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1000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הלוואות!$B$7:$R$984</definedName>
    <definedName name="_xlnm._FilterDatabase" localSheetId="25" hidden="1">'השקעות אחרות '!$B$7:$K$97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השקעה'!$B$8:$K$400</definedName>
    <definedName name="_xlnm._FilterDatabase" localSheetId="1" hidden="1">מזומנים!$B$7:$L$193</definedName>
    <definedName name="_xlnm._FilterDatabase" localSheetId="5" hidden="1">מניות!$B$8:$O$498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'!$B$6:$K$15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מניות'!$B$6:$M$20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מניות!$B$6:$O$31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C43" i="88" l="1"/>
  <c r="P12" i="78" l="1"/>
  <c r="P11" i="78" s="1"/>
  <c r="P10" i="78" s="1"/>
  <c r="C33" i="88" s="1"/>
  <c r="K38" i="64" l="1"/>
  <c r="K35" i="64"/>
  <c r="I46" i="63"/>
  <c r="I76" i="63"/>
  <c r="I57" i="63"/>
  <c r="L97" i="62"/>
  <c r="K13" i="62"/>
  <c r="K12" i="62" s="1"/>
  <c r="K145" i="62"/>
  <c r="L145" i="62"/>
  <c r="L171" i="62"/>
  <c r="K171" i="62"/>
  <c r="L13" i="62"/>
  <c r="L12" i="62" s="1"/>
  <c r="R13" i="61"/>
  <c r="R12" i="61" s="1"/>
  <c r="I11" i="81"/>
  <c r="I10" i="81" s="1"/>
  <c r="C37" i="88" s="1"/>
  <c r="J21" i="58"/>
  <c r="H13" i="80"/>
  <c r="H12" i="80"/>
  <c r="H11" i="80"/>
  <c r="H10" i="80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257" i="76"/>
  <c r="J256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1" i="76"/>
  <c r="J240" i="76"/>
  <c r="J239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6" i="74"/>
  <c r="K15" i="74"/>
  <c r="K14" i="74"/>
  <c r="K13" i="74"/>
  <c r="K12" i="74"/>
  <c r="K11" i="74"/>
  <c r="J28" i="73"/>
  <c r="J27" i="73"/>
  <c r="J26" i="73"/>
  <c r="J25" i="73"/>
  <c r="J24" i="73"/>
  <c r="J23" i="73"/>
  <c r="J22" i="73"/>
  <c r="J20" i="73"/>
  <c r="J19" i="73"/>
  <c r="J18" i="73"/>
  <c r="J16" i="73"/>
  <c r="J15" i="73"/>
  <c r="J14" i="73"/>
  <c r="J13" i="73"/>
  <c r="J12" i="73"/>
  <c r="J11" i="73"/>
  <c r="L18" i="72"/>
  <c r="L17" i="72"/>
  <c r="L16" i="72"/>
  <c r="L15" i="72"/>
  <c r="L13" i="72"/>
  <c r="L12" i="72"/>
  <c r="L11" i="72"/>
  <c r="R34" i="71"/>
  <c r="R33" i="71"/>
  <c r="R32" i="71"/>
  <c r="R31" i="71"/>
  <c r="R30" i="71"/>
  <c r="R29" i="71"/>
  <c r="R28" i="71"/>
  <c r="R27" i="71"/>
  <c r="R25" i="71"/>
  <c r="R24" i="71"/>
  <c r="R23" i="71"/>
  <c r="R22" i="71"/>
  <c r="R21" i="71"/>
  <c r="R20" i="71"/>
  <c r="R19" i="71"/>
  <c r="R18" i="71"/>
  <c r="R17" i="71"/>
  <c r="R16" i="71"/>
  <c r="R15" i="71"/>
  <c r="R14" i="71"/>
  <c r="R13" i="71"/>
  <c r="R12" i="71"/>
  <c r="R11" i="71"/>
  <c r="J14" i="67"/>
  <c r="J13" i="67"/>
  <c r="J12" i="67"/>
  <c r="J11" i="67"/>
  <c r="K24" i="66"/>
  <c r="K23" i="66"/>
  <c r="K22" i="66"/>
  <c r="K21" i="66"/>
  <c r="K20" i="66"/>
  <c r="K19" i="66"/>
  <c r="K17" i="66"/>
  <c r="K16" i="66"/>
  <c r="K15" i="66"/>
  <c r="K14" i="66"/>
  <c r="K13" i="66"/>
  <c r="K12" i="66"/>
  <c r="K11" i="66"/>
  <c r="K16" i="65"/>
  <c r="K15" i="65"/>
  <c r="K14" i="65"/>
  <c r="K13" i="65"/>
  <c r="K12" i="65"/>
  <c r="K11" i="65"/>
  <c r="N39" i="64"/>
  <c r="N38" i="64"/>
  <c r="N37" i="64"/>
  <c r="N36" i="64"/>
  <c r="N35" i="64"/>
  <c r="N34" i="64"/>
  <c r="N33" i="64"/>
  <c r="N32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M94" i="63"/>
  <c r="M93" i="63"/>
  <c r="M92" i="63"/>
  <c r="M91" i="63"/>
  <c r="M90" i="63"/>
  <c r="M88" i="63"/>
  <c r="M87" i="63"/>
  <c r="M86" i="63"/>
  <c r="M85" i="63"/>
  <c r="M84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5" i="63"/>
  <c r="M34" i="63"/>
  <c r="M33" i="63"/>
  <c r="M32" i="63"/>
  <c r="M31" i="63"/>
  <c r="M30" i="63"/>
  <c r="M29" i="63"/>
  <c r="M28" i="63"/>
  <c r="M27" i="63"/>
  <c r="M26" i="63"/>
  <c r="M25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Q50" i="59"/>
  <c r="Q49" i="59"/>
  <c r="Q48" i="59"/>
  <c r="Q47" i="59"/>
  <c r="Q45" i="59"/>
  <c r="Q44" i="59"/>
  <c r="Q43" i="59"/>
  <c r="Q42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C23" i="88"/>
  <c r="J14" i="81" l="1"/>
  <c r="J11" i="58"/>
  <c r="R11" i="61"/>
  <c r="T12" i="61" s="1"/>
  <c r="K144" i="62"/>
  <c r="K11" i="62" s="1"/>
  <c r="L144" i="62"/>
  <c r="L11" i="62" s="1"/>
  <c r="J12" i="81"/>
  <c r="J10" i="81"/>
  <c r="J13" i="81"/>
  <c r="J11" i="81"/>
  <c r="T350" i="61"/>
  <c r="T342" i="61"/>
  <c r="T334" i="61"/>
  <c r="T330" i="61"/>
  <c r="T326" i="61"/>
  <c r="T318" i="61"/>
  <c r="T314" i="61"/>
  <c r="T310" i="61"/>
  <c r="T302" i="61"/>
  <c r="T298" i="61"/>
  <c r="T294" i="61"/>
  <c r="T290" i="61"/>
  <c r="T286" i="61"/>
  <c r="T282" i="61"/>
  <c r="T278" i="61"/>
  <c r="T274" i="61"/>
  <c r="T270" i="61"/>
  <c r="T266" i="61"/>
  <c r="T262" i="61"/>
  <c r="T258" i="61"/>
  <c r="T253" i="61"/>
  <c r="T249" i="61"/>
  <c r="T244" i="61"/>
  <c r="T240" i="61"/>
  <c r="T235" i="61"/>
  <c r="T231" i="61"/>
  <c r="T227" i="61"/>
  <c r="T222" i="61"/>
  <c r="T218" i="61"/>
  <c r="T214" i="61"/>
  <c r="T210" i="61"/>
  <c r="T206" i="61"/>
  <c r="T202" i="61"/>
  <c r="T198" i="61"/>
  <c r="T194" i="61"/>
  <c r="T190" i="61"/>
  <c r="T186" i="61"/>
  <c r="T182" i="61"/>
  <c r="T349" i="61"/>
  <c r="T345" i="61"/>
  <c r="T341" i="61"/>
  <c r="T337" i="61"/>
  <c r="T333" i="61"/>
  <c r="T329" i="61"/>
  <c r="T325" i="61"/>
  <c r="T321" i="61"/>
  <c r="T317" i="61"/>
  <c r="T313" i="61"/>
  <c r="T309" i="61"/>
  <c r="T305" i="61"/>
  <c r="T301" i="61"/>
  <c r="T297" i="61"/>
  <c r="T293" i="61"/>
  <c r="T289" i="61"/>
  <c r="T285" i="61"/>
  <c r="T281" i="61"/>
  <c r="T277" i="61"/>
  <c r="T273" i="61"/>
  <c r="T269" i="61"/>
  <c r="T265" i="61"/>
  <c r="T261" i="61"/>
  <c r="T256" i="61"/>
  <c r="T252" i="61"/>
  <c r="T248" i="61"/>
  <c r="T243" i="61"/>
  <c r="T239" i="61"/>
  <c r="T234" i="61"/>
  <c r="T230" i="61"/>
  <c r="T226" i="61"/>
  <c r="T221" i="61"/>
  <c r="T217" i="61"/>
  <c r="T213" i="61"/>
  <c r="T209" i="61"/>
  <c r="T205" i="61"/>
  <c r="T201" i="61"/>
  <c r="T197" i="61"/>
  <c r="T193" i="61"/>
  <c r="T189" i="61"/>
  <c r="T185" i="61"/>
  <c r="T181" i="61"/>
  <c r="T177" i="61"/>
  <c r="T173" i="61"/>
  <c r="T169" i="61"/>
  <c r="T165" i="61"/>
  <c r="T223" i="61"/>
  <c r="T158" i="61"/>
  <c r="T154" i="61"/>
  <c r="T149" i="61"/>
  <c r="T145" i="61"/>
  <c r="T141" i="61"/>
  <c r="T137" i="61"/>
  <c r="T133" i="61"/>
  <c r="T129" i="61"/>
  <c r="T125" i="61"/>
  <c r="T121" i="61"/>
  <c r="T117" i="61"/>
  <c r="T113" i="61"/>
  <c r="T109" i="61"/>
  <c r="T105" i="61"/>
  <c r="T101" i="61"/>
  <c r="T97" i="61"/>
  <c r="T93" i="61"/>
  <c r="T89" i="61"/>
  <c r="T85" i="61"/>
  <c r="T81" i="61"/>
  <c r="T77" i="61"/>
  <c r="T73" i="61"/>
  <c r="T69" i="61"/>
  <c r="T65" i="61"/>
  <c r="T61" i="61"/>
  <c r="T57" i="61"/>
  <c r="T53" i="61"/>
  <c r="T49" i="61"/>
  <c r="T45" i="61"/>
  <c r="T41" i="61"/>
  <c r="T37" i="61"/>
  <c r="T33" i="61"/>
  <c r="T29" i="61"/>
  <c r="T25" i="61"/>
  <c r="T21" i="61"/>
  <c r="T17" i="61"/>
  <c r="J10" i="58" l="1"/>
  <c r="K11" i="58"/>
  <c r="T346" i="61"/>
  <c r="T306" i="61"/>
  <c r="T322" i="61"/>
  <c r="T338" i="61"/>
  <c r="T13" i="61"/>
  <c r="C15" i="88"/>
  <c r="T348" i="61"/>
  <c r="T340" i="61"/>
  <c r="T332" i="61"/>
  <c r="T324" i="61"/>
  <c r="T316" i="61"/>
  <c r="T308" i="61"/>
  <c r="T300" i="61"/>
  <c r="T292" i="61"/>
  <c r="T284" i="61"/>
  <c r="T276" i="61"/>
  <c r="T268" i="61"/>
  <c r="T260" i="61"/>
  <c r="T251" i="61"/>
  <c r="T242" i="61"/>
  <c r="T233" i="61"/>
  <c r="T225" i="61"/>
  <c r="T216" i="61"/>
  <c r="T208" i="61"/>
  <c r="T200" i="61"/>
  <c r="T192" i="61"/>
  <c r="T184" i="61"/>
  <c r="T178" i="61"/>
  <c r="T172" i="61"/>
  <c r="T167" i="61"/>
  <c r="T162" i="61"/>
  <c r="T157" i="61"/>
  <c r="T151" i="61"/>
  <c r="T146" i="61"/>
  <c r="T140" i="61"/>
  <c r="T135" i="61"/>
  <c r="T130" i="61"/>
  <c r="T124" i="61"/>
  <c r="T119" i="61"/>
  <c r="T114" i="61"/>
  <c r="T108" i="61"/>
  <c r="T103" i="61"/>
  <c r="T98" i="61"/>
  <c r="T92" i="61"/>
  <c r="T87" i="61"/>
  <c r="T82" i="61"/>
  <c r="T76" i="61"/>
  <c r="T71" i="61"/>
  <c r="T66" i="61"/>
  <c r="T60" i="61"/>
  <c r="T55" i="61"/>
  <c r="T50" i="61"/>
  <c r="T44" i="61"/>
  <c r="T39" i="61"/>
  <c r="T34" i="61"/>
  <c r="T28" i="61"/>
  <c r="T23" i="61"/>
  <c r="T18" i="61"/>
  <c r="T344" i="61"/>
  <c r="T255" i="61"/>
  <c r="T237" i="61"/>
  <c r="T212" i="61"/>
  <c r="T196" i="61"/>
  <c r="T175" i="61"/>
  <c r="T160" i="61"/>
  <c r="T143" i="61"/>
  <c r="T132" i="61"/>
  <c r="T116" i="61"/>
  <c r="T100" i="61"/>
  <c r="T84" i="61"/>
  <c r="T68" i="61"/>
  <c r="T347" i="61"/>
  <c r="T339" i="61"/>
  <c r="T331" i="61"/>
  <c r="T323" i="61"/>
  <c r="T315" i="61"/>
  <c r="T307" i="61"/>
  <c r="T299" i="61"/>
  <c r="T291" i="61"/>
  <c r="T283" i="61"/>
  <c r="T275" i="61"/>
  <c r="T267" i="61"/>
  <c r="T259" i="61"/>
  <c r="T250" i="61"/>
  <c r="T241" i="61"/>
  <c r="T232" i="61"/>
  <c r="T224" i="61"/>
  <c r="T215" i="61"/>
  <c r="T207" i="61"/>
  <c r="T199" i="61"/>
  <c r="T191" i="61"/>
  <c r="T183" i="61"/>
  <c r="T176" i="61"/>
  <c r="T171" i="61"/>
  <c r="T166" i="61"/>
  <c r="T161" i="61"/>
  <c r="T156" i="61"/>
  <c r="T150" i="61"/>
  <c r="T144" i="61"/>
  <c r="T139" i="61"/>
  <c r="T134" i="61"/>
  <c r="T128" i="61"/>
  <c r="T123" i="61"/>
  <c r="T118" i="61"/>
  <c r="T112" i="61"/>
  <c r="T107" i="61"/>
  <c r="T102" i="61"/>
  <c r="T96" i="61"/>
  <c r="T91" i="61"/>
  <c r="T86" i="61"/>
  <c r="T80" i="61"/>
  <c r="T75" i="61"/>
  <c r="T70" i="61"/>
  <c r="T64" i="61"/>
  <c r="T59" i="61"/>
  <c r="T54" i="61"/>
  <c r="T48" i="61"/>
  <c r="T43" i="61"/>
  <c r="T38" i="61"/>
  <c r="T32" i="61"/>
  <c r="T27" i="61"/>
  <c r="T22" i="61"/>
  <c r="T16" i="61"/>
  <c r="T11" i="61"/>
  <c r="T352" i="61"/>
  <c r="T336" i="61"/>
  <c r="T328" i="61"/>
  <c r="T320" i="61"/>
  <c r="T312" i="61"/>
  <c r="T304" i="61"/>
  <c r="T296" i="61"/>
  <c r="T288" i="61"/>
  <c r="T280" i="61"/>
  <c r="T272" i="61"/>
  <c r="T264" i="61"/>
  <c r="T246" i="61"/>
  <c r="T229" i="61"/>
  <c r="T220" i="61"/>
  <c r="T204" i="61"/>
  <c r="T188" i="61"/>
  <c r="T180" i="61"/>
  <c r="T170" i="61"/>
  <c r="T164" i="61"/>
  <c r="T155" i="61"/>
  <c r="T148" i="61"/>
  <c r="T138" i="61"/>
  <c r="T127" i="61"/>
  <c r="T122" i="61"/>
  <c r="T111" i="61"/>
  <c r="T106" i="61"/>
  <c r="T95" i="61"/>
  <c r="T90" i="61"/>
  <c r="T79" i="61"/>
  <c r="T74" i="61"/>
  <c r="T63" i="61"/>
  <c r="T351" i="61"/>
  <c r="T319" i="61"/>
  <c r="T287" i="61"/>
  <c r="T254" i="61"/>
  <c r="T219" i="61"/>
  <c r="T187" i="61"/>
  <c r="T163" i="61"/>
  <c r="T142" i="61"/>
  <c r="T120" i="61"/>
  <c r="T99" i="61"/>
  <c r="T78" i="61"/>
  <c r="T58" i="61"/>
  <c r="T47" i="61"/>
  <c r="T36" i="61"/>
  <c r="T26" i="61"/>
  <c r="T15" i="61"/>
  <c r="T335" i="61"/>
  <c r="T303" i="61"/>
  <c r="T271" i="61"/>
  <c r="T236" i="61"/>
  <c r="T203" i="61"/>
  <c r="T174" i="61"/>
  <c r="T152" i="61"/>
  <c r="T110" i="61"/>
  <c r="T52" i="61"/>
  <c r="T20" i="61"/>
  <c r="T295" i="61"/>
  <c r="T228" i="61"/>
  <c r="T168" i="61"/>
  <c r="T126" i="61"/>
  <c r="T62" i="61"/>
  <c r="T19" i="61"/>
  <c r="T343" i="61"/>
  <c r="T311" i="61"/>
  <c r="T279" i="61"/>
  <c r="T245" i="61"/>
  <c r="T211" i="61"/>
  <c r="T179" i="61"/>
  <c r="T159" i="61"/>
  <c r="T136" i="61"/>
  <c r="T115" i="61"/>
  <c r="T94" i="61"/>
  <c r="T72" i="61"/>
  <c r="T56" i="61"/>
  <c r="T46" i="61"/>
  <c r="T35" i="61"/>
  <c r="T24" i="61"/>
  <c r="T14" i="61"/>
  <c r="T131" i="61"/>
  <c r="T88" i="61"/>
  <c r="T67" i="61"/>
  <c r="T42" i="61"/>
  <c r="T31" i="61"/>
  <c r="T327" i="61"/>
  <c r="T263" i="61"/>
  <c r="T195" i="61"/>
  <c r="T147" i="61"/>
  <c r="T104" i="61"/>
  <c r="T83" i="61"/>
  <c r="T51" i="61"/>
  <c r="T40" i="61"/>
  <c r="T30" i="61"/>
  <c r="N234" i="62"/>
  <c r="N241" i="62"/>
  <c r="C16" i="88"/>
  <c r="N262" i="62"/>
  <c r="N246" i="62"/>
  <c r="N227" i="62"/>
  <c r="N210" i="62"/>
  <c r="N193" i="62"/>
  <c r="N177" i="62"/>
  <c r="N149" i="62"/>
  <c r="N132" i="62"/>
  <c r="N113" i="62"/>
  <c r="N97" i="62"/>
  <c r="N80" i="62"/>
  <c r="N64" i="62"/>
  <c r="N48" i="62"/>
  <c r="N31" i="62"/>
  <c r="N15" i="62"/>
  <c r="N178" i="62"/>
  <c r="N137" i="62"/>
  <c r="N106" i="62"/>
  <c r="N65" i="62"/>
  <c r="N28" i="62"/>
  <c r="N257" i="62"/>
  <c r="N240" i="62"/>
  <c r="N222" i="62"/>
  <c r="N205" i="62"/>
  <c r="N188" i="62"/>
  <c r="N172" i="62"/>
  <c r="N158" i="62"/>
  <c r="N144" i="62"/>
  <c r="N127" i="62"/>
  <c r="N112" i="62"/>
  <c r="N95" i="62"/>
  <c r="N79" i="62"/>
  <c r="N63" i="62"/>
  <c r="N47" i="62"/>
  <c r="N30" i="62"/>
  <c r="N14" i="62"/>
  <c r="N220" i="62"/>
  <c r="N174" i="62"/>
  <c r="N125" i="62"/>
  <c r="N69" i="62"/>
  <c r="N16" i="62"/>
  <c r="N248" i="62"/>
  <c r="N229" i="62"/>
  <c r="N212" i="62"/>
  <c r="N195" i="62"/>
  <c r="N179" i="62"/>
  <c r="N151" i="62"/>
  <c r="N134" i="62"/>
  <c r="N119" i="62"/>
  <c r="N103" i="62"/>
  <c r="N86" i="62"/>
  <c r="N70" i="62"/>
  <c r="N54" i="62"/>
  <c r="N37" i="62"/>
  <c r="N21" i="62"/>
  <c r="N259" i="62"/>
  <c r="N224" i="62"/>
  <c r="N182" i="62"/>
  <c r="N129" i="62"/>
  <c r="N73" i="62"/>
  <c r="N12" i="62"/>
  <c r="N225" i="62"/>
  <c r="N175" i="62"/>
  <c r="N147" i="62"/>
  <c r="N115" i="62"/>
  <c r="N66" i="62"/>
  <c r="N33" i="62"/>
  <c r="N17" i="62"/>
  <c r="N211" i="62"/>
  <c r="N118" i="62"/>
  <c r="N258" i="62"/>
  <c r="N242" i="62"/>
  <c r="N223" i="62"/>
  <c r="N206" i="62"/>
  <c r="N189" i="62"/>
  <c r="N173" i="62"/>
  <c r="N159" i="62"/>
  <c r="N145" i="62"/>
  <c r="N128" i="62"/>
  <c r="N109" i="62"/>
  <c r="N92" i="62"/>
  <c r="N76" i="62"/>
  <c r="N60" i="62"/>
  <c r="N43" i="62"/>
  <c r="N27" i="62"/>
  <c r="N247" i="62"/>
  <c r="N165" i="62"/>
  <c r="N133" i="62"/>
  <c r="N98" i="62"/>
  <c r="N57" i="62"/>
  <c r="N20" i="62"/>
  <c r="N253" i="62"/>
  <c r="N236" i="62"/>
  <c r="N218" i="62"/>
  <c r="N201" i="62"/>
  <c r="N184" i="62"/>
  <c r="N167" i="62"/>
  <c r="N155" i="62"/>
  <c r="N139" i="62"/>
  <c r="N124" i="62"/>
  <c r="N108" i="62"/>
  <c r="N91" i="62"/>
  <c r="N75" i="62"/>
  <c r="N59" i="62"/>
  <c r="N42" i="62"/>
  <c r="N26" i="62"/>
  <c r="N251" i="62"/>
  <c r="N207" i="62"/>
  <c r="N162" i="62"/>
  <c r="N110" i="62"/>
  <c r="N61" i="62"/>
  <c r="N260" i="62"/>
  <c r="N244" i="62"/>
  <c r="N208" i="62"/>
  <c r="N191" i="62"/>
  <c r="N231" i="62"/>
  <c r="N130" i="62"/>
  <c r="N99" i="62"/>
  <c r="N50" i="62"/>
  <c r="N53" i="62"/>
  <c r="N254" i="62"/>
  <c r="N237" i="62"/>
  <c r="N219" i="62"/>
  <c r="N202" i="62"/>
  <c r="N185" i="62"/>
  <c r="N168" i="62"/>
  <c r="N156" i="62"/>
  <c r="N140" i="62"/>
  <c r="N121" i="62"/>
  <c r="N105" i="62"/>
  <c r="N88" i="62"/>
  <c r="N72" i="62"/>
  <c r="N56" i="62"/>
  <c r="N39" i="62"/>
  <c r="N23" i="62"/>
  <c r="N216" i="62"/>
  <c r="N160" i="62"/>
  <c r="N122" i="62"/>
  <c r="N85" i="62"/>
  <c r="N49" i="62"/>
  <c r="N11" i="62"/>
  <c r="N249" i="62"/>
  <c r="N230" i="62"/>
  <c r="N213" i="62"/>
  <c r="N196" i="62"/>
  <c r="N180" i="62"/>
  <c r="N163" i="62"/>
  <c r="N152" i="62"/>
  <c r="N135" i="62"/>
  <c r="N120" i="62"/>
  <c r="N104" i="62"/>
  <c r="N87" i="62"/>
  <c r="N71" i="62"/>
  <c r="N55" i="62"/>
  <c r="N38" i="62"/>
  <c r="N22" i="62"/>
  <c r="N238" i="62"/>
  <c r="N194" i="62"/>
  <c r="N153" i="62"/>
  <c r="N93" i="62"/>
  <c r="N45" i="62"/>
  <c r="N256" i="62"/>
  <c r="N239" i="62"/>
  <c r="N221" i="62"/>
  <c r="N204" i="62"/>
  <c r="N187" i="62"/>
  <c r="N171" i="62"/>
  <c r="N157" i="62"/>
  <c r="N142" i="62"/>
  <c r="N126" i="62"/>
  <c r="N111" i="62"/>
  <c r="N94" i="62"/>
  <c r="N78" i="62"/>
  <c r="N62" i="62"/>
  <c r="N46" i="62"/>
  <c r="N29" i="62"/>
  <c r="N13" i="62"/>
  <c r="N243" i="62"/>
  <c r="N199" i="62"/>
  <c r="N214" i="62"/>
  <c r="N102" i="62"/>
  <c r="N36" i="62"/>
  <c r="N250" i="62"/>
  <c r="N232" i="62"/>
  <c r="N215" i="62"/>
  <c r="N197" i="62"/>
  <c r="N181" i="62"/>
  <c r="N164" i="62"/>
  <c r="N198" i="62"/>
  <c r="N136" i="62"/>
  <c r="N117" i="62"/>
  <c r="N101" i="62"/>
  <c r="N84" i="62"/>
  <c r="N68" i="62"/>
  <c r="N52" i="62"/>
  <c r="N35" i="62"/>
  <c r="N19" i="62"/>
  <c r="N203" i="62"/>
  <c r="N150" i="62"/>
  <c r="N114" i="62"/>
  <c r="N77" i="62"/>
  <c r="N40" i="62"/>
  <c r="N261" i="62"/>
  <c r="N245" i="62"/>
  <c r="N226" i="62"/>
  <c r="N209" i="62"/>
  <c r="N192" i="62"/>
  <c r="N176" i="62"/>
  <c r="N161" i="62"/>
  <c r="N148" i="62"/>
  <c r="N131" i="62"/>
  <c r="N116" i="62"/>
  <c r="N100" i="62"/>
  <c r="N83" i="62"/>
  <c r="N67" i="62"/>
  <c r="N51" i="62"/>
  <c r="N34" i="62"/>
  <c r="N18" i="62"/>
  <c r="N228" i="62"/>
  <c r="N186" i="62"/>
  <c r="N141" i="62"/>
  <c r="N81" i="62"/>
  <c r="N32" i="62"/>
  <c r="N252" i="62"/>
  <c r="N235" i="62"/>
  <c r="N217" i="62"/>
  <c r="N200" i="62"/>
  <c r="N183" i="62"/>
  <c r="N166" i="62"/>
  <c r="N154" i="62"/>
  <c r="N138" i="62"/>
  <c r="N123" i="62"/>
  <c r="N107" i="62"/>
  <c r="N90" i="62"/>
  <c r="N74" i="62"/>
  <c r="N58" i="62"/>
  <c r="N41" i="62"/>
  <c r="N25" i="62"/>
  <c r="N263" i="62"/>
  <c r="N233" i="62"/>
  <c r="N190" i="62"/>
  <c r="N146" i="62"/>
  <c r="N89" i="62"/>
  <c r="N24" i="62"/>
  <c r="N82" i="62"/>
  <c r="N255" i="62"/>
  <c r="N169" i="62"/>
  <c r="K45" i="58" l="1"/>
  <c r="K41" i="58"/>
  <c r="K37" i="58"/>
  <c r="K33" i="58"/>
  <c r="K29" i="58"/>
  <c r="K25" i="58"/>
  <c r="K19" i="58"/>
  <c r="K15" i="58"/>
  <c r="K42" i="58"/>
  <c r="K26" i="58"/>
  <c r="C11" i="88"/>
  <c r="K44" i="58"/>
  <c r="K40" i="58"/>
  <c r="K36" i="58"/>
  <c r="K32" i="58"/>
  <c r="K28" i="58"/>
  <c r="K24" i="58"/>
  <c r="K18" i="58"/>
  <c r="K14" i="58"/>
  <c r="K10" i="58"/>
  <c r="K46" i="58"/>
  <c r="K34" i="58"/>
  <c r="K22" i="58"/>
  <c r="K12" i="58"/>
  <c r="K47" i="58"/>
  <c r="K43" i="58"/>
  <c r="K39" i="58"/>
  <c r="K35" i="58"/>
  <c r="K31" i="58"/>
  <c r="K27" i="58"/>
  <c r="K23" i="58"/>
  <c r="K17" i="58"/>
  <c r="K13" i="58"/>
  <c r="K38" i="58"/>
  <c r="K30" i="58"/>
  <c r="K16" i="58"/>
  <c r="K21" i="58"/>
  <c r="C12" i="88"/>
  <c r="C10" i="88" l="1"/>
  <c r="C42" i="88" l="1"/>
  <c r="O241" i="62" s="1"/>
  <c r="D10" i="88" l="1"/>
  <c r="O234" i="62"/>
  <c r="D28" i="88"/>
  <c r="K14" i="81"/>
  <c r="D20" i="88"/>
  <c r="K13" i="81"/>
  <c r="K10" i="81"/>
  <c r="R246" i="78"/>
  <c r="R238" i="78"/>
  <c r="R230" i="78"/>
  <c r="R222" i="78"/>
  <c r="R214" i="78"/>
  <c r="R206" i="78"/>
  <c r="R198" i="78"/>
  <c r="R190" i="78"/>
  <c r="R182" i="78"/>
  <c r="R174" i="78"/>
  <c r="I13" i="80"/>
  <c r="R245" i="78"/>
  <c r="R237" i="78"/>
  <c r="R229" i="78"/>
  <c r="R221" i="78"/>
  <c r="R213" i="78"/>
  <c r="R205" i="78"/>
  <c r="R197" i="78"/>
  <c r="R189" i="78"/>
  <c r="R181" i="78"/>
  <c r="R173" i="78"/>
  <c r="R165" i="78"/>
  <c r="R157" i="78"/>
  <c r="R149" i="78"/>
  <c r="R141" i="78"/>
  <c r="R134" i="78"/>
  <c r="R126" i="78"/>
  <c r="R118" i="78"/>
  <c r="R110" i="78"/>
  <c r="R102" i="78"/>
  <c r="R94" i="78"/>
  <c r="R166" i="78"/>
  <c r="R135" i="78"/>
  <c r="R103" i="78"/>
  <c r="R83" i="78"/>
  <c r="R75" i="78"/>
  <c r="R67" i="78"/>
  <c r="R59" i="78"/>
  <c r="R51" i="78"/>
  <c r="R43" i="78"/>
  <c r="R35" i="78"/>
  <c r="R26" i="78"/>
  <c r="R18" i="78"/>
  <c r="R10" i="78"/>
  <c r="K249" i="76"/>
  <c r="K240" i="76"/>
  <c r="K231" i="76"/>
  <c r="K223" i="76"/>
  <c r="K215" i="76"/>
  <c r="K207" i="76"/>
  <c r="K199" i="76"/>
  <c r="K191" i="76"/>
  <c r="K182" i="76"/>
  <c r="R144" i="78"/>
  <c r="R113" i="78"/>
  <c r="R162" i="78"/>
  <c r="R131" i="78"/>
  <c r="R99" i="78"/>
  <c r="R82" i="78"/>
  <c r="R74" i="78"/>
  <c r="R66" i="78"/>
  <c r="R58" i="78"/>
  <c r="R50" i="78"/>
  <c r="R42" i="78"/>
  <c r="R34" i="78"/>
  <c r="R25" i="78"/>
  <c r="R17" i="78"/>
  <c r="K257" i="76"/>
  <c r="K248" i="76"/>
  <c r="K239" i="76"/>
  <c r="K230" i="76"/>
  <c r="K222" i="76"/>
  <c r="K214" i="76"/>
  <c r="K206" i="76"/>
  <c r="K196" i="76"/>
  <c r="K188" i="76"/>
  <c r="K200" i="76"/>
  <c r="K175" i="76"/>
  <c r="K167" i="76"/>
  <c r="K159" i="76"/>
  <c r="K151" i="76"/>
  <c r="D31" i="88"/>
  <c r="D18" i="88"/>
  <c r="I12" i="80"/>
  <c r="R244" i="78"/>
  <c r="R236" i="78"/>
  <c r="R228" i="78"/>
  <c r="R220" i="78"/>
  <c r="R212" i="78"/>
  <c r="R204" i="78"/>
  <c r="R196" i="78"/>
  <c r="R188" i="78"/>
  <c r="R180" i="78"/>
  <c r="R172" i="78"/>
  <c r="I11" i="80"/>
  <c r="R243" i="78"/>
  <c r="R235" i="78"/>
  <c r="R227" i="78"/>
  <c r="R219" i="78"/>
  <c r="R211" i="78"/>
  <c r="R203" i="78"/>
  <c r="R195" i="78"/>
  <c r="R187" i="78"/>
  <c r="R179" i="78"/>
  <c r="R171" i="78"/>
  <c r="R163" i="78"/>
  <c r="R155" i="78"/>
  <c r="R147" i="78"/>
  <c r="R139" i="78"/>
  <c r="R132" i="78"/>
  <c r="R124" i="78"/>
  <c r="R116" i="78"/>
  <c r="R108" i="78"/>
  <c r="R100" i="78"/>
  <c r="R92" i="78"/>
  <c r="R158" i="78"/>
  <c r="R127" i="78"/>
  <c r="R95" i="78"/>
  <c r="R81" i="78"/>
  <c r="R73" i="78"/>
  <c r="R65" i="78"/>
  <c r="R57" i="78"/>
  <c r="R49" i="78"/>
  <c r="R41" i="78"/>
  <c r="R33" i="78"/>
  <c r="K12" i="81"/>
  <c r="R242" i="78"/>
  <c r="R226" i="78"/>
  <c r="R210" i="78"/>
  <c r="R194" i="78"/>
  <c r="R178" i="78"/>
  <c r="R249" i="78"/>
  <c r="R233" i="78"/>
  <c r="R217" i="78"/>
  <c r="R201" i="78"/>
  <c r="R185" i="78"/>
  <c r="R169" i="78"/>
  <c r="R153" i="78"/>
  <c r="R122" i="78"/>
  <c r="R106" i="78"/>
  <c r="R90" i="78"/>
  <c r="R119" i="78"/>
  <c r="R79" i="78"/>
  <c r="R63" i="78"/>
  <c r="R47" i="78"/>
  <c r="R30" i="78"/>
  <c r="R20" i="78"/>
  <c r="K256" i="76"/>
  <c r="K245" i="76"/>
  <c r="K233" i="76"/>
  <c r="K221" i="76"/>
  <c r="K211" i="76"/>
  <c r="K201" i="76"/>
  <c r="K189" i="76"/>
  <c r="R160" i="78"/>
  <c r="R121" i="78"/>
  <c r="R154" i="78"/>
  <c r="R115" i="78"/>
  <c r="R84" i="78"/>
  <c r="R72" i="78"/>
  <c r="R62" i="78"/>
  <c r="R52" i="78"/>
  <c r="R40" i="78"/>
  <c r="R29" i="78"/>
  <c r="R19" i="78"/>
  <c r="K254" i="76"/>
  <c r="K244" i="76"/>
  <c r="K232" i="76"/>
  <c r="K220" i="76"/>
  <c r="K210" i="76"/>
  <c r="K198" i="76"/>
  <c r="K185" i="76"/>
  <c r="K179" i="76"/>
  <c r="K169" i="76"/>
  <c r="D16" i="88"/>
  <c r="D37" i="88"/>
  <c r="R240" i="78"/>
  <c r="R224" i="78"/>
  <c r="R208" i="78"/>
  <c r="R192" i="78"/>
  <c r="R176" i="78"/>
  <c r="R247" i="78"/>
  <c r="R231" i="78"/>
  <c r="R215" i="78"/>
  <c r="R199" i="78"/>
  <c r="R183" i="78"/>
  <c r="R167" i="78"/>
  <c r="R151" i="78"/>
  <c r="R136" i="78"/>
  <c r="R120" i="78"/>
  <c r="R104" i="78"/>
  <c r="R88" i="78"/>
  <c r="R111" i="78"/>
  <c r="R77" i="78"/>
  <c r="R61" i="78"/>
  <c r="R45" i="78"/>
  <c r="R28" i="78"/>
  <c r="R16" i="78"/>
  <c r="K253" i="76"/>
  <c r="K243" i="76"/>
  <c r="K229" i="76"/>
  <c r="K219" i="76"/>
  <c r="K209" i="76"/>
  <c r="K197" i="76"/>
  <c r="K187" i="76"/>
  <c r="R152" i="78"/>
  <c r="R105" i="78"/>
  <c r="R146" i="78"/>
  <c r="R107" i="78"/>
  <c r="R80" i="78"/>
  <c r="R70" i="78"/>
  <c r="R60" i="78"/>
  <c r="R48" i="78"/>
  <c r="R38" i="78"/>
  <c r="R27" i="78"/>
  <c r="R15" i="78"/>
  <c r="K252" i="76"/>
  <c r="K241" i="76"/>
  <c r="K228" i="76"/>
  <c r="K218" i="76"/>
  <c r="K208" i="76"/>
  <c r="K194" i="76"/>
  <c r="R140" i="78"/>
  <c r="K177" i="76"/>
  <c r="K165" i="76"/>
  <c r="K155" i="76"/>
  <c r="K145" i="76"/>
  <c r="K137" i="76"/>
  <c r="K129" i="76"/>
  <c r="K121" i="76"/>
  <c r="K113" i="76"/>
  <c r="K105" i="76"/>
  <c r="K97" i="76"/>
  <c r="K89" i="76"/>
  <c r="K81" i="76"/>
  <c r="K73" i="76"/>
  <c r="K65" i="76"/>
  <c r="K57" i="76"/>
  <c r="D29" i="88"/>
  <c r="D12" i="88"/>
  <c r="R248" i="78"/>
  <c r="R232" i="78"/>
  <c r="R216" i="78"/>
  <c r="R200" i="78"/>
  <c r="R184" i="78"/>
  <c r="K11" i="81"/>
  <c r="R239" i="78"/>
  <c r="R223" i="78"/>
  <c r="R207" i="78"/>
  <c r="R191" i="78"/>
  <c r="R175" i="78"/>
  <c r="R159" i="78"/>
  <c r="R143" i="78"/>
  <c r="R128" i="78"/>
  <c r="R112" i="78"/>
  <c r="R96" i="78"/>
  <c r="R142" i="78"/>
  <c r="R85" i="78"/>
  <c r="R69" i="78"/>
  <c r="R53" i="78"/>
  <c r="R37" i="78"/>
  <c r="R22" i="78"/>
  <c r="R12" i="78"/>
  <c r="K247" i="76"/>
  <c r="K235" i="76"/>
  <c r="K225" i="76"/>
  <c r="K213" i="76"/>
  <c r="K203" i="76"/>
  <c r="K193" i="76"/>
  <c r="R168" i="78"/>
  <c r="R129" i="78"/>
  <c r="R89" i="78"/>
  <c r="R123" i="78"/>
  <c r="R86" i="78"/>
  <c r="R76" i="78"/>
  <c r="R64" i="78"/>
  <c r="R54" i="78"/>
  <c r="R44" i="78"/>
  <c r="R31" i="78"/>
  <c r="R21" i="78"/>
  <c r="R11" i="78"/>
  <c r="K246" i="76"/>
  <c r="K234" i="76"/>
  <c r="K224" i="76"/>
  <c r="K212" i="76"/>
  <c r="K202" i="76"/>
  <c r="K190" i="76"/>
  <c r="K181" i="76"/>
  <c r="K171" i="76"/>
  <c r="K161" i="76"/>
  <c r="K149" i="76"/>
  <c r="K141" i="76"/>
  <c r="K133" i="76"/>
  <c r="K125" i="76"/>
  <c r="K117" i="76"/>
  <c r="K109" i="76"/>
  <c r="K101" i="76"/>
  <c r="K93" i="76"/>
  <c r="K85" i="76"/>
  <c r="K77" i="76"/>
  <c r="K69" i="76"/>
  <c r="K61" i="76"/>
  <c r="K53" i="76"/>
  <c r="K45" i="76"/>
  <c r="K37" i="76"/>
  <c r="K29" i="76"/>
  <c r="K21" i="76"/>
  <c r="K183" i="76"/>
  <c r="K180" i="76"/>
  <c r="K172" i="76"/>
  <c r="K164" i="76"/>
  <c r="K156" i="76"/>
  <c r="K148" i="76"/>
  <c r="K140" i="76"/>
  <c r="K132" i="76"/>
  <c r="K124" i="76"/>
  <c r="K116" i="76"/>
  <c r="K108" i="76"/>
  <c r="K100" i="76"/>
  <c r="K92" i="76"/>
  <c r="K84" i="76"/>
  <c r="K76" i="76"/>
  <c r="K68" i="76"/>
  <c r="I10" i="80"/>
  <c r="R186" i="78"/>
  <c r="R209" i="78"/>
  <c r="R145" i="78"/>
  <c r="R150" i="78"/>
  <c r="R39" i="78"/>
  <c r="K237" i="76"/>
  <c r="K195" i="76"/>
  <c r="R56" i="78"/>
  <c r="R13" i="78"/>
  <c r="K216" i="76"/>
  <c r="K173" i="76"/>
  <c r="K147" i="76"/>
  <c r="K131" i="76"/>
  <c r="K115" i="76"/>
  <c r="K99" i="76"/>
  <c r="K83" i="76"/>
  <c r="K67" i="76"/>
  <c r="K51" i="76"/>
  <c r="K41" i="76"/>
  <c r="K31" i="76"/>
  <c r="R164" i="78"/>
  <c r="R125" i="78"/>
  <c r="K174" i="76"/>
  <c r="K162" i="76"/>
  <c r="K152" i="76"/>
  <c r="K142" i="76"/>
  <c r="K130" i="76"/>
  <c r="K120" i="76"/>
  <c r="K110" i="76"/>
  <c r="K98" i="76"/>
  <c r="K88" i="76"/>
  <c r="K78" i="76"/>
  <c r="K66" i="76"/>
  <c r="K58" i="76"/>
  <c r="K50" i="76"/>
  <c r="K42" i="76"/>
  <c r="K34" i="76"/>
  <c r="K26" i="76"/>
  <c r="K18" i="76"/>
  <c r="L14" i="66"/>
  <c r="O35" i="64"/>
  <c r="O18" i="64"/>
  <c r="N83" i="63"/>
  <c r="N67" i="63"/>
  <c r="N49" i="63"/>
  <c r="N34" i="63"/>
  <c r="N19" i="63"/>
  <c r="O258" i="62"/>
  <c r="O242" i="62"/>
  <c r="O223" i="62"/>
  <c r="O206" i="62"/>
  <c r="O189" i="62"/>
  <c r="O173" i="62"/>
  <c r="K14" i="76"/>
  <c r="L12" i="74"/>
  <c r="K22" i="73"/>
  <c r="K12" i="73"/>
  <c r="S25" i="71"/>
  <c r="S17" i="71"/>
  <c r="K13" i="67"/>
  <c r="L16" i="66"/>
  <c r="O33" i="64"/>
  <c r="O16" i="64"/>
  <c r="N85" i="63"/>
  <c r="N69" i="63"/>
  <c r="N55" i="63"/>
  <c r="N37" i="63"/>
  <c r="R234" i="78"/>
  <c r="R170" i="78"/>
  <c r="R193" i="78"/>
  <c r="R130" i="78"/>
  <c r="R87" i="78"/>
  <c r="R24" i="78"/>
  <c r="K227" i="76"/>
  <c r="K184" i="76"/>
  <c r="R91" i="78"/>
  <c r="R46" i="78"/>
  <c r="K250" i="76"/>
  <c r="K204" i="76"/>
  <c r="K163" i="76"/>
  <c r="K143" i="76"/>
  <c r="K127" i="76"/>
  <c r="K111" i="76"/>
  <c r="K95" i="76"/>
  <c r="K79" i="76"/>
  <c r="K63" i="76"/>
  <c r="K49" i="76"/>
  <c r="K39" i="76"/>
  <c r="K27" i="76"/>
  <c r="R133" i="78"/>
  <c r="R93" i="78"/>
  <c r="K170" i="76"/>
  <c r="K160" i="76"/>
  <c r="K150" i="76"/>
  <c r="K138" i="76"/>
  <c r="K128" i="76"/>
  <c r="K118" i="76"/>
  <c r="K106" i="76"/>
  <c r="K96" i="76"/>
  <c r="K86" i="76"/>
  <c r="K74" i="76"/>
  <c r="K64" i="76"/>
  <c r="K56" i="76"/>
  <c r="K48" i="76"/>
  <c r="K40" i="76"/>
  <c r="K32" i="76"/>
  <c r="K24" i="76"/>
  <c r="K19" i="76"/>
  <c r="L16" i="65"/>
  <c r="O30" i="64"/>
  <c r="O14" i="64"/>
  <c r="N79" i="63"/>
  <c r="N61" i="63"/>
  <c r="N45" i="63"/>
  <c r="N30" i="63"/>
  <c r="N15" i="63"/>
  <c r="O254" i="62"/>
  <c r="O237" i="62"/>
  <c r="O219" i="62"/>
  <c r="O202" i="62"/>
  <c r="O185" i="62"/>
  <c r="O168" i="62"/>
  <c r="K12" i="76"/>
  <c r="K28" i="73"/>
  <c r="K19" i="73"/>
  <c r="M18" i="72"/>
  <c r="S34" i="71"/>
  <c r="S23" i="71"/>
  <c r="S15" i="71"/>
  <c r="K11" i="67"/>
  <c r="L12" i="66"/>
  <c r="O28" i="64"/>
  <c r="O12" i="64"/>
  <c r="N81" i="63"/>
  <c r="N65" i="63"/>
  <c r="N51" i="63"/>
  <c r="N32" i="63"/>
  <c r="N13" i="63"/>
  <c r="O250" i="62"/>
  <c r="O229" i="62"/>
  <c r="O212" i="62"/>
  <c r="O195" i="62"/>
  <c r="O179" i="62"/>
  <c r="K13" i="76"/>
  <c r="L11" i="74"/>
  <c r="K20" i="73"/>
  <c r="K11" i="73"/>
  <c r="M11" i="72"/>
  <c r="S27" i="71"/>
  <c r="S18" i="71"/>
  <c r="K14" i="67"/>
  <c r="L20" i="66"/>
  <c r="D19" i="88"/>
  <c r="R218" i="78"/>
  <c r="R241" i="78"/>
  <c r="R177" i="78"/>
  <c r="R114" i="78"/>
  <c r="R71" i="78"/>
  <c r="R14" i="78"/>
  <c r="K217" i="76"/>
  <c r="R137" i="78"/>
  <c r="R78" i="78"/>
  <c r="R36" i="78"/>
  <c r="K236" i="76"/>
  <c r="K192" i="76"/>
  <c r="K157" i="76"/>
  <c r="K139" i="76"/>
  <c r="K123" i="76"/>
  <c r="K107" i="76"/>
  <c r="K91" i="76"/>
  <c r="K75" i="76"/>
  <c r="K59" i="76"/>
  <c r="K47" i="76"/>
  <c r="K35" i="76"/>
  <c r="K25" i="76"/>
  <c r="R101" i="78"/>
  <c r="K178" i="76"/>
  <c r="K168" i="76"/>
  <c r="K158" i="76"/>
  <c r="K146" i="76"/>
  <c r="K136" i="76"/>
  <c r="K126" i="76"/>
  <c r="K114" i="76"/>
  <c r="K104" i="76"/>
  <c r="K94" i="76"/>
  <c r="K82" i="76"/>
  <c r="K72" i="76"/>
  <c r="K62" i="76"/>
  <c r="K54" i="76"/>
  <c r="K46" i="76"/>
  <c r="K38" i="76"/>
  <c r="K30" i="76"/>
  <c r="K22" i="76"/>
  <c r="S32" i="71"/>
  <c r="L12" i="65"/>
  <c r="D17" i="88"/>
  <c r="R202" i="78"/>
  <c r="R225" i="78"/>
  <c r="R161" i="78"/>
  <c r="R98" i="78"/>
  <c r="R55" i="78"/>
  <c r="K251" i="76"/>
  <c r="K205" i="76"/>
  <c r="R97" i="78"/>
  <c r="R68" i="78"/>
  <c r="R23" i="78"/>
  <c r="K226" i="76"/>
  <c r="R109" i="78"/>
  <c r="K153" i="76"/>
  <c r="K135" i="76"/>
  <c r="K119" i="76"/>
  <c r="K103" i="76"/>
  <c r="K87" i="76"/>
  <c r="K71" i="76"/>
  <c r="K55" i="76"/>
  <c r="K43" i="76"/>
  <c r="K33" i="76"/>
  <c r="K23" i="76"/>
  <c r="R156" i="78"/>
  <c r="K176" i="76"/>
  <c r="K166" i="76"/>
  <c r="K154" i="76"/>
  <c r="K144" i="76"/>
  <c r="K134" i="76"/>
  <c r="K122" i="76"/>
  <c r="K112" i="76"/>
  <c r="K102" i="76"/>
  <c r="K90" i="76"/>
  <c r="K80" i="76"/>
  <c r="K70" i="76"/>
  <c r="K60" i="76"/>
  <c r="K52" i="76"/>
  <c r="K44" i="76"/>
  <c r="K36" i="76"/>
  <c r="K28" i="76"/>
  <c r="K20" i="76"/>
  <c r="O26" i="64"/>
  <c r="N75" i="63"/>
  <c r="N41" i="63"/>
  <c r="N11" i="63"/>
  <c r="O232" i="62"/>
  <c r="O197" i="62"/>
  <c r="R148" i="78"/>
  <c r="K26" i="73"/>
  <c r="M16" i="72"/>
  <c r="S21" i="71"/>
  <c r="L23" i="66"/>
  <c r="O24" i="64"/>
  <c r="N77" i="63"/>
  <c r="N47" i="63"/>
  <c r="N17" i="63"/>
  <c r="O246" i="62"/>
  <c r="O221" i="62"/>
  <c r="O200" i="62"/>
  <c r="O175" i="62"/>
  <c r="L15" i="74"/>
  <c r="K23" i="73"/>
  <c r="M17" i="72"/>
  <c r="S31" i="71"/>
  <c r="S20" i="71"/>
  <c r="K12" i="67"/>
  <c r="L15" i="66"/>
  <c r="L13" i="65"/>
  <c r="O34" i="64"/>
  <c r="O25" i="64"/>
  <c r="O17" i="64"/>
  <c r="N93" i="63"/>
  <c r="N84" i="63"/>
  <c r="N76" i="63"/>
  <c r="N68" i="63"/>
  <c r="N60" i="63"/>
  <c r="N52" i="63"/>
  <c r="N44" i="63"/>
  <c r="N35" i="63"/>
  <c r="N27" i="63"/>
  <c r="N18" i="63"/>
  <c r="O263" i="62"/>
  <c r="O255" i="62"/>
  <c r="O247" i="62"/>
  <c r="O238" i="62"/>
  <c r="O228" i="62"/>
  <c r="O220" i="62"/>
  <c r="O211" i="62"/>
  <c r="O203" i="62"/>
  <c r="O180" i="62"/>
  <c r="O121" i="62"/>
  <c r="O105" i="62"/>
  <c r="O90" i="62"/>
  <c r="O76" i="62"/>
  <c r="O60" i="62"/>
  <c r="O46" i="62"/>
  <c r="O29" i="62"/>
  <c r="O14" i="62"/>
  <c r="U342" i="61"/>
  <c r="U330" i="61"/>
  <c r="U314" i="61"/>
  <c r="U300" i="61"/>
  <c r="U282" i="61"/>
  <c r="U266" i="61"/>
  <c r="U251" i="61"/>
  <c r="U233" i="61"/>
  <c r="U216" i="61"/>
  <c r="U202" i="61"/>
  <c r="U186" i="61"/>
  <c r="U170" i="61"/>
  <c r="U159" i="61"/>
  <c r="O182" i="62"/>
  <c r="O157" i="62"/>
  <c r="O151" i="62"/>
  <c r="O140" i="62"/>
  <c r="O132" i="62"/>
  <c r="O123" i="62"/>
  <c r="O107" i="62"/>
  <c r="O86" i="62"/>
  <c r="O70" i="62"/>
  <c r="O52" i="62"/>
  <c r="O35" i="62"/>
  <c r="O19" i="62"/>
  <c r="U340" i="61"/>
  <c r="U320" i="61"/>
  <c r="U302" i="61"/>
  <c r="U288" i="61"/>
  <c r="U272" i="61"/>
  <c r="U253" i="61"/>
  <c r="U235" i="61"/>
  <c r="U218" i="61"/>
  <c r="U200" i="61"/>
  <c r="U184" i="61"/>
  <c r="U166" i="61"/>
  <c r="O178" i="62"/>
  <c r="O162" i="62"/>
  <c r="O214" i="62"/>
  <c r="O150" i="62"/>
  <c r="O141" i="62"/>
  <c r="O133" i="62"/>
  <c r="O125" i="62"/>
  <c r="O118" i="62"/>
  <c r="O22" i="64"/>
  <c r="N71" i="63"/>
  <c r="N39" i="63"/>
  <c r="O260" i="62"/>
  <c r="O227" i="62"/>
  <c r="O193" i="62"/>
  <c r="K16" i="76"/>
  <c r="K24" i="73"/>
  <c r="M13" i="72"/>
  <c r="S19" i="71"/>
  <c r="L19" i="66"/>
  <c r="O20" i="64"/>
  <c r="N73" i="63"/>
  <c r="N43" i="63"/>
  <c r="O262" i="62"/>
  <c r="O239" i="62"/>
  <c r="O217" i="62"/>
  <c r="O191" i="62"/>
  <c r="K17" i="76"/>
  <c r="L13" i="74"/>
  <c r="K18" i="73"/>
  <c r="M15" i="72"/>
  <c r="S29" i="71"/>
  <c r="S16" i="71"/>
  <c r="L24" i="66"/>
  <c r="L13" i="66"/>
  <c r="L11" i="65"/>
  <c r="O32" i="64"/>
  <c r="O23" i="64"/>
  <c r="O15" i="64"/>
  <c r="N91" i="63"/>
  <c r="N82" i="63"/>
  <c r="N74" i="63"/>
  <c r="N66" i="63"/>
  <c r="N58" i="63"/>
  <c r="N50" i="63"/>
  <c r="N42" i="63"/>
  <c r="N33" i="63"/>
  <c r="N25" i="63"/>
  <c r="N16" i="63"/>
  <c r="O261" i="62"/>
  <c r="O253" i="62"/>
  <c r="O245" i="62"/>
  <c r="O236" i="62"/>
  <c r="O226" i="62"/>
  <c r="O218" i="62"/>
  <c r="O209" i="62"/>
  <c r="O201" i="62"/>
  <c r="O172" i="62"/>
  <c r="O117" i="62"/>
  <c r="O103" i="62"/>
  <c r="O88" i="62"/>
  <c r="O72" i="62"/>
  <c r="O58" i="62"/>
  <c r="O41" i="62"/>
  <c r="O25" i="62"/>
  <c r="O12" i="62"/>
  <c r="U338" i="61"/>
  <c r="U326" i="61"/>
  <c r="U310" i="61"/>
  <c r="U294" i="61"/>
  <c r="U278" i="61"/>
  <c r="U262" i="61"/>
  <c r="L21" i="66"/>
  <c r="N94" i="63"/>
  <c r="N57" i="63"/>
  <c r="N26" i="63"/>
  <c r="O248" i="62"/>
  <c r="O215" i="62"/>
  <c r="O181" i="62"/>
  <c r="L16" i="74"/>
  <c r="K16" i="73"/>
  <c r="S30" i="71"/>
  <c r="S13" i="71"/>
  <c r="L14" i="65"/>
  <c r="N92" i="63"/>
  <c r="N63" i="63"/>
  <c r="N28" i="63"/>
  <c r="O256" i="62"/>
  <c r="O235" i="62"/>
  <c r="O208" i="62"/>
  <c r="O187" i="62"/>
  <c r="K15" i="76"/>
  <c r="K27" i="73"/>
  <c r="K15" i="73"/>
  <c r="M12" i="72"/>
  <c r="S24" i="71"/>
  <c r="S14" i="71"/>
  <c r="L22" i="66"/>
  <c r="L11" i="66"/>
  <c r="O38" i="64"/>
  <c r="O29" i="64"/>
  <c r="O21" i="64"/>
  <c r="O13" i="64"/>
  <c r="N88" i="63"/>
  <c r="N80" i="63"/>
  <c r="N72" i="63"/>
  <c r="N64" i="63"/>
  <c r="N56" i="63"/>
  <c r="N48" i="63"/>
  <c r="N40" i="63"/>
  <c r="N31" i="63"/>
  <c r="N22" i="63"/>
  <c r="N14" i="63"/>
  <c r="O259" i="62"/>
  <c r="O251" i="62"/>
  <c r="O243" i="62"/>
  <c r="O233" i="62"/>
  <c r="O224" i="62"/>
  <c r="O216" i="62"/>
  <c r="O207" i="62"/>
  <c r="O196" i="62"/>
  <c r="O169" i="62"/>
  <c r="O113" i="62"/>
  <c r="O99" i="62"/>
  <c r="O84" i="62"/>
  <c r="O68" i="62"/>
  <c r="O54" i="62"/>
  <c r="O37" i="62"/>
  <c r="O21" i="62"/>
  <c r="U350" i="61"/>
  <c r="U336" i="61"/>
  <c r="U322" i="61"/>
  <c r="U306" i="61"/>
  <c r="U290" i="61"/>
  <c r="U274" i="61"/>
  <c r="U260" i="61"/>
  <c r="U242" i="61"/>
  <c r="U225" i="61"/>
  <c r="U210" i="61"/>
  <c r="U194" i="61"/>
  <c r="U178" i="61"/>
  <c r="U164" i="61"/>
  <c r="O199" i="62"/>
  <c r="O166" i="62"/>
  <c r="O231" i="62"/>
  <c r="O154" i="62"/>
  <c r="O147" i="62"/>
  <c r="O136" i="62"/>
  <c r="O128" i="62"/>
  <c r="O115" i="62"/>
  <c r="O97" i="62"/>
  <c r="O78" i="62"/>
  <c r="O62" i="62"/>
  <c r="O43" i="62"/>
  <c r="O27" i="62"/>
  <c r="U348" i="61"/>
  <c r="U328" i="61"/>
  <c r="N53" i="63"/>
  <c r="O177" i="62"/>
  <c r="S11" i="71"/>
  <c r="N23" i="63"/>
  <c r="O183" i="62"/>
  <c r="S33" i="71"/>
  <c r="L15" i="65"/>
  <c r="O11" i="64"/>
  <c r="N62" i="63"/>
  <c r="N29" i="63"/>
  <c r="O249" i="62"/>
  <c r="O213" i="62"/>
  <c r="O109" i="62"/>
  <c r="O50" i="62"/>
  <c r="U332" i="61"/>
  <c r="U270" i="61"/>
  <c r="U229" i="61"/>
  <c r="U198" i="61"/>
  <c r="U168" i="61"/>
  <c r="O174" i="62"/>
  <c r="O156" i="62"/>
  <c r="O138" i="62"/>
  <c r="O119" i="62"/>
  <c r="O82" i="62"/>
  <c r="O48" i="62"/>
  <c r="U352" i="61"/>
  <c r="U316" i="61"/>
  <c r="U296" i="61"/>
  <c r="U276" i="61"/>
  <c r="U249" i="61"/>
  <c r="U227" i="61"/>
  <c r="U204" i="61"/>
  <c r="U180" i="61"/>
  <c r="O194" i="62"/>
  <c r="O163" i="62"/>
  <c r="O155" i="62"/>
  <c r="O146" i="62"/>
  <c r="O135" i="62"/>
  <c r="O124" i="62"/>
  <c r="O114" i="62"/>
  <c r="O106" i="62"/>
  <c r="O98" i="62"/>
  <c r="O89" i="62"/>
  <c r="O81" i="62"/>
  <c r="O73" i="62"/>
  <c r="O65" i="62"/>
  <c r="O57" i="62"/>
  <c r="O49" i="62"/>
  <c r="O40" i="62"/>
  <c r="O32" i="62"/>
  <c r="O24" i="62"/>
  <c r="O16" i="62"/>
  <c r="U351" i="61"/>
  <c r="U343" i="61"/>
  <c r="U335" i="61"/>
  <c r="U327" i="61"/>
  <c r="U319" i="61"/>
  <c r="U311" i="61"/>
  <c r="U303" i="61"/>
  <c r="U295" i="61"/>
  <c r="U287" i="61"/>
  <c r="U279" i="61"/>
  <c r="U271" i="61"/>
  <c r="U263" i="61"/>
  <c r="U254" i="61"/>
  <c r="U245" i="61"/>
  <c r="U236" i="61"/>
  <c r="U228" i="61"/>
  <c r="U219" i="61"/>
  <c r="U211" i="61"/>
  <c r="U203" i="61"/>
  <c r="U195" i="61"/>
  <c r="U187" i="61"/>
  <c r="U179" i="61"/>
  <c r="U167" i="61"/>
  <c r="U143" i="61"/>
  <c r="U127" i="61"/>
  <c r="U111" i="61"/>
  <c r="U95" i="61"/>
  <c r="U79" i="61"/>
  <c r="U63" i="61"/>
  <c r="U49" i="61"/>
  <c r="U33" i="61"/>
  <c r="U19" i="61"/>
  <c r="R45" i="59"/>
  <c r="R29" i="59"/>
  <c r="R14" i="59"/>
  <c r="U147" i="61"/>
  <c r="U132" i="61"/>
  <c r="U118" i="61"/>
  <c r="U102" i="61"/>
  <c r="U88" i="61"/>
  <c r="U72" i="61"/>
  <c r="U60" i="61"/>
  <c r="U44" i="61"/>
  <c r="U28" i="61"/>
  <c r="U12" i="61"/>
  <c r="R32" i="59"/>
  <c r="R15" i="59"/>
  <c r="U157" i="61"/>
  <c r="U141" i="61"/>
  <c r="U125" i="61"/>
  <c r="U109" i="61"/>
  <c r="U93" i="61"/>
  <c r="U77" i="61"/>
  <c r="U61" i="61"/>
  <c r="U43" i="61"/>
  <c r="U27" i="61"/>
  <c r="R49" i="59"/>
  <c r="R31" i="59"/>
  <c r="R12" i="59"/>
  <c r="U142" i="61"/>
  <c r="U126" i="61"/>
  <c r="U108" i="61"/>
  <c r="U90" i="61"/>
  <c r="U74" i="61"/>
  <c r="U54" i="61"/>
  <c r="U38" i="61"/>
  <c r="U22" i="61"/>
  <c r="R47" i="59"/>
  <c r="R30" i="59"/>
  <c r="R13" i="59"/>
  <c r="U163" i="61"/>
  <c r="D27" i="88"/>
  <c r="D23" i="88"/>
  <c r="D13" i="88"/>
  <c r="L42" i="58"/>
  <c r="L34" i="58"/>
  <c r="L15" i="58"/>
  <c r="L39" i="58"/>
  <c r="L25" i="58"/>
  <c r="L17" i="58"/>
  <c r="L41" i="58"/>
  <c r="L16" i="58"/>
  <c r="L28" i="58"/>
  <c r="U201" i="61"/>
  <c r="U139" i="61"/>
  <c r="U107" i="61"/>
  <c r="U75" i="61"/>
  <c r="U45" i="61"/>
  <c r="U15" i="61"/>
  <c r="R41" i="59"/>
  <c r="U158" i="61"/>
  <c r="U144" i="61"/>
  <c r="U128" i="61"/>
  <c r="U114" i="61"/>
  <c r="U98" i="61"/>
  <c r="U84" i="61"/>
  <c r="U70" i="61"/>
  <c r="U56" i="61"/>
  <c r="U40" i="61"/>
  <c r="U24" i="61"/>
  <c r="R44" i="59"/>
  <c r="R28" i="59"/>
  <c r="R11" i="59"/>
  <c r="U152" i="61"/>
  <c r="U137" i="61"/>
  <c r="U121" i="61"/>
  <c r="U105" i="61"/>
  <c r="U89" i="61"/>
  <c r="U73" i="61"/>
  <c r="U57" i="61"/>
  <c r="U21" i="61"/>
  <c r="R43" i="59"/>
  <c r="R24" i="59"/>
  <c r="U156" i="61"/>
  <c r="U122" i="61"/>
  <c r="U86" i="61"/>
  <c r="U50" i="61"/>
  <c r="U18" i="61"/>
  <c r="N21" i="63"/>
  <c r="L14" i="74"/>
  <c r="O39" i="64"/>
  <c r="O252" i="62"/>
  <c r="K11" i="76"/>
  <c r="S22" i="71"/>
  <c r="O36" i="64"/>
  <c r="N86" i="63"/>
  <c r="N54" i="63"/>
  <c r="N20" i="63"/>
  <c r="O240" i="62"/>
  <c r="O205" i="62"/>
  <c r="O94" i="62"/>
  <c r="O33" i="62"/>
  <c r="U318" i="61"/>
  <c r="U255" i="61"/>
  <c r="U220" i="61"/>
  <c r="U190" i="61"/>
  <c r="U161" i="61"/>
  <c r="O164" i="62"/>
  <c r="O198" i="62"/>
  <c r="O134" i="62"/>
  <c r="O111" i="62"/>
  <c r="O74" i="62"/>
  <c r="O39" i="62"/>
  <c r="U344" i="61"/>
  <c r="U312" i="61"/>
  <c r="U292" i="61"/>
  <c r="U268" i="61"/>
  <c r="U244" i="61"/>
  <c r="U222" i="61"/>
  <c r="U196" i="61"/>
  <c r="U176" i="61"/>
  <c r="O186" i="62"/>
  <c r="O161" i="62"/>
  <c r="O153" i="62"/>
  <c r="O144" i="62"/>
  <c r="O131" i="62"/>
  <c r="O122" i="62"/>
  <c r="O112" i="62"/>
  <c r="O104" i="62"/>
  <c r="O95" i="62"/>
  <c r="O87" i="62"/>
  <c r="O79" i="62"/>
  <c r="O71" i="62"/>
  <c r="O63" i="62"/>
  <c r="O55" i="62"/>
  <c r="O47" i="62"/>
  <c r="O38" i="62"/>
  <c r="O30" i="62"/>
  <c r="O22" i="62"/>
  <c r="O15" i="62"/>
  <c r="U349" i="61"/>
  <c r="U341" i="61"/>
  <c r="U333" i="61"/>
  <c r="U325" i="61"/>
  <c r="U317" i="61"/>
  <c r="U309" i="61"/>
  <c r="U301" i="61"/>
  <c r="U293" i="61"/>
  <c r="U285" i="61"/>
  <c r="U277" i="61"/>
  <c r="U269" i="61"/>
  <c r="U261" i="61"/>
  <c r="U252" i="61"/>
  <c r="U243" i="61"/>
  <c r="U234" i="61"/>
  <c r="U226" i="61"/>
  <c r="U217" i="61"/>
  <c r="U209" i="61"/>
  <c r="U193" i="61"/>
  <c r="U185" i="61"/>
  <c r="U177" i="61"/>
  <c r="U160" i="61"/>
  <c r="U123" i="61"/>
  <c r="U91" i="61"/>
  <c r="U59" i="61"/>
  <c r="U29" i="61"/>
  <c r="R27" i="59"/>
  <c r="U39" i="61"/>
  <c r="U138" i="61"/>
  <c r="U104" i="61"/>
  <c r="U68" i="61"/>
  <c r="U34" i="61"/>
  <c r="R42" i="59"/>
  <c r="N87" i="63"/>
  <c r="O210" i="62"/>
  <c r="S28" i="71"/>
  <c r="N59" i="63"/>
  <c r="O204" i="62"/>
  <c r="K13" i="73"/>
  <c r="L17" i="66"/>
  <c r="O19" i="64"/>
  <c r="N70" i="63"/>
  <c r="N38" i="63"/>
  <c r="O257" i="62"/>
  <c r="O222" i="62"/>
  <c r="O142" i="62"/>
  <c r="O64" i="62"/>
  <c r="U346" i="61"/>
  <c r="U286" i="61"/>
  <c r="U237" i="61"/>
  <c r="U206" i="61"/>
  <c r="U174" i="61"/>
  <c r="O190" i="62"/>
  <c r="O159" i="62"/>
  <c r="O145" i="62"/>
  <c r="O126" i="62"/>
  <c r="O92" i="62"/>
  <c r="O56" i="62"/>
  <c r="O23" i="62"/>
  <c r="U324" i="61"/>
  <c r="U298" i="61"/>
  <c r="U280" i="61"/>
  <c r="U258" i="61"/>
  <c r="U231" i="61"/>
  <c r="U208" i="61"/>
  <c r="U188" i="61"/>
  <c r="U162" i="61"/>
  <c r="O165" i="62"/>
  <c r="O158" i="62"/>
  <c r="O148" i="62"/>
  <c r="O137" i="62"/>
  <c r="O127" i="62"/>
  <c r="O116" i="62"/>
  <c r="O108" i="62"/>
  <c r="O100" i="62"/>
  <c r="O91" i="62"/>
  <c r="O83" i="62"/>
  <c r="O75" i="62"/>
  <c r="O67" i="62"/>
  <c r="O59" i="62"/>
  <c r="O51" i="62"/>
  <c r="O42" i="62"/>
  <c r="O34" i="62"/>
  <c r="O26" i="62"/>
  <c r="O18" i="62"/>
  <c r="O11" i="62"/>
  <c r="U345" i="61"/>
  <c r="U337" i="61"/>
  <c r="U329" i="61"/>
  <c r="U321" i="61"/>
  <c r="U313" i="61"/>
  <c r="U305" i="61"/>
  <c r="U297" i="61"/>
  <c r="U289" i="61"/>
  <c r="U281" i="61"/>
  <c r="U273" i="61"/>
  <c r="U265" i="61"/>
  <c r="U256" i="61"/>
  <c r="U248" i="61"/>
  <c r="U239" i="61"/>
  <c r="U230" i="61"/>
  <c r="U221" i="61"/>
  <c r="U213" i="61"/>
  <c r="U205" i="61"/>
  <c r="U197" i="61"/>
  <c r="U189" i="61"/>
  <c r="U181" i="61"/>
  <c r="U175" i="61"/>
  <c r="U150" i="61"/>
  <c r="U131" i="61"/>
  <c r="U115" i="61"/>
  <c r="U97" i="61"/>
  <c r="U83" i="61"/>
  <c r="U65" i="61"/>
  <c r="U51" i="61"/>
  <c r="U37" i="61"/>
  <c r="U23" i="61"/>
  <c r="R48" i="59"/>
  <c r="R33" i="59"/>
  <c r="R18" i="59"/>
  <c r="U151" i="61"/>
  <c r="U136" i="61"/>
  <c r="U120" i="61"/>
  <c r="U106" i="61"/>
  <c r="U92" i="61"/>
  <c r="U76" i="61"/>
  <c r="U62" i="61"/>
  <c r="U48" i="61"/>
  <c r="U32" i="61"/>
  <c r="U16" i="61"/>
  <c r="R36" i="59"/>
  <c r="R19" i="59"/>
  <c r="U223" i="61"/>
  <c r="U145" i="61"/>
  <c r="U129" i="61"/>
  <c r="U113" i="61"/>
  <c r="U99" i="61"/>
  <c r="U81" i="61"/>
  <c r="U67" i="61"/>
  <c r="U47" i="61"/>
  <c r="U31" i="61"/>
  <c r="U13" i="61"/>
  <c r="R35" i="59"/>
  <c r="R16" i="59"/>
  <c r="U146" i="61"/>
  <c r="U130" i="61"/>
  <c r="U112" i="61"/>
  <c r="U94" i="61"/>
  <c r="U78" i="61"/>
  <c r="U58" i="61"/>
  <c r="U42" i="61"/>
  <c r="U26" i="61"/>
  <c r="R50" i="59"/>
  <c r="R34" i="59"/>
  <c r="R17" i="59"/>
  <c r="U171" i="61"/>
  <c r="U165" i="61"/>
  <c r="D35" i="88"/>
  <c r="D21" i="88"/>
  <c r="L44" i="58"/>
  <c r="L36" i="58"/>
  <c r="L37" i="58"/>
  <c r="L47" i="58"/>
  <c r="L27" i="58"/>
  <c r="L19" i="58"/>
  <c r="L12" i="58"/>
  <c r="L22" i="58"/>
  <c r="L30" i="58"/>
  <c r="D11" i="88"/>
  <c r="K14" i="73"/>
  <c r="S12" i="71"/>
  <c r="N12" i="63"/>
  <c r="O17" i="62"/>
  <c r="U182" i="61"/>
  <c r="O130" i="62"/>
  <c r="U334" i="61"/>
  <c r="U240" i="61"/>
  <c r="O167" i="62"/>
  <c r="O129" i="62"/>
  <c r="O93" i="62"/>
  <c r="O61" i="62"/>
  <c r="O28" i="62"/>
  <c r="U339" i="61"/>
  <c r="U307" i="61"/>
  <c r="U275" i="61"/>
  <c r="U241" i="61"/>
  <c r="U207" i="61"/>
  <c r="O176" i="62"/>
  <c r="U101" i="61"/>
  <c r="U41" i="61"/>
  <c r="R22" i="59"/>
  <c r="U110" i="61"/>
  <c r="U52" i="61"/>
  <c r="R23" i="59"/>
  <c r="U117" i="61"/>
  <c r="U53" i="61"/>
  <c r="R20" i="59"/>
  <c r="U100" i="61"/>
  <c r="U30" i="61"/>
  <c r="R21" i="59"/>
  <c r="U173" i="61"/>
  <c r="D38" i="88"/>
  <c r="L38" i="58"/>
  <c r="L10" i="58"/>
  <c r="L21" i="58"/>
  <c r="L26" i="58"/>
  <c r="L14" i="58"/>
  <c r="N90" i="63"/>
  <c r="O27" i="64"/>
  <c r="O230" i="62"/>
  <c r="U304" i="61"/>
  <c r="R117" i="78"/>
  <c r="O101" i="62"/>
  <c r="U308" i="61"/>
  <c r="U212" i="61"/>
  <c r="O160" i="62"/>
  <c r="O120" i="62"/>
  <c r="O85" i="62"/>
  <c r="O53" i="62"/>
  <c r="O20" i="62"/>
  <c r="U331" i="61"/>
  <c r="U299" i="61"/>
  <c r="U232" i="61"/>
  <c r="U199" i="61"/>
  <c r="U87" i="61"/>
  <c r="U154" i="61"/>
  <c r="U36" i="61"/>
  <c r="U169" i="61"/>
  <c r="U35" i="61"/>
  <c r="U82" i="61"/>
  <c r="U14" i="61"/>
  <c r="L32" i="58"/>
  <c r="L13" i="58"/>
  <c r="O225" i="62"/>
  <c r="N78" i="63"/>
  <c r="O188" i="62"/>
  <c r="U246" i="61"/>
  <c r="O66" i="62"/>
  <c r="U192" i="61"/>
  <c r="O152" i="62"/>
  <c r="O77" i="62"/>
  <c r="O13" i="62"/>
  <c r="U323" i="61"/>
  <c r="U259" i="61"/>
  <c r="U191" i="61"/>
  <c r="U71" i="61"/>
  <c r="U11" i="61"/>
  <c r="U140" i="61"/>
  <c r="U20" i="61"/>
  <c r="U17" i="61"/>
  <c r="U64" i="61"/>
  <c r="D33" i="88"/>
  <c r="L46" i="58"/>
  <c r="L29" i="58"/>
  <c r="L35" i="58"/>
  <c r="R38" i="59"/>
  <c r="O244" i="62"/>
  <c r="K25" i="73"/>
  <c r="N46" i="63"/>
  <c r="O80" i="62"/>
  <c r="U214" i="61"/>
  <c r="O149" i="62"/>
  <c r="O31" i="62"/>
  <c r="U264" i="61"/>
  <c r="U172" i="61"/>
  <c r="O139" i="62"/>
  <c r="O102" i="62"/>
  <c r="O69" i="62"/>
  <c r="O36" i="62"/>
  <c r="U347" i="61"/>
  <c r="U315" i="61"/>
  <c r="U283" i="61"/>
  <c r="U250" i="61"/>
  <c r="U215" i="61"/>
  <c r="U183" i="61"/>
  <c r="U119" i="61"/>
  <c r="U55" i="61"/>
  <c r="R37" i="59"/>
  <c r="U124" i="61"/>
  <c r="U66" i="61"/>
  <c r="R40" i="59"/>
  <c r="U133" i="61"/>
  <c r="U69" i="61"/>
  <c r="R39" i="59"/>
  <c r="U116" i="61"/>
  <c r="U46" i="61"/>
  <c r="R25" i="59"/>
  <c r="O184" i="62"/>
  <c r="D15" i="88"/>
  <c r="L40" i="58"/>
  <c r="L18" i="58"/>
  <c r="L23" i="58"/>
  <c r="L33" i="58"/>
  <c r="L24" i="58"/>
  <c r="U267" i="61"/>
  <c r="U155" i="61"/>
  <c r="U25" i="61"/>
  <c r="U96" i="61"/>
  <c r="U103" i="61"/>
  <c r="U149" i="61"/>
  <c r="O192" i="62"/>
  <c r="D26" i="88"/>
  <c r="L31" i="58"/>
  <c r="L43" i="58"/>
  <c r="O37" i="64"/>
  <c r="U284" i="61"/>
  <c r="O110" i="62"/>
  <c r="O45" i="62"/>
  <c r="U291" i="61"/>
  <c r="U224" i="61"/>
  <c r="U135" i="61"/>
  <c r="U80" i="61"/>
  <c r="U148" i="61"/>
  <c r="U85" i="61"/>
  <c r="U134" i="61"/>
  <c r="O171" i="62"/>
  <c r="L45" i="58"/>
  <c r="L11" i="5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01231]}"/>
    <s v="{[Medida].[Medida].&amp;[2]}"/>
    <s v="{[Keren].[Keren].[All]}"/>
    <s v="{[Cheshbon KM].[Hie Peilut].[Peilut 7].&amp;[Kod_Peilut_L7_7080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7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8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8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8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 fi="14">
        <n x="1" s="1"/>
        <n x="2" s="1"/>
        <n x="3" s="1"/>
        <n x="4" s="1"/>
        <n x="5" s="1"/>
        <n x="32"/>
        <n x="8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  <mdx n="0" f="v">
      <t c="3" si="35">
        <n x="1" s="1"/>
        <n x="45"/>
        <n x="34"/>
      </t>
    </mdx>
  </mdxMetadata>
  <valueMetadata count="4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</valueMetadata>
</metadata>
</file>

<file path=xl/sharedStrings.xml><?xml version="1.0" encoding="utf-8"?>
<sst xmlns="http://schemas.openxmlformats.org/spreadsheetml/2006/main" count="9422" uniqueCount="2675">
  <si>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</si>
  <si>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</si>
  <si>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</si>
  <si>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</si>
  <si>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</si>
  <si>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</si>
  <si>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</si>
  <si>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</si>
  <si>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</si>
  <si>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</si>
  <si>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</si>
  <si>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</si>
  <si>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</si>
  <si>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</si>
  <si>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</si>
  <si>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</si>
  <si>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</si>
  <si>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</si>
  <si>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</si>
  <si>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</si>
  <si>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</si>
  <si>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</si>
  <si>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</si>
  <si>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</si>
  <si>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</si>
  <si>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</si>
  <si>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</si>
  <si>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</si>
  <si>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</si>
  <si>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</si>
  <si>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</si>
  <si>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</si>
  <si>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</si>
  <si>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</si>
  <si>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</si>
  <si>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</si>
  <si>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</si>
  <si>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</si>
  <si>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</si>
  <si>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</si>
  <si>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</si>
  <si>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</si>
  <si>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</si>
  <si>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</si>
  <si>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</si>
  <si>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</si>
  <si>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</si>
  <si>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</si>
  <si>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</si>
  <si>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</si>
  <si>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</si>
  <si>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</si>
  <si>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</si>
  <si>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</si>
  <si>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</si>
  <si>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</si>
  <si>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</si>
  <si>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</si>
  <si>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</si>
  <si>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</si>
  <si>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</si>
  <si>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</si>
  <si>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</si>
  <si>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</si>
  <si>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</si>
  <si>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</si>
  <si>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</si>
  <si>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</si>
  <si>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</si>
  <si>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</si>
  <si>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</si>
  <si>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</si>
  <si>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</si>
  <si>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</si>
  <si>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</si>
  <si>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</si>
  <si>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</si>
  <si>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</si>
  <si>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</si>
  <si>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</si>
  <si>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</si>
  <si>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</si>
  <si>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</si>
  <si>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</si>
  <si>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</si>
  <si>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</si>
  <si>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</si>
  <si>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</si>
  <si>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</si>
  <si>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</si>
  <si>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</si>
  <si>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</si>
  <si>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</si>
  <si>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</si>
  <si>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</si>
  <si>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</si>
  <si>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</si>
  <si>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</si>
  <si>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</si>
  <si>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</si>
  <si>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</si>
  <si>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</si>
  <si>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</si>
  <si>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</si>
  <si>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</si>
  <si>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</si>
  <si>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</si>
  <si>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</si>
  <si>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</si>
  <si>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</si>
  <si>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</si>
  <si>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</si>
  <si>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</si>
  <si>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</si>
  <si>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</si>
  <si>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</si>
  <si>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</si>
  <si>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</si>
  <si>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</si>
  <si>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</si>
  <si>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</si>
  <si>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</si>
  <si>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</si>
  <si>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</si>
  <si>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</si>
  <si>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</si>
  <si>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</si>
  <si>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</si>
  <si>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</si>
  <si>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</si>
  <si>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</si>
  <si>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</si>
  <si>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</si>
  <si>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</si>
  <si>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</si>
  <si>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</si>
  <si>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</si>
  <si>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</si>
  <si>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</si>
  <si>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</si>
  <si>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</si>
  <si>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</si>
  <si>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</si>
  <si>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</si>
  <si>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</si>
  <si>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</si>
  <si>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</si>
  <si>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</si>
  <si>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</si>
  <si>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</si>
  <si>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</si>
  <si>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</si>
  <si>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</si>
  <si>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</si>
  <si>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</si>
  <si>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</si>
  <si>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</si>
  <si>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</si>
  <si>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</si>
  <si>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</si>
  <si>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</si>
  <si>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</si>
  <si>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</si>
  <si>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</si>
  <si>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</si>
  <si>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</si>
  <si>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</si>
  <si>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</si>
  <si>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</si>
  <si>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</si>
  <si>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</si>
  <si>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</si>
  <si>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</si>
  <si>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</si>
  <si>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</si>
  <si>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</si>
  <si>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</si>
  <si>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</si>
  <si>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</si>
  <si>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</si>
  <si>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</si>
  <si>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</si>
  <si>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</si>
  <si>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</si>
  <si>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</si>
  <si>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</si>
  <si>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</si>
  <si>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</si>
  <si>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</si>
  <si>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</si>
  <si>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</si>
  <si>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</si>
  <si>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</si>
  <si>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</si>
  <si>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</si>
  <si>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</si>
  <si>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</si>
  <si>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</si>
  <si>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</si>
  <si>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</si>
  <si>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</si>
  <si>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</si>
  <si>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</si>
  <si>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</si>
  <si>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</si>
  <si>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</si>
  <si>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</si>
  <si>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</si>
  <si>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</si>
  <si>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</si>
  <si>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</si>
  <si>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</si>
  <si>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</si>
  <si>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</si>
  <si>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</si>
  <si>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</si>
  <si>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</si>
  <si>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</si>
  <si>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</si>
  <si>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</si>
  <si>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</si>
  <si>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</si>
  <si>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</si>
  <si>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</si>
  <si>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</si>
  <si>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31/12/2020</t>
  </si>
  <si>
    <t>מגדל מקפת קרנות פנסיה וקופות גמל בע"מ</t>
  </si>
  <si>
    <t>מגדל מקפת משלימה (מספר אוצר 659) - מסלול לבני 50 עד 60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</si>
  <si>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</si>
  <si>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</si>
  <si>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</si>
  <si>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</si>
  <si>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</si>
  <si>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</si>
  <si>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</si>
  <si>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</si>
  <si>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</si>
  <si>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</si>
  <si>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</si>
  <si>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</si>
  <si>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</si>
  <si>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</si>
  <si>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</si>
  <si>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</si>
  <si>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</si>
  <si>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</si>
  <si>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</si>
  <si>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</si>
  <si>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</si>
  <si>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</si>
  <si>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</si>
  <si>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</si>
  <si>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</si>
  <si>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</si>
  <si>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</si>
  <si>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</si>
  <si>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</si>
  <si>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</si>
  <si>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</si>
  <si>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</si>
  <si>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</si>
  <si>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</si>
  <si>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</si>
  <si>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</si>
  <si>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</si>
  <si>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</si>
  <si>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</si>
  <si>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</si>
  <si>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</si>
  <si>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</si>
  <si>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</si>
  <si>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</si>
  <si>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</si>
  <si>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</si>
  <si>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</si>
  <si>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</si>
  <si>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</si>
  <si>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</si>
  <si>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</si>
  <si>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</si>
  <si>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</si>
  <si>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</si>
  <si>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</si>
  <si>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</si>
  <si>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</si>
  <si>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3.8 05/60</t>
  </si>
  <si>
    <t>XS2167193015</t>
  </si>
  <si>
    <t>A+</t>
  </si>
  <si>
    <t>FITCH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</si>
  <si>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</si>
  <si>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</si>
  <si>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</si>
  <si>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</si>
  <si>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</si>
  <si>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</si>
  <si>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</si>
  <si>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</si>
  <si>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</si>
  <si>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</si>
  <si>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</si>
  <si>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</si>
  <si>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</si>
  <si>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</si>
  <si>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</si>
  <si>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</si>
  <si>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</si>
  <si>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</si>
  <si>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</si>
  <si>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</si>
  <si>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</si>
  <si>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</si>
  <si>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</si>
  <si>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</si>
  <si>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</si>
  <si>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</si>
  <si>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</si>
  <si>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</si>
  <si>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</si>
  <si>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</si>
  <si>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</si>
  <si>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</si>
  <si>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</si>
  <si>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</si>
  <si>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</si>
  <si>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</si>
  <si>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</si>
  <si>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</si>
  <si>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</si>
  <si>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</si>
  <si>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</si>
  <si>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</si>
  <si>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</si>
  <si>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</si>
  <si>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</si>
  <si>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</si>
  <si>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</si>
  <si>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</si>
  <si>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</si>
  <si>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</si>
  <si>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</si>
  <si>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</si>
  <si>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</si>
  <si>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</si>
  <si>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</si>
  <si>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וילאר אג 6</t>
  </si>
  <si>
    <t>4160115</t>
  </si>
  <si>
    <t>520038910</t>
  </si>
  <si>
    <t>נדל"ן מניב בישראל</t>
  </si>
  <si>
    <t>ilAA+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</si>
  <si>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</si>
  <si>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</si>
  <si>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</si>
  <si>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</si>
  <si>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</si>
  <si>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</si>
  <si>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</si>
  <si>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</si>
  <si>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</si>
  <si>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</si>
  <si>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</si>
  <si>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</si>
  <si>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</si>
  <si>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</si>
  <si>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</si>
  <si>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</si>
  <si>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</si>
  <si>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</si>
  <si>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</si>
  <si>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</si>
  <si>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</si>
  <si>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</si>
  <si>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</si>
  <si>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אגוד הנפקות  יט</t>
  </si>
  <si>
    <t>1124080</t>
  </si>
  <si>
    <t>513668277</t>
  </si>
  <si>
    <t>Aa2.il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</si>
  <si>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</si>
  <si>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</si>
  <si>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</si>
  <si>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</si>
  <si>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</si>
  <si>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</si>
  <si>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</si>
  <si>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</si>
  <si>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</si>
  <si>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אמות אגח ד</t>
  </si>
  <si>
    <t>1133149</t>
  </si>
  <si>
    <t>אמות אגח ו</t>
  </si>
  <si>
    <t>1158609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</si>
  <si>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</si>
  <si>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</si>
  <si>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</si>
  <si>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</si>
  <si>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</si>
  <si>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</si>
  <si>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</si>
  <si>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</si>
  <si>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</si>
  <si>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</si>
  <si>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</si>
  <si>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</si>
  <si>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</si>
  <si>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</si>
  <si>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</si>
  <si>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</si>
  <si>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גזית גלוב אגח טו</t>
  </si>
  <si>
    <t>1260769</t>
  </si>
  <si>
    <t>520033234</t>
  </si>
  <si>
    <t>נדל"ן מניב בחו"ל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</si>
  <si>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</si>
  <si>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</si>
  <si>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</si>
  <si>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</si>
  <si>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</si>
  <si>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</si>
  <si>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</si>
  <si>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</si>
  <si>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</si>
  <si>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</si>
  <si>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</si>
  <si>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</si>
  <si>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</si>
  <si>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</si>
  <si>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</si>
  <si>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</si>
  <si>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</si>
  <si>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</si>
  <si>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</si>
  <si>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</si>
  <si>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</si>
  <si>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</si>
  <si>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</si>
  <si>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</si>
  <si>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</si>
  <si>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</si>
  <si>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</si>
  <si>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</si>
  <si>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</si>
  <si>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</si>
  <si>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</si>
  <si>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</si>
  <si>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</si>
  <si>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</si>
  <si>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</si>
  <si>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</si>
  <si>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</si>
  <si>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</si>
  <si>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</si>
  <si>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</si>
  <si>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</si>
  <si>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</si>
  <si>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</si>
  <si>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</si>
  <si>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</si>
  <si>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</si>
  <si>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</si>
  <si>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</si>
  <si>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</si>
  <si>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</si>
  <si>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</si>
  <si>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</si>
  <si>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</si>
  <si>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</si>
  <si>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</si>
  <si>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</si>
  <si>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</si>
  <si>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</si>
  <si>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</si>
  <si>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</si>
  <si>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</si>
  <si>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</si>
  <si>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</si>
  <si>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</si>
  <si>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</si>
  <si>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</si>
  <si>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</si>
  <si>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</si>
  <si>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</si>
  <si>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</si>
  <si>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</si>
  <si>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</si>
  <si>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</si>
  <si>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</si>
  <si>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</si>
  <si>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</si>
  <si>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</si>
  <si>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</si>
  <si>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</si>
  <si>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</si>
  <si>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</si>
  <si>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</si>
  <si>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</si>
  <si>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</si>
  <si>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</si>
  <si>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</si>
  <si>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</si>
  <si>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</si>
  <si>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</si>
  <si>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</si>
  <si>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</si>
  <si>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</si>
  <si>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</si>
  <si>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</si>
  <si>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</si>
  <si>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</si>
  <si>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</si>
  <si>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</si>
  <si>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</si>
  <si>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</si>
  <si>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</si>
  <si>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</si>
  <si>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</si>
  <si>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</si>
  <si>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</si>
  <si>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</si>
  <si>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</si>
  <si>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</si>
  <si>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</si>
  <si>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</si>
  <si>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</si>
  <si>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</si>
  <si>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</si>
  <si>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</si>
  <si>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</si>
  <si>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</si>
  <si>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</si>
  <si>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</si>
  <si>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</si>
  <si>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</si>
  <si>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</si>
  <si>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</si>
  <si>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</si>
  <si>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</si>
  <si>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</si>
  <si>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</si>
  <si>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</si>
  <si>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הנפקות Coco 53</t>
  </si>
  <si>
    <t>2310399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</si>
  <si>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</si>
  <si>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</si>
  <si>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</si>
  <si>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</si>
  <si>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</si>
  <si>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</si>
  <si>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</si>
  <si>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</si>
  <si>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</si>
  <si>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</si>
  <si>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</si>
  <si>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</si>
  <si>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</si>
  <si>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</si>
  <si>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</si>
  <si>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</si>
  <si>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</si>
  <si>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COCO ה</t>
  </si>
  <si>
    <t>6620462</t>
  </si>
  <si>
    <t>520000118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</si>
  <si>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</si>
  <si>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</si>
  <si>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</si>
  <si>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</si>
  <si>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</si>
  <si>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</si>
  <si>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</si>
  <si>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</si>
  <si>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</si>
  <si>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</si>
  <si>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</si>
  <si>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</si>
  <si>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</si>
  <si>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</si>
  <si>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</si>
  <si>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</si>
  <si>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רבוע נדלן אגח ח</t>
  </si>
  <si>
    <t>1157569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</si>
  <si>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</si>
  <si>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</si>
  <si>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</si>
  <si>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</si>
  <si>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</si>
  <si>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</si>
  <si>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גירון אגח 6</t>
  </si>
  <si>
    <t>1139849</t>
  </si>
  <si>
    <t>520044520</t>
  </si>
  <si>
    <t>A1.il</t>
  </si>
  <si>
    <t>גירון אגח ז</t>
  </si>
  <si>
    <t>1142629</t>
  </si>
  <si>
    <t>רבוע נדלן אגח ו</t>
  </si>
  <si>
    <t>1140607</t>
  </si>
  <si>
    <t>אלדן אגח ה</t>
  </si>
  <si>
    <t>1155357</t>
  </si>
  <si>
    <t>510454333</t>
  </si>
  <si>
    <t>ilA</t>
  </si>
  <si>
    <t>אלדן סדרה ד</t>
  </si>
  <si>
    <t>1140821</t>
  </si>
  <si>
    <t>אפריקה נכסים 6</t>
  </si>
  <si>
    <t>1129550</t>
  </si>
  <si>
    <t>510560188</t>
  </si>
  <si>
    <t>A2.il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</si>
  <si>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</si>
  <si>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</si>
  <si>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</si>
  <si>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</si>
  <si>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</si>
  <si>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</si>
  <si>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ז</t>
  </si>
  <si>
    <t>1141696</t>
  </si>
  <si>
    <t>מגה אור אגח ט</t>
  </si>
  <si>
    <t>1165141</t>
  </si>
  <si>
    <t>מימון ישיר אגח ג</t>
  </si>
  <si>
    <t>1171214</t>
  </si>
  <si>
    <t>513893123</t>
  </si>
  <si>
    <t>סלקום אגח ח*</t>
  </si>
  <si>
    <t>1132828</t>
  </si>
  <si>
    <t>511930125</t>
  </si>
  <si>
    <t>אדגר אגח ט*</t>
  </si>
  <si>
    <t>1820190</t>
  </si>
  <si>
    <t>520035171</t>
  </si>
  <si>
    <t>A3.il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</si>
  <si>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</si>
  <si>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</si>
  <si>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</si>
  <si>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</si>
  <si>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</si>
  <si>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</si>
  <si>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</si>
  <si>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</si>
  <si>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</si>
  <si>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</si>
  <si>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</si>
  <si>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</si>
  <si>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</si>
  <si>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</si>
  <si>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</si>
  <si>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</si>
  <si>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</si>
  <si>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</si>
  <si>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</si>
  <si>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</si>
  <si>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</si>
  <si>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משק אנרגיה אגח א*</t>
  </si>
  <si>
    <t>1169531</t>
  </si>
  <si>
    <t>516167343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</si>
  <si>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</si>
  <si>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</si>
  <si>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</si>
  <si>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</si>
  <si>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</si>
  <si>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</si>
  <si>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</si>
  <si>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</si>
  <si>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</si>
  <si>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</si>
  <si>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</si>
  <si>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</si>
  <si>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</si>
  <si>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</si>
  <si>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</si>
  <si>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</si>
  <si>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</si>
  <si>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</si>
  <si>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</si>
  <si>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</si>
  <si>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</si>
  <si>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</si>
  <si>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אפריקה מגורים ה*</t>
  </si>
  <si>
    <t>1162825</t>
  </si>
  <si>
    <t>520034760</t>
  </si>
  <si>
    <t>בנייה</t>
  </si>
  <si>
    <t>ביג אג"ח סדרה ו</t>
  </si>
  <si>
    <t>1132521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</si>
  <si>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</si>
  <si>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</si>
  <si>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</si>
  <si>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</si>
  <si>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</si>
  <si>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</si>
  <si>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</si>
  <si>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</si>
  <si>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</si>
  <si>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</si>
  <si>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</si>
  <si>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</si>
  <si>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</si>
  <si>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ישראמקו אגח ג*</t>
  </si>
  <si>
    <t>2320232</t>
  </si>
  <si>
    <t>550010003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</si>
  <si>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</si>
  <si>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</si>
  <si>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</si>
  <si>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</si>
  <si>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</si>
  <si>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</si>
  <si>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</si>
  <si>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</si>
  <si>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</si>
  <si>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</si>
  <si>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</si>
  <si>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</si>
  <si>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</si>
  <si>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</si>
  <si>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</si>
  <si>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</si>
  <si>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</si>
  <si>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</si>
  <si>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</si>
  <si>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</si>
  <si>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</si>
  <si>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</si>
  <si>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</si>
  <si>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</si>
  <si>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</si>
  <si>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</si>
  <si>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</si>
  <si>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</si>
  <si>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</si>
  <si>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</si>
  <si>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</si>
  <si>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</si>
  <si>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</si>
  <si>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</si>
  <si>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</si>
  <si>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</si>
  <si>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</si>
  <si>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</si>
  <si>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</si>
  <si>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</si>
  <si>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</si>
  <si>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</si>
  <si>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</si>
  <si>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</si>
  <si>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</si>
  <si>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</si>
  <si>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</si>
  <si>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</si>
  <si>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</si>
  <si>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</si>
  <si>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</si>
  <si>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</si>
  <si>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</si>
  <si>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</si>
  <si>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</si>
  <si>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</si>
  <si>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</si>
  <si>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</si>
  <si>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</si>
  <si>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</si>
  <si>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ilA+</t>
  </si>
  <si>
    <t>דמרי אגח ז*</t>
  </si>
  <si>
    <t>1141191</t>
  </si>
  <si>
    <t>511399388</t>
  </si>
  <si>
    <t>דמרי אגח ט*</t>
  </si>
  <si>
    <t>1168368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</si>
  <si>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</si>
  <si>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</si>
  <si>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</si>
  <si>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</si>
  <si>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</si>
  <si>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</si>
  <si>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</si>
  <si>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</si>
  <si>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</si>
  <si>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</si>
  <si>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</si>
  <si>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</si>
  <si>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</si>
  <si>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</si>
  <si>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</si>
  <si>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</si>
  <si>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</si>
  <si>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</si>
  <si>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</si>
  <si>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</si>
  <si>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</si>
  <si>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</si>
  <si>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</si>
  <si>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</si>
  <si>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</si>
  <si>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</si>
  <si>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</si>
  <si>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</si>
  <si>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</si>
  <si>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</si>
  <si>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</si>
  <si>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520025990</t>
  </si>
  <si>
    <t>אזורים סדרה 14*</t>
  </si>
  <si>
    <t>7150444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</si>
  <si>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</si>
  <si>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</si>
  <si>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</si>
  <si>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</si>
  <si>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</si>
  <si>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</si>
  <si>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</si>
  <si>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</si>
  <si>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</si>
  <si>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</si>
  <si>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</si>
  <si>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</si>
  <si>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</si>
  <si>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</si>
  <si>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</si>
  <si>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</si>
  <si>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אנרג'יקס אגח ב*</t>
  </si>
  <si>
    <t>1168483</t>
  </si>
  <si>
    <t>513901371</t>
  </si>
  <si>
    <t>סלקום אגח ט*</t>
  </si>
  <si>
    <t>1132836</t>
  </si>
  <si>
    <t>סלקום אגח יב*</t>
  </si>
  <si>
    <t>1143080</t>
  </si>
  <si>
    <t>סלקום יא*</t>
  </si>
  <si>
    <t>1139252</t>
  </si>
  <si>
    <t>קרסו אגח ב</t>
  </si>
  <si>
    <t>1139591</t>
  </si>
  <si>
    <t>רילייטד אגח א</t>
  </si>
  <si>
    <t>1134923</t>
  </si>
  <si>
    <t>1849766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</si>
  <si>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</si>
  <si>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</si>
  <si>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</si>
  <si>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</si>
  <si>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</si>
  <si>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</si>
  <si>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</si>
  <si>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</si>
  <si>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</si>
  <si>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</si>
  <si>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</si>
  <si>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אירופה אגח ד</t>
  </si>
  <si>
    <t>1168038</t>
  </si>
  <si>
    <t>515328250</t>
  </si>
  <si>
    <t>פתאל החזקות אגח 1*</t>
  </si>
  <si>
    <t>1169721</t>
  </si>
  <si>
    <t>512607888</t>
  </si>
  <si>
    <t>מלונאות ותיירות</t>
  </si>
  <si>
    <t>Baa1.il</t>
  </si>
  <si>
    <t>פתאל החזקות אגח ב*</t>
  </si>
  <si>
    <t>1150812</t>
  </si>
  <si>
    <t>פתאל החזקות אגח ג*</t>
  </si>
  <si>
    <t>1161785</t>
  </si>
  <si>
    <t>אול יר אגח 3</t>
  </si>
  <si>
    <t>1140136</t>
  </si>
  <si>
    <t>1841580</t>
  </si>
  <si>
    <t>Caa3.il</t>
  </si>
  <si>
    <t>אול יר אגח ה</t>
  </si>
  <si>
    <t>1143304</t>
  </si>
  <si>
    <t>אנלייט אגח ה*</t>
  </si>
  <si>
    <t>7200116</t>
  </si>
  <si>
    <t>ישראמקו א*</t>
  </si>
  <si>
    <t>2320174</t>
  </si>
  <si>
    <t>ישראמקו אגח ב*</t>
  </si>
  <si>
    <t>2320224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</si>
  <si>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</si>
  <si>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</si>
  <si>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</si>
  <si>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</si>
  <si>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</si>
  <si>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</si>
  <si>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</si>
  <si>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</si>
  <si>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</si>
  <si>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</si>
  <si>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</si>
  <si>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</si>
  <si>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</si>
  <si>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</si>
  <si>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</si>
  <si>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</si>
  <si>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</si>
  <si>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</si>
  <si>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</si>
  <si>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</si>
  <si>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</si>
  <si>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</si>
  <si>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</si>
  <si>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</si>
  <si>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</si>
  <si>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</si>
  <si>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TEVA 6 01/25 10/24</t>
  </si>
  <si>
    <t>XS2198213956</t>
  </si>
  <si>
    <t>520013954</t>
  </si>
  <si>
    <t>פארמה</t>
  </si>
  <si>
    <t>BB-</t>
  </si>
  <si>
    <t>CYBERARK SOFT 11/15/24</t>
  </si>
  <si>
    <t>US23248VAB18</t>
  </si>
  <si>
    <t>512291642</t>
  </si>
  <si>
    <t>Software &amp; Services</t>
  </si>
  <si>
    <t>NICEIT 0 09/25</t>
  </si>
  <si>
    <t>US653656AA68</t>
  </si>
  <si>
    <t>520036872</t>
  </si>
  <si>
    <t>BRITISH AIRWAYS 4.25 11/32</t>
  </si>
  <si>
    <t>US11044MAA45</t>
  </si>
  <si>
    <t>Transportation</t>
  </si>
  <si>
    <t>A-</t>
  </si>
  <si>
    <t>RALPH LAUREN 2.95 06/30</t>
  </si>
  <si>
    <t>US731572AB96</t>
  </si>
  <si>
    <t>Consumer Durables &amp; Apparel</t>
  </si>
  <si>
    <t>UNITED AIRLINES 5.875 10/27</t>
  </si>
  <si>
    <t>US90931GAA76</t>
  </si>
  <si>
    <t>TELECOMMUNICATION SERVICES</t>
  </si>
  <si>
    <t>A3</t>
  </si>
  <si>
    <t>Moodys</t>
  </si>
  <si>
    <t>ZURNVX 5.125 06/48</t>
  </si>
  <si>
    <t>XS1795323952</t>
  </si>
  <si>
    <t>Insurance</t>
  </si>
  <si>
    <t>COMMONWEALTH BANK 3.61 9/34</t>
  </si>
  <si>
    <t>USQ2704MAA64</t>
  </si>
  <si>
    <t>Banks</t>
  </si>
  <si>
    <t>BBB+</t>
  </si>
  <si>
    <t>NAB 3.933 08/2034 08/29</t>
  </si>
  <si>
    <t>USG6S94TAB96</t>
  </si>
  <si>
    <t>SRENVX 4.5 24/44</t>
  </si>
  <si>
    <t>XS1108784510</t>
  </si>
  <si>
    <t>WESTPAC BANKING 4.11 07/34 07/29</t>
  </si>
  <si>
    <t>US961214EF61</t>
  </si>
  <si>
    <t>ABBVIE 4.45 05/46 06/46</t>
  </si>
  <si>
    <t>US00287YAW93</t>
  </si>
  <si>
    <t>Pharmaceuticals &amp; Biotechnology</t>
  </si>
  <si>
    <t>Baa2</t>
  </si>
  <si>
    <t>ABIBB 5.55 01/49</t>
  </si>
  <si>
    <t>US03523TBV98</t>
  </si>
  <si>
    <t>Food, Beverage &amp; Tobacco</t>
  </si>
  <si>
    <t>AMERICAN CAMPUS COM 3.875 01/31</t>
  </si>
  <si>
    <t>US024836AG36</t>
  </si>
  <si>
    <t>Real Estate</t>
  </si>
  <si>
    <t>AT&amp;T 3.5 02/2061</t>
  </si>
  <si>
    <t>US00206RKF81</t>
  </si>
  <si>
    <t>AT&amp;T 3.65 09/59</t>
  </si>
  <si>
    <t>US00206RME98</t>
  </si>
  <si>
    <t>BPLN 4.875 PERP 03/30</t>
  </si>
  <si>
    <t>US05565QDV77</t>
  </si>
  <si>
    <t>CREDIT SUISSE 6.5 08/23</t>
  </si>
  <si>
    <t>XS0957135212</t>
  </si>
  <si>
    <t>Diversified Financials</t>
  </si>
  <si>
    <t>HEWLETT PACKARD 3.4 06/30</t>
  </si>
  <si>
    <t>US40434LAC90</t>
  </si>
  <si>
    <t>Technology Hardware &amp; Equipment</t>
  </si>
  <si>
    <t>PRU 4.5 PRUDENTIAL 09/47</t>
  </si>
  <si>
    <t>US744320AW24</t>
  </si>
  <si>
    <t>WHIRLPOOL 4.6 05/50</t>
  </si>
  <si>
    <t>US963320AX45</t>
  </si>
  <si>
    <t>AERCAP IRELAND 6.5 07/25</t>
  </si>
  <si>
    <t>US00774MAN56</t>
  </si>
  <si>
    <t>Capital Goods</t>
  </si>
  <si>
    <t>ASHTEAD CAPITAL 4.25 11/29 11/27</t>
  </si>
  <si>
    <t>US045054AL70</t>
  </si>
  <si>
    <t>ASHTEAD CAPITAL 5.25 08/26 08/24</t>
  </si>
  <si>
    <t>US045054AH68</t>
  </si>
  <si>
    <t>AVGO 4.75 04/29</t>
  </si>
  <si>
    <t>US11135FBA84</t>
  </si>
  <si>
    <t>Semiconductors &amp; Semiconductor Equipment</t>
  </si>
  <si>
    <t>Blackstone 3.625 01/26</t>
  </si>
  <si>
    <t>US09261LAB45</t>
  </si>
  <si>
    <t>BLOCK FINANCIAL 3.875 08/30</t>
  </si>
  <si>
    <t>US093662AH70</t>
  </si>
  <si>
    <t>Hotels Restaurants &amp; Leisure</t>
  </si>
  <si>
    <t>Baa3</t>
  </si>
  <si>
    <t>BOEING 5.93 05/60</t>
  </si>
  <si>
    <t>US097023CX16</t>
  </si>
  <si>
    <t>BROADCOM 5 04/30</t>
  </si>
  <si>
    <t>US11135FBD24</t>
  </si>
  <si>
    <t>CHCOCH 3.7 11/29</t>
  </si>
  <si>
    <t>US16412XAJ46</t>
  </si>
  <si>
    <t>CHCOCH 7 6/30/24</t>
  </si>
  <si>
    <t>US16412XAD75</t>
  </si>
  <si>
    <t>CHENIERE CORPUS 5.125 06/27</t>
  </si>
  <si>
    <t>US16412XAG07</t>
  </si>
  <si>
    <t>DELL 5.3 01/29</t>
  </si>
  <si>
    <t>US24703DBA81</t>
  </si>
  <si>
    <t>DELL 6.2 07/30</t>
  </si>
  <si>
    <t>US24703DBD21</t>
  </si>
  <si>
    <t>ENI 3.375 PERP</t>
  </si>
  <si>
    <t>XS2242931603</t>
  </si>
  <si>
    <t>ETP 5.25 04/29</t>
  </si>
  <si>
    <t>US29278NAG88</t>
  </si>
  <si>
    <t>EXPEDIA 6.25 05/25</t>
  </si>
  <si>
    <t>US30212PAS48</t>
  </si>
  <si>
    <t>Retailing</t>
  </si>
  <si>
    <t>FLEX 4.875 05/30</t>
  </si>
  <si>
    <t>US33938XAB10</t>
  </si>
  <si>
    <t>FLOWSERVE 3.5 10/30</t>
  </si>
  <si>
    <t>US34354PAF27</t>
  </si>
  <si>
    <t>FS KKR CAPITAL 3.4 01/26</t>
  </si>
  <si>
    <t>US302635AG21</t>
  </si>
  <si>
    <t>FSK 4.125 02/25</t>
  </si>
  <si>
    <t>US302635AE72</t>
  </si>
  <si>
    <t>General Motors 6.8 10/27</t>
  </si>
  <si>
    <t>US37045VAU44</t>
  </si>
  <si>
    <t>Automobiles &amp; Components</t>
  </si>
  <si>
    <t>JBL 3 01/31</t>
  </si>
  <si>
    <t>US466313AK92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</si>
  <si>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</si>
  <si>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</si>
  <si>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</si>
  <si>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</si>
  <si>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</si>
  <si>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</si>
  <si>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MARRIOT 3.5 10/32</t>
  </si>
  <si>
    <t>US571903BF91</t>
  </si>
  <si>
    <t>MEITUAN DIANPING 3.05 10/30</t>
  </si>
  <si>
    <t>USG59669AC89</t>
  </si>
  <si>
    <t>MERCK 2.875 06/29 06/79</t>
  </si>
  <si>
    <t>XS2011260705</t>
  </si>
  <si>
    <t>MOLSON COORS 4.2 07/46 01/46</t>
  </si>
  <si>
    <t>US60871RAH30</t>
  </si>
  <si>
    <t>OWL ROCK 3.4 7/26</t>
  </si>
  <si>
    <t>US69121KAE47</t>
  </si>
  <si>
    <t>OWL ROCK 3.75 07/25</t>
  </si>
  <si>
    <t>US69121KAC80</t>
  </si>
  <si>
    <t>PVH 4.625 07/25</t>
  </si>
  <si>
    <t>US693656AC47</t>
  </si>
  <si>
    <t>RPRX 3.55 09/50</t>
  </si>
  <si>
    <t>US78081BAF04</t>
  </si>
  <si>
    <t>SABINE PASS 4.5 05/30</t>
  </si>
  <si>
    <t>US785592AW69</t>
  </si>
  <si>
    <t>SRENVX 5.75 08/15/50 08/25</t>
  </si>
  <si>
    <t>XS1261170515</t>
  </si>
  <si>
    <t>TMUS 3.6 11/2060</t>
  </si>
  <si>
    <t>US87264ABQ76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</si>
  <si>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</si>
  <si>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</si>
  <si>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</si>
  <si>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</si>
  <si>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</si>
  <si>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</si>
  <si>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</si>
  <si>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</si>
  <si>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Food &amp; Staples Retailing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</si>
  <si>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</si>
  <si>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</si>
  <si>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</si>
  <si>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</si>
  <si>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</si>
  <si>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</si>
  <si>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</si>
  <si>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</si>
  <si>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</si>
  <si>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HEINZ FOODS 4.25 03/31</t>
  </si>
  <si>
    <t>US50077LBD73</t>
  </si>
  <si>
    <t>HOLCIM FIN 3 07/24</t>
  </si>
  <si>
    <t>XS1713466495</t>
  </si>
  <si>
    <t>NATWEST GROUP PLC 3.754 11/29</t>
  </si>
  <si>
    <t>US780097BM20</t>
  </si>
  <si>
    <t>QORVO 3.375 04/31</t>
  </si>
  <si>
    <t>US74736KAJ07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</si>
  <si>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</si>
  <si>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</si>
  <si>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</si>
  <si>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</si>
  <si>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</si>
  <si>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</si>
  <si>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</si>
  <si>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</si>
  <si>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</si>
  <si>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</si>
  <si>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</si>
  <si>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</si>
  <si>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</si>
  <si>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</si>
  <si>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</si>
  <si>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</si>
  <si>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US16411QAG64</t>
  </si>
  <si>
    <t>BB</t>
  </si>
  <si>
    <t>FORD 9.625 04/30</t>
  </si>
  <si>
    <t>US345370CX67</t>
  </si>
  <si>
    <t>Ba2</t>
  </si>
  <si>
    <t>HILTON DOMESTIC 4 05/31</t>
  </si>
  <si>
    <t>US432833AL52</t>
  </si>
  <si>
    <t>MSCI 3.625 09/30 03/28</t>
  </si>
  <si>
    <t>US55354GAK67</t>
  </si>
  <si>
    <t>ALLISON TRANS 3.75 01/31</t>
  </si>
  <si>
    <t>US019736AG29</t>
  </si>
  <si>
    <t>Ba3</t>
  </si>
  <si>
    <t>ALLISON TRANSM 5.875 06/29</t>
  </si>
  <si>
    <t>US019736AF46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</si>
  <si>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</si>
  <si>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</si>
  <si>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</si>
  <si>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</si>
  <si>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</si>
  <si>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</si>
  <si>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</si>
  <si>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</si>
  <si>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</si>
  <si>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</si>
  <si>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Health Care Equipment &amp; Services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</si>
  <si>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</si>
  <si>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</si>
  <si>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</si>
  <si>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</si>
  <si>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</si>
  <si>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</si>
  <si>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</si>
  <si>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</si>
  <si>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</si>
  <si>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</si>
  <si>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Media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</si>
  <si>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</si>
  <si>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</si>
  <si>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</si>
  <si>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</si>
  <si>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</si>
  <si>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</si>
  <si>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</si>
  <si>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</si>
  <si>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</si>
  <si>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</si>
  <si>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</si>
  <si>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CCC+</t>
  </si>
  <si>
    <t>FS KKR CAPITAL 4.25 2/25 01/25</t>
  </si>
  <si>
    <t>US30313RAA77</t>
  </si>
  <si>
    <t>סה"כ תל אביב 35</t>
  </si>
  <si>
    <t>אורמת טכנולוגיות*</t>
  </si>
  <si>
    <t>1134402</t>
  </si>
  <si>
    <t>520036716</t>
  </si>
  <si>
    <t>איי סי אל*</t>
  </si>
  <si>
    <t>281014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</si>
  <si>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</si>
  <si>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</si>
  <si>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</si>
  <si>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</si>
  <si>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</si>
  <si>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</si>
  <si>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</si>
  <si>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</si>
  <si>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</si>
  <si>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</si>
  <si>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</si>
  <si>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</si>
  <si>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</si>
  <si>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</si>
  <si>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</si>
  <si>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</si>
  <si>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</si>
  <si>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</si>
  <si>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</si>
  <si>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</si>
  <si>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</si>
  <si>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</si>
  <si>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</si>
  <si>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</si>
  <si>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</si>
  <si>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</si>
  <si>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</si>
  <si>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</si>
  <si>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</si>
  <si>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</si>
  <si>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</si>
  <si>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</si>
  <si>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</si>
  <si>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</si>
  <si>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</si>
  <si>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</si>
  <si>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</si>
  <si>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</si>
  <si>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מטריקס*</t>
  </si>
  <si>
    <t>445015</t>
  </si>
  <si>
    <t>520039413</t>
  </si>
  <si>
    <t>שירותי מידע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</si>
  <si>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</si>
  <si>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</si>
  <si>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</si>
  <si>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</si>
  <si>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</si>
  <si>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</si>
  <si>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</si>
  <si>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</si>
  <si>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511812463</t>
  </si>
  <si>
    <t>נייס</t>
  </si>
  <si>
    <t>273011</t>
  </si>
  <si>
    <t>פועלים</t>
  </si>
  <si>
    <t>662577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</si>
  <si>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</si>
  <si>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</si>
  <si>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</si>
  <si>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</si>
  <si>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</si>
  <si>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</si>
  <si>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</si>
  <si>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</si>
  <si>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</si>
  <si>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</si>
  <si>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</si>
  <si>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</si>
  <si>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</si>
  <si>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</si>
  <si>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</si>
  <si>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</si>
  <si>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</si>
  <si>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</si>
  <si>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</si>
  <si>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</si>
  <si>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</si>
  <si>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</si>
  <si>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</si>
  <si>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</si>
  <si>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</si>
  <si>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</si>
  <si>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</si>
  <si>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</si>
  <si>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</si>
  <si>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</si>
  <si>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</si>
  <si>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</si>
  <si>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</si>
  <si>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</si>
  <si>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</si>
  <si>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</si>
  <si>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</si>
  <si>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</si>
  <si>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</si>
  <si>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</si>
  <si>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</si>
  <si>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</si>
  <si>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</si>
  <si>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</si>
  <si>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</si>
  <si>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</si>
  <si>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</si>
  <si>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</si>
  <si>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</si>
  <si>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אקויטל</t>
  </si>
  <si>
    <t>755017</t>
  </si>
  <si>
    <t>520030859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</si>
  <si>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</si>
  <si>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</si>
  <si>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</si>
  <si>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</si>
  <si>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</si>
  <si>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</si>
  <si>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</si>
  <si>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דוראל*</t>
  </si>
  <si>
    <t>1166768</t>
  </si>
  <si>
    <t>515364891</t>
  </si>
  <si>
    <t>דלק קדוחים*</t>
  </si>
  <si>
    <t>475020</t>
  </si>
  <si>
    <t>דמרי*</t>
  </si>
  <si>
    <t>1090315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</si>
  <si>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</si>
  <si>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</si>
  <si>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</si>
  <si>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</si>
  <si>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</si>
  <si>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</si>
  <si>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</si>
  <si>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</si>
  <si>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</si>
  <si>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חילן טק*</t>
  </si>
  <si>
    <t>1084698</t>
  </si>
  <si>
    <t>520039942</t>
  </si>
  <si>
    <t>ישראכרט</t>
  </si>
  <si>
    <t>1157403</t>
  </si>
  <si>
    <t>510706153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</si>
  <si>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</si>
  <si>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</si>
  <si>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</si>
  <si>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</si>
  <si>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</si>
  <si>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</si>
  <si>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</si>
  <si>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</si>
  <si>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</si>
  <si>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</si>
  <si>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</si>
  <si>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</si>
  <si>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מנורה</t>
  </si>
  <si>
    <t>566018</t>
  </si>
  <si>
    <t>520007469</t>
  </si>
  <si>
    <t>מספנות*</t>
  </si>
  <si>
    <t>1168533</t>
  </si>
  <si>
    <t>516084753</t>
  </si>
  <si>
    <t>מקס סטוק</t>
  </si>
  <si>
    <t>1168558</t>
  </si>
  <si>
    <t>513618967</t>
  </si>
  <si>
    <t>נובולוג*</t>
  </si>
  <si>
    <t>1140151</t>
  </si>
  <si>
    <t>510475312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</si>
  <si>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</si>
  <si>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</si>
  <si>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</si>
  <si>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</si>
  <si>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</si>
  <si>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</si>
  <si>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</si>
  <si>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</si>
  <si>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</si>
  <si>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</si>
  <si>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</si>
  <si>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</si>
  <si>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</si>
  <si>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</si>
  <si>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</si>
  <si>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</si>
  <si>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</si>
  <si>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</si>
  <si>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</si>
  <si>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</si>
  <si>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</si>
  <si>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</si>
  <si>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</si>
  <si>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</si>
  <si>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</si>
  <si>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</si>
  <si>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</si>
  <si>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</si>
  <si>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</si>
  <si>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</si>
  <si>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</si>
  <si>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</si>
  <si>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</si>
  <si>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רבוע נדלן</t>
  </si>
  <si>
    <t>1098565</t>
  </si>
  <si>
    <t>ריט 1*</t>
  </si>
  <si>
    <t>1098920</t>
  </si>
  <si>
    <t>רמי לוי*</t>
  </si>
  <si>
    <t>1104249</t>
  </si>
  <si>
    <t>513770669</t>
  </si>
  <si>
    <t>רציו יהש</t>
  </si>
  <si>
    <t>394015</t>
  </si>
  <si>
    <t>550012777</t>
  </si>
  <si>
    <t>תדיראן</t>
  </si>
  <si>
    <t>258012</t>
  </si>
  <si>
    <t>520036732</t>
  </si>
  <si>
    <t>אוארטי*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</si>
  <si>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</si>
  <si>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</si>
  <si>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</si>
  <si>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</si>
  <si>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</si>
  <si>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</si>
  <si>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</si>
  <si>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</si>
  <si>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</si>
  <si>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</si>
  <si>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</si>
  <si>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</si>
  <si>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</si>
  <si>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</si>
  <si>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</si>
  <si>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</si>
  <si>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</si>
  <si>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</si>
  <si>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</si>
  <si>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</si>
  <si>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</si>
  <si>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</si>
  <si>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</si>
  <si>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</si>
  <si>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</si>
  <si>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</si>
  <si>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</si>
  <si>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</si>
  <si>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אקוואריוס</t>
  </si>
  <si>
    <t>1170240</t>
  </si>
  <si>
    <t>515114429</t>
  </si>
  <si>
    <t>אקופיה</t>
  </si>
  <si>
    <t>1169895</t>
  </si>
  <si>
    <t>514856772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</si>
  <si>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</si>
  <si>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</si>
  <si>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</si>
  <si>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</si>
  <si>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</si>
  <si>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</si>
  <si>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</si>
  <si>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</si>
  <si>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</si>
  <si>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גי וואן*</t>
  </si>
  <si>
    <t>1156280</t>
  </si>
  <si>
    <t>510095987</t>
  </si>
  <si>
    <t>גניגר*</t>
  </si>
  <si>
    <t>1095892</t>
  </si>
  <si>
    <t>512416991</t>
  </si>
  <si>
    <t>גנסל</t>
  </si>
  <si>
    <t>1169689</t>
  </si>
  <si>
    <t>514579887</t>
  </si>
  <si>
    <t>גנריישן*</t>
  </si>
  <si>
    <t>1156926</t>
  </si>
  <si>
    <t>515846558</t>
  </si>
  <si>
    <t>דלק תמלוגים*</t>
  </si>
  <si>
    <t>1129493</t>
  </si>
  <si>
    <t>514837111</t>
  </si>
  <si>
    <t>הייקון</t>
  </si>
  <si>
    <t>1169945</t>
  </si>
  <si>
    <t>514347160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</si>
  <si>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</si>
  <si>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</si>
  <si>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</si>
  <si>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</si>
  <si>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</si>
  <si>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</si>
  <si>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</si>
  <si>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</si>
  <si>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</si>
  <si>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</si>
  <si>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</si>
  <si>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</si>
  <si>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</si>
  <si>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</si>
  <si>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</si>
  <si>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</si>
  <si>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</si>
  <si>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</si>
  <si>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מניבים ריט</t>
  </si>
  <si>
    <t>1140573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</si>
  <si>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</si>
  <si>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</si>
  <si>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</si>
  <si>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</si>
  <si>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</si>
  <si>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</si>
  <si>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</si>
  <si>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נופר אנרגי</t>
  </si>
  <si>
    <t>1170877</t>
  </si>
  <si>
    <t>514599943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</si>
  <si>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</si>
  <si>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</si>
  <si>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</si>
  <si>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</si>
  <si>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</si>
  <si>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</si>
  <si>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</si>
  <si>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</si>
  <si>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</si>
  <si>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</si>
  <si>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</si>
  <si>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</si>
  <si>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פלאזה סנטרס</t>
  </si>
  <si>
    <t>1109917</t>
  </si>
  <si>
    <t>33248324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</si>
  <si>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</si>
  <si>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</si>
  <si>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</si>
  <si>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</si>
  <si>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</si>
  <si>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</si>
  <si>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</si>
  <si>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</si>
  <si>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</si>
  <si>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</si>
  <si>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</si>
  <si>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</si>
  <si>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</si>
  <si>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</si>
  <si>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</si>
  <si>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</si>
  <si>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</si>
  <si>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</si>
  <si>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</si>
  <si>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</si>
  <si>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</si>
  <si>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</si>
  <si>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</si>
  <si>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</si>
  <si>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</si>
  <si>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</si>
  <si>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</si>
  <si>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</si>
  <si>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</si>
  <si>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</si>
  <si>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</si>
  <si>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</si>
  <si>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</si>
  <si>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</si>
  <si>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</si>
  <si>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</si>
  <si>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</si>
  <si>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</si>
  <si>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</si>
  <si>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</si>
  <si>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</si>
  <si>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</si>
  <si>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</si>
  <si>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</si>
  <si>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</si>
  <si>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</si>
  <si>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</si>
  <si>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</si>
  <si>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</si>
  <si>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</si>
  <si>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</si>
  <si>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</si>
  <si>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</si>
  <si>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</si>
  <si>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</si>
  <si>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</si>
  <si>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</si>
  <si>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</si>
  <si>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</si>
  <si>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</si>
  <si>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</si>
  <si>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</si>
  <si>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</si>
  <si>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</si>
  <si>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</si>
  <si>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</si>
  <si>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</si>
  <si>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NANO X IMAGING</t>
  </si>
  <si>
    <t>IL0011681371</t>
  </si>
  <si>
    <t>515942076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</si>
  <si>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</si>
  <si>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</si>
  <si>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</si>
  <si>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</si>
  <si>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</si>
  <si>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</si>
  <si>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</si>
  <si>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</si>
  <si>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</si>
  <si>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</si>
  <si>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</si>
  <si>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</si>
  <si>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</si>
  <si>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SAPIENS INTERNATIONAL CORP</t>
  </si>
  <si>
    <t>KYG7T16G1039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</si>
  <si>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</si>
  <si>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</si>
  <si>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</si>
  <si>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</si>
  <si>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</si>
  <si>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</si>
  <si>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</si>
  <si>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</si>
  <si>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</si>
  <si>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</si>
  <si>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</si>
  <si>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</si>
  <si>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</si>
  <si>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</si>
  <si>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</si>
  <si>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</si>
  <si>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</si>
  <si>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</si>
  <si>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</si>
  <si>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</si>
  <si>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</si>
  <si>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</si>
  <si>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</si>
  <si>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</si>
  <si>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</si>
  <si>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</si>
  <si>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</t>
  </si>
  <si>
    <t>KYG017191142</t>
  </si>
  <si>
    <t>HKSE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</si>
  <si>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</si>
  <si>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</si>
  <si>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</si>
  <si>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</si>
  <si>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</si>
  <si>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</si>
  <si>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</si>
  <si>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</si>
  <si>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ANGLO AMERICAN</t>
  </si>
  <si>
    <t>GB00B1XZS820</t>
  </si>
  <si>
    <t>ANTOFAGASTA</t>
  </si>
  <si>
    <t>GB0000456144</t>
  </si>
  <si>
    <t>APPLE INC</t>
  </si>
  <si>
    <t>US0378331005</t>
  </si>
  <si>
    <t>AROUNDTOWN</t>
  </si>
  <si>
    <t>LU1673108939</t>
  </si>
  <si>
    <t>ASML HOLDING NV</t>
  </si>
  <si>
    <t>NL0010273215</t>
  </si>
  <si>
    <t>BANK OF AMERICA CORP</t>
  </si>
  <si>
    <t>US0605051046</t>
  </si>
  <si>
    <t>BARCLAYS PLC</t>
  </si>
  <si>
    <t>GB0031348658</t>
  </si>
  <si>
    <t>BLACKROCK</t>
  </si>
  <si>
    <t>US09247X1019</t>
  </si>
  <si>
    <t>BOEING</t>
  </si>
  <si>
    <t>US0970231058</t>
  </si>
  <si>
    <t>BOOKING HOLDINGS INC</t>
  </si>
  <si>
    <t>US09857L1089</t>
  </si>
  <si>
    <t>CATERPILLAR INC</t>
  </si>
  <si>
    <t>US1491231015</t>
  </si>
  <si>
    <t>CELLNEX TELECOM SA</t>
  </si>
  <si>
    <t>ES0105066007</t>
  </si>
  <si>
    <t>BME</t>
  </si>
  <si>
    <t>CENTENE CORP</t>
  </si>
  <si>
    <t>US15135B1017</t>
  </si>
  <si>
    <t>CITIGROUP INC</t>
  </si>
  <si>
    <t>US1729674242</t>
  </si>
  <si>
    <t>D.R. HORTON INC</t>
  </si>
  <si>
    <t>US23331A1097</t>
  </si>
  <si>
    <t>DARDEN RESTAURANTS</t>
  </si>
  <si>
    <t>US2371941053</t>
  </si>
  <si>
    <t>DEUTSCHE POST AG REG</t>
  </si>
  <si>
    <t>DE0005552004</t>
  </si>
  <si>
    <t>EIFFAGE</t>
  </si>
  <si>
    <t>FR0000130452</t>
  </si>
  <si>
    <t>ERICSSON LM B SHS</t>
  </si>
  <si>
    <t>SE0000108656</t>
  </si>
  <si>
    <t>FACEBOOK INC A</t>
  </si>
  <si>
    <t>US30303M1027</t>
  </si>
  <si>
    <t>FEDEX CORPORATION</t>
  </si>
  <si>
    <t>US31428X1063</t>
  </si>
  <si>
    <t>FORD MOTOR</t>
  </si>
  <si>
    <t>US3453708600</t>
  </si>
  <si>
    <t>FREEPORT MCMORAN COPPER</t>
  </si>
  <si>
    <t>US35671D8570</t>
  </si>
  <si>
    <t>GENERAL MOTORS CO</t>
  </si>
  <si>
    <t>US37045V1008</t>
  </si>
  <si>
    <t>GOLDMAN SACHS GROUP INC</t>
  </si>
  <si>
    <t>US38141G1040</t>
  </si>
  <si>
    <t>HASBRO</t>
  </si>
  <si>
    <t>US4180561072</t>
  </si>
  <si>
    <t>HENNES &amp; MAURITZ AB B SHS</t>
  </si>
  <si>
    <t>SE0000106270</t>
  </si>
  <si>
    <t>HOME DEPOT INC</t>
  </si>
  <si>
    <t>US4370761029</t>
  </si>
  <si>
    <t>INDITEX</t>
  </si>
  <si>
    <t>ES0148396007</t>
  </si>
  <si>
    <t>INFINEON TECHNOLOGIES</t>
  </si>
  <si>
    <t>DE0006231004</t>
  </si>
  <si>
    <t>INTERCONTINENTAL EXCHANGE IN</t>
  </si>
  <si>
    <t>US45866F1049</t>
  </si>
  <si>
    <t>JPMORGAN CHASE</t>
  </si>
  <si>
    <t>US46625H1005</t>
  </si>
  <si>
    <t>KERING</t>
  </si>
  <si>
    <t>FR0000121485</t>
  </si>
  <si>
    <t>LLOYDS BANKING GROUP PLC</t>
  </si>
  <si>
    <t>GB0008706128</t>
  </si>
  <si>
    <t>LVMH MOET HENNESSY LOUIS VUI</t>
  </si>
  <si>
    <t>FR0000121014</t>
  </si>
  <si>
    <t>MASTERCARD INC CLASS A</t>
  </si>
  <si>
    <t>US57636Q1040</t>
  </si>
  <si>
    <t>MATTEL</t>
  </si>
  <si>
    <t>US5770811025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</si>
  <si>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</si>
  <si>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</si>
  <si>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</si>
  <si>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</si>
  <si>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</si>
  <si>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</si>
  <si>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</si>
  <si>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</si>
  <si>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NASDAQ INC</t>
  </si>
  <si>
    <t>US6311031081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</si>
  <si>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</si>
  <si>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</si>
  <si>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</si>
  <si>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</si>
  <si>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</si>
  <si>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</si>
  <si>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</si>
  <si>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</si>
  <si>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</si>
  <si>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</si>
  <si>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</si>
  <si>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</si>
  <si>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</si>
  <si>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</si>
  <si>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PALO ALTO NETWORKS</t>
  </si>
  <si>
    <t>US6974351057</t>
  </si>
  <si>
    <t>PAYPAL HOLDINGS INC</t>
  </si>
  <si>
    <t>US70450Y1038</t>
  </si>
  <si>
    <t>PEUGEOT SA</t>
  </si>
  <si>
    <t>FR0000121501</t>
  </si>
  <si>
    <t>PROLOGIS INC</t>
  </si>
  <si>
    <t>US74340W1036</t>
  </si>
  <si>
    <t>PUMA</t>
  </si>
  <si>
    <t>DE0006969603</t>
  </si>
  <si>
    <t>PVH CORP</t>
  </si>
  <si>
    <t>US6936561009</t>
  </si>
  <si>
    <t>ROSS STORES</t>
  </si>
  <si>
    <t>US7782961038</t>
  </si>
  <si>
    <t>SAMSUNG ELECTR GDR REG</t>
  </si>
  <si>
    <t>US7960508882</t>
  </si>
  <si>
    <t>SCHNEIDER ELECTRIC</t>
  </si>
  <si>
    <t>FR0000121972</t>
  </si>
  <si>
    <t>SEGRO</t>
  </si>
  <si>
    <t>GB00B5ZN1N88</t>
  </si>
  <si>
    <t>SIEMENS AG REG</t>
  </si>
  <si>
    <t>DE0007236101</t>
  </si>
  <si>
    <t>SL GREEN REALTY CORP</t>
  </si>
  <si>
    <t>US78440X1019</t>
  </si>
  <si>
    <t>STMICROELECTRONICS</t>
  </si>
  <si>
    <t>NL0000226223</t>
  </si>
  <si>
    <t>TAIWAN SEMICONDUCTOR</t>
  </si>
  <si>
    <t>US8740391003</t>
  </si>
  <si>
    <t>TARGET CORP</t>
  </si>
  <si>
    <t>US87612E1064</t>
  </si>
  <si>
    <t>TENCENT HOLDINGS LTD</t>
  </si>
  <si>
    <t>KYG875721634</t>
  </si>
  <si>
    <t>TJX COMPANIES INC</t>
  </si>
  <si>
    <t>US8725401090</t>
  </si>
  <si>
    <t>UNILEVER NV CVA</t>
  </si>
  <si>
    <t>GB00B10RZP78</t>
  </si>
  <si>
    <t>Household &amp; Personal Products</t>
  </si>
  <si>
    <t>UNITED PARCEL SERVICE CL B</t>
  </si>
  <si>
    <t>US9113121068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</si>
  <si>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</si>
  <si>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</si>
  <si>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</si>
  <si>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</si>
  <si>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</si>
  <si>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</si>
  <si>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</si>
  <si>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</si>
  <si>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</si>
  <si>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</si>
  <si>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</si>
  <si>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</si>
  <si>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VONOVIA</t>
  </si>
  <si>
    <t>DE000A1ML7J1</t>
  </si>
  <si>
    <t>WAL MART STORES INC</t>
  </si>
  <si>
    <t>US9311421039</t>
  </si>
  <si>
    <t>WALT DISNEY CO/THE</t>
  </si>
  <si>
    <t>US2546871060</t>
  </si>
  <si>
    <t>WENDYS CO/THE</t>
  </si>
  <si>
    <t>US95058W1009</t>
  </si>
  <si>
    <t>WHIRLPOOL CORP</t>
  </si>
  <si>
    <t>US9633201069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</si>
  <si>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</si>
  <si>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</si>
  <si>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</si>
  <si>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</si>
  <si>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</si>
  <si>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</si>
  <si>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</si>
  <si>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</si>
  <si>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</si>
  <si>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</si>
  <si>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</si>
  <si>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</si>
  <si>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</si>
  <si>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</si>
  <si>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</si>
  <si>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</si>
  <si>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</si>
  <si>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</si>
  <si>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</si>
  <si>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</si>
  <si>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</si>
  <si>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</si>
  <si>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</si>
  <si>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</si>
  <si>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</si>
  <si>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</si>
  <si>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</si>
  <si>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</si>
  <si>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</si>
  <si>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</si>
  <si>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</si>
  <si>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</si>
  <si>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</si>
  <si>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</si>
  <si>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</si>
  <si>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</si>
  <si>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</si>
  <si>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</si>
  <si>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</si>
  <si>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</si>
  <si>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</si>
  <si>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</si>
  <si>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</si>
  <si>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</si>
  <si>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</si>
  <si>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</si>
  <si>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</si>
  <si>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</si>
  <si>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</si>
  <si>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</si>
  <si>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</si>
  <si>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</si>
  <si>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</si>
  <si>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</si>
  <si>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</si>
  <si>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</si>
  <si>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</si>
  <si>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</si>
  <si>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</si>
  <si>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</si>
  <si>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</si>
  <si>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</si>
  <si>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</si>
  <si>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</si>
  <si>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</si>
  <si>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</si>
  <si>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</si>
  <si>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</si>
  <si>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</si>
  <si>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</si>
  <si>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</si>
  <si>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</si>
  <si>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</si>
  <si>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</si>
  <si>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</si>
  <si>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</si>
  <si>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</si>
  <si>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</si>
  <si>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</si>
  <si>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</si>
  <si>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</si>
  <si>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</si>
  <si>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</si>
  <si>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</si>
  <si>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MIDCAP ETF</t>
  </si>
  <si>
    <t>US4642875078</t>
  </si>
  <si>
    <t>ISHARES DJ CONSRU</t>
  </si>
  <si>
    <t>US4642887529</t>
  </si>
  <si>
    <t>ISHARES DJ US HEALTH CAR</t>
  </si>
  <si>
    <t>US4642888287</t>
  </si>
  <si>
    <t>ISHARES DJ US TRANSPORT AVG</t>
  </si>
  <si>
    <t>US4642871929</t>
  </si>
  <si>
    <t>ISHARES EUR600 INSURANCE (DE)</t>
  </si>
  <si>
    <t>DE000A0H08K7</t>
  </si>
  <si>
    <t>Ishares FTSE 100</t>
  </si>
  <si>
    <t>IE0005042456</t>
  </si>
  <si>
    <t>ISHARES HANG SENG TECH USD</t>
  </si>
  <si>
    <t>HK0000651221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</si>
  <si>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</si>
  <si>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</si>
  <si>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</si>
  <si>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</si>
  <si>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</si>
  <si>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</si>
  <si>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</si>
  <si>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</si>
  <si>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ISHARES STOXX EUROPE 600 FOOD &amp; BEVERAGE</t>
  </si>
  <si>
    <t>DE000A0H08H3</t>
  </si>
  <si>
    <t>ISHARES U.S. AEROSPACE &amp; DEFENSE ETF</t>
  </si>
  <si>
    <t>US4642887602</t>
  </si>
  <si>
    <t>ISHR EUR600 IND GDS&amp;SERV (DE)</t>
  </si>
  <si>
    <t>DE000A0H08J9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</si>
  <si>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</si>
  <si>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</si>
  <si>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</si>
  <si>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</si>
  <si>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</si>
  <si>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</si>
  <si>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</si>
  <si>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</si>
  <si>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</si>
  <si>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</si>
  <si>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</si>
  <si>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</si>
  <si>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KBW BANK ETF</t>
  </si>
  <si>
    <t>US78464A7972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</si>
  <si>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</si>
  <si>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</si>
  <si>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</si>
  <si>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</si>
  <si>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</si>
  <si>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</si>
  <si>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</si>
  <si>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</si>
  <si>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US GLOBAL JETS ETF</t>
  </si>
  <si>
    <t>US26922A8421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</si>
  <si>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</si>
  <si>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</si>
  <si>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</si>
  <si>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</si>
  <si>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</si>
  <si>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</si>
  <si>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</si>
  <si>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</si>
  <si>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</si>
  <si>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</si>
  <si>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</si>
  <si>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</si>
  <si>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</si>
  <si>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</si>
  <si>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</si>
  <si>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</si>
  <si>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</si>
  <si>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</si>
  <si>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</si>
  <si>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</si>
  <si>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</si>
  <si>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</si>
  <si>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</si>
  <si>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</si>
  <si>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</si>
  <si>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</si>
  <si>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</si>
  <si>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</si>
  <si>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</si>
  <si>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</si>
  <si>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</si>
  <si>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FIDELITY US HIGH YD I ACC</t>
  </si>
  <si>
    <t>LU0891474172</t>
  </si>
  <si>
    <t>SICAV Santander LatAm Corp Fund</t>
  </si>
  <si>
    <t>LU0363170191</t>
  </si>
  <si>
    <t>CS NL GL SEN LO MC</t>
  </si>
  <si>
    <t>LU0635707705</t>
  </si>
  <si>
    <t>B</t>
  </si>
  <si>
    <t>Guggenheim US Loan Fund</t>
  </si>
  <si>
    <t>IE00BCFKMH92</t>
  </si>
  <si>
    <t>ING US Senior Loans</t>
  </si>
  <si>
    <t>LU0426533492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</si>
  <si>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</si>
  <si>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</si>
  <si>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</si>
  <si>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</si>
  <si>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</si>
  <si>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</si>
  <si>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</si>
  <si>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</si>
  <si>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</si>
  <si>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</si>
  <si>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</si>
  <si>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INVESCO US SENIOR LOAN G</t>
  </si>
  <si>
    <t>LU0564079282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</si>
  <si>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</si>
  <si>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</si>
  <si>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</si>
  <si>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</si>
  <si>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</si>
  <si>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</si>
  <si>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</si>
  <si>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</si>
  <si>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</si>
  <si>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</si>
  <si>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</si>
  <si>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</si>
  <si>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</si>
  <si>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</si>
  <si>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</si>
  <si>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אקופיה אופציה 1</t>
  </si>
  <si>
    <t>1169903</t>
  </si>
  <si>
    <t>פולירם אופציה 1</t>
  </si>
  <si>
    <t>1170224</t>
  </si>
  <si>
    <t>רציו אופציה 19</t>
  </si>
  <si>
    <t>3940319</t>
  </si>
  <si>
    <t>bC 2000 JAN 2021</t>
  </si>
  <si>
    <t>83341032</t>
  </si>
  <si>
    <t>bP 2000 JAN 2021</t>
  </si>
  <si>
    <t>83341545</t>
  </si>
  <si>
    <t>C 115 JAN 2021 בזק</t>
  </si>
  <si>
    <t>83343327</t>
  </si>
  <si>
    <t>P 115 JAN 2021 בזק</t>
  </si>
  <si>
    <t>83343616</t>
  </si>
  <si>
    <t>SPX 01/15/21 P3200</t>
  </si>
  <si>
    <t>SPX0121P3200</t>
  </si>
  <si>
    <t>SPX 01/15/21 P3550</t>
  </si>
  <si>
    <t>SPX0121P3550</t>
  </si>
  <si>
    <t>SX5E 01/15/21 P3100</t>
  </si>
  <si>
    <t>SX5E121P3100</t>
  </si>
  <si>
    <t>SX5E 01/15/21 P3450</t>
  </si>
  <si>
    <t>SX5E121P3450</t>
  </si>
  <si>
    <t>S&amp;P500 EMINI MAR21</t>
  </si>
  <si>
    <t>ESH1</t>
  </si>
  <si>
    <t>STOXX EUROPE 600 MAR21</t>
  </si>
  <si>
    <t>SXOH1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</si>
  <si>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</si>
  <si>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</si>
  <si>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</si>
  <si>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</si>
  <si>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</si>
  <si>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</si>
  <si>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</si>
  <si>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</si>
  <si>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רשויות מקומיות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</si>
  <si>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</si>
  <si>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</si>
  <si>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</si>
  <si>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</si>
  <si>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</si>
  <si>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</si>
  <si>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</si>
  <si>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</si>
  <si>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</si>
  <si>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</si>
  <si>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</si>
  <si>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</si>
  <si>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</si>
  <si>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ilBBB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</si>
  <si>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</si>
  <si>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</si>
  <si>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</si>
  <si>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</si>
  <si>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</si>
  <si>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</si>
  <si>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</si>
  <si>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</si>
  <si>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</si>
  <si>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</si>
  <si>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</si>
  <si>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</si>
  <si>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</si>
  <si>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</si>
  <si>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</si>
  <si>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</si>
  <si>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</si>
  <si>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</si>
  <si>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</si>
  <si>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</si>
  <si>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</si>
  <si>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</si>
  <si>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</si>
  <si>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</si>
  <si>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</si>
  <si>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BioSight Ltd</t>
  </si>
  <si>
    <t>512852559</t>
  </si>
  <si>
    <t>next insurance</t>
  </si>
  <si>
    <t>USBT INVESTOR HOLDCO 2 LP*</t>
  </si>
  <si>
    <t>סה"כ קרנות השקעה</t>
  </si>
  <si>
    <t>סה"כ קרנות השקעה בישראל</t>
  </si>
  <si>
    <t xml:space="preserve"> Accelmed Partners II</t>
  </si>
  <si>
    <t>GESM Via Maris Limited Partnership</t>
  </si>
  <si>
    <t>RAM COASTAL ENERGY LIMITED PARTNERSHIP</t>
  </si>
  <si>
    <t>סה"כ קרנות השקעה בחו"ל</t>
  </si>
  <si>
    <t>Strategic Investors Fund X</t>
  </si>
  <si>
    <t xml:space="preserve"> SDP IV</t>
  </si>
  <si>
    <t>Arcmont SLF II</t>
  </si>
  <si>
    <t>Insight Partners XI</t>
  </si>
  <si>
    <t>JPM INFRASTRUCRE IIF</t>
  </si>
  <si>
    <t>MCP V</t>
  </si>
  <si>
    <t>ORCC III</t>
  </si>
  <si>
    <t>סה"כ כתבי אופציה בישראל:</t>
  </si>
  <si>
    <t>אופציה גב ים ל.ס CALL*</t>
  </si>
  <si>
    <t>אלקטריון אופציה לא סחירה</t>
  </si>
  <si>
    <t>578779</t>
  </si>
  <si>
    <t>SOLGEL WARRANT</t>
  </si>
  <si>
    <t>565685</t>
  </si>
  <si>
    <t>₪ / מט"ח</t>
  </si>
  <si>
    <t>+ILS/-USD 3.197 08-07-21 (12) -110</t>
  </si>
  <si>
    <t>10000798</t>
  </si>
  <si>
    <t>+ILS/-USD 3.2006 13-07-21 (20) -114</t>
  </si>
  <si>
    <t>10000790</t>
  </si>
  <si>
    <t>+ILS/-USD 3.2008 13-07-21 (12) -117</t>
  </si>
  <si>
    <t>10000789</t>
  </si>
  <si>
    <t>+ILS/-USD 3.2029 07-07-21 (10) -111</t>
  </si>
  <si>
    <t>10000793</t>
  </si>
  <si>
    <t>+ILS/-USD 3.2029 14-07-21 (12) -121</t>
  </si>
  <si>
    <t>10000791</t>
  </si>
  <si>
    <t>+ILS/-USD 3.2031 14-07-21 (20) -119</t>
  </si>
  <si>
    <t>10000792</t>
  </si>
  <si>
    <t>+ILS/-USD 3.2068 27-04-21 (12) -72</t>
  </si>
  <si>
    <t>10000267</t>
  </si>
  <si>
    <t>+ILS/-USD 3.2074 27-04-21 (11) -71</t>
  </si>
  <si>
    <t>10000266</t>
  </si>
  <si>
    <t>+ILS/-USD 3.2333 29-06-21 (11) -92</t>
  </si>
  <si>
    <t>10000263</t>
  </si>
  <si>
    <t>+ILS/-USD 3.2339 24-06-21 (10) -91</t>
  </si>
  <si>
    <t>10000759</t>
  </si>
  <si>
    <t>+ILS/-USD 3.2343 29-06-21 (11) -92</t>
  </si>
  <si>
    <t>10000265</t>
  </si>
  <si>
    <t>+ILS/-USD 3.2347 10-06-21 (12) -88</t>
  </si>
  <si>
    <t>10000754</t>
  </si>
  <si>
    <t>+ILS/-USD 3.2354 10-05-21 (11) -66</t>
  </si>
  <si>
    <t>10000260</t>
  </si>
  <si>
    <t>+ILS/-USD 3.2358 29-06-21 (11) -92</t>
  </si>
  <si>
    <t>10000264</t>
  </si>
  <si>
    <t>+ILS/-USD 3.2364 08-06-21 (20) -86</t>
  </si>
  <si>
    <t>10000261</t>
  </si>
  <si>
    <t>+ILS/-USD 3.241 23-06-21 (12) -100</t>
  </si>
  <si>
    <t>10000760</t>
  </si>
  <si>
    <t>+ILS/-USD 3.2413 10-06-21 (10) -97</t>
  </si>
  <si>
    <t>10000764</t>
  </si>
  <si>
    <t>+ILS/-USD 3.242 12-07-21 (20) -120</t>
  </si>
  <si>
    <t>10000211</t>
  </si>
  <si>
    <t>10000748</t>
  </si>
  <si>
    <t>+ILS/-USD 3.242 15-06-21 (11) -85</t>
  </si>
  <si>
    <t>10000262</t>
  </si>
  <si>
    <t>+ILS/-USD 3.2428 19-03-21 (93) -49</t>
  </si>
  <si>
    <t>10000742</t>
  </si>
  <si>
    <t>+ILS/-USD 3.2431 17-06-21 (10) -89</t>
  </si>
  <si>
    <t>10000756</t>
  </si>
  <si>
    <t>+ILS/-USD 3.2431 19-03-21 (11) -49</t>
  </si>
  <si>
    <t>10000253</t>
  </si>
  <si>
    <t>+ILS/-USD 3.244 06-05-21 (11) -80</t>
  </si>
  <si>
    <t>10000255</t>
  </si>
  <si>
    <t>+ILS/-USD 3.244 06-05-21 (20) -80</t>
  </si>
  <si>
    <t>10000744</t>
  </si>
  <si>
    <t>10000257</t>
  </si>
  <si>
    <t>+ILS/-USD 3.2443 10-05-21 (20) -77</t>
  </si>
  <si>
    <t>10000045</t>
  </si>
  <si>
    <t>+ILS/-USD 3.245 06-05-21 (12) -80</t>
  </si>
  <si>
    <t>10000259</t>
  </si>
  <si>
    <t>10000746</t>
  </si>
  <si>
    <t>+ILS/-USD 3.2454 10-05-21 (11) -76</t>
  </si>
  <si>
    <t>10000251</t>
  </si>
  <si>
    <t>+ILS/-USD 3.2461 11-05-21 (20) -79</t>
  </si>
  <si>
    <t>10000209</t>
  </si>
  <si>
    <t>+ILS/-USD 3.2462 11-05-21 (11) -78</t>
  </si>
  <si>
    <t>10000247</t>
  </si>
  <si>
    <t>+ILS/-USD 3.2463 03-06-21 (10) -87</t>
  </si>
  <si>
    <t>10000762</t>
  </si>
  <si>
    <t>+ILS/-USD 3.2472 13-01-21 (11) -13</t>
  </si>
  <si>
    <t>10000249</t>
  </si>
  <si>
    <t>+ILS/-USD 3.24755 19-03-21 (12) -49.5</t>
  </si>
  <si>
    <t>10000738</t>
  </si>
  <si>
    <t>+ILS/-USD 3.2491 19-03-21 (20) -49</t>
  </si>
  <si>
    <t>10000740</t>
  </si>
  <si>
    <t>+ILS/-USD 3.251 22-06-21 (20) -1740</t>
  </si>
  <si>
    <t>10000216</t>
  </si>
  <si>
    <t>+ILS/-USD 3.2634 02-06-21 (11) -81</t>
  </si>
  <si>
    <t>10000245</t>
  </si>
  <si>
    <t>+ILS/-USD 3.27 02-06-21 (11) -80</t>
  </si>
  <si>
    <t>10000244</t>
  </si>
  <si>
    <t>+ILS/-USD 3.2802 28-04-21 (20) -68</t>
  </si>
  <si>
    <t>10000206</t>
  </si>
  <si>
    <t>+ILS/-USD 3.2898 07-07-21 (11) -102</t>
  </si>
  <si>
    <t>10000242</t>
  </si>
  <si>
    <t>+ILS/-USD 3.2915 19-03-21 (10) -85</t>
  </si>
  <si>
    <t>10000639</t>
  </si>
  <si>
    <t>+ILS/-USD 3.2918 29-07-21 (20) -112</t>
  </si>
  <si>
    <t>10000712</t>
  </si>
  <si>
    <t>+ILS/-USD 3.2924 15-07-21 (11) -106</t>
  </si>
  <si>
    <t>10000241</t>
  </si>
  <si>
    <t>+ILS/-USD 3.313 29-07-21 (10) -105</t>
  </si>
  <si>
    <t>10000702</t>
  </si>
  <si>
    <t>10000201</t>
  </si>
  <si>
    <t>+ILS/-USD 3.33 24-05-21 (10) -74</t>
  </si>
  <si>
    <t>10000698</t>
  </si>
  <si>
    <t>+ILS/-USD 3.33 24-05-21 (12) -74</t>
  </si>
  <si>
    <t>10000199</t>
  </si>
  <si>
    <t>+ILS/-USD 3.3334 13-07-21 (11) -206</t>
  </si>
  <si>
    <t>10000189</t>
  </si>
  <si>
    <t>+ILS/-USD 3.34 15-07-21 (12) -205</t>
  </si>
  <si>
    <t>10000507</t>
  </si>
  <si>
    <t>+ILS/-USD 3.3406 07-07-21 (10) -204</t>
  </si>
  <si>
    <t>10000504</t>
  </si>
  <si>
    <t>+ILS/-USD 3.342 15-07-21 (20) -205</t>
  </si>
  <si>
    <t>10000506</t>
  </si>
  <si>
    <t>+ILS/-USD 3.3453 27-07-21 (20) -117</t>
  </si>
  <si>
    <t>10000041</t>
  </si>
  <si>
    <t>+ILS/-USD 3.3462 27-07-21 (11) -118</t>
  </si>
  <si>
    <t>10000238</t>
  </si>
  <si>
    <t>+ILS/-USD 3.3465 07-07-21 (12) -205</t>
  </si>
  <si>
    <t>10000503</t>
  </si>
  <si>
    <t>+ILS/-USD 3.3468 22-04-21 (10) -62</t>
  </si>
  <si>
    <t>10000690</t>
  </si>
  <si>
    <t>+ILS/-USD 3.3468 22-04-21 (20) -62</t>
  </si>
  <si>
    <t>10000043</t>
  </si>
  <si>
    <t>+ILS/-USD 3.3472 08-07-21 (20) -203</t>
  </si>
  <si>
    <t>10000509</t>
  </si>
  <si>
    <t>+ILS/-USD 3.349 08-07-21 (10) -195</t>
  </si>
  <si>
    <t>10000508</t>
  </si>
  <si>
    <t>+ILS/-USD 3.3493 06-07-21 (11) -102</t>
  </si>
  <si>
    <t>10000236</t>
  </si>
  <si>
    <t>+ILS/-USD 3.3601 20-04-21 (10) -89</t>
  </si>
  <si>
    <t>10000674</t>
  </si>
  <si>
    <t>+ILS/-USD 3.3607 10-02-21 (12) -43</t>
  </si>
  <si>
    <t>10000675</t>
  </si>
  <si>
    <t>+ILS/-USD 3.3609 20-07-21 (11) -236</t>
  </si>
  <si>
    <t>10000191</t>
  </si>
  <si>
    <t>+ILS/-USD 3.3633 20-04-21 (11) -87</t>
  </si>
  <si>
    <t>10000231</t>
  </si>
  <si>
    <t>+ILS/-USD 3.3638 28-07-21 (10) -162</t>
  </si>
  <si>
    <t>10000628</t>
  </si>
  <si>
    <t>+ILS/-USD 3.3664 16-02-21 (20) -36</t>
  </si>
  <si>
    <t>10000039</t>
  </si>
  <si>
    <t>+ILS/-USD 3.3665 16-02-21 (11) -35</t>
  </si>
  <si>
    <t>10000233</t>
  </si>
  <si>
    <t>+ILS/-USD 3.3676 01-06-21 (10) -124</t>
  </si>
  <si>
    <t>10000631</t>
  </si>
  <si>
    <t>+ILS/-USD 3.3677 04-02-21 (93) -36</t>
  </si>
  <si>
    <t>10000194</t>
  </si>
  <si>
    <t>+ILS/-USD 3.3696 01-06-21 (12) -124</t>
  </si>
  <si>
    <t>10000633</t>
  </si>
  <si>
    <t>+ILS/-USD 3.37 19-04-21 (20) -95</t>
  </si>
  <si>
    <t>10000224</t>
  </si>
  <si>
    <t>+ILS/-USD 3.3706 14-04-21 (11) -94</t>
  </si>
  <si>
    <t>10000226</t>
  </si>
  <si>
    <t>+ILS/-USD 3.3708 25-04-21 (12) -82</t>
  </si>
  <si>
    <t>10000636</t>
  </si>
  <si>
    <t>+ILS/-USD 3.3714 19-04-21 (12) -96</t>
  </si>
  <si>
    <t>10000184</t>
  </si>
  <si>
    <t>10000626</t>
  </si>
  <si>
    <t>+ILS/-USD 3.3726 20-04-21 (20) -99</t>
  </si>
  <si>
    <t>10000670</t>
  </si>
  <si>
    <t>+ILS/-USD 3.3737 01-03-21 (10) -78</t>
  </si>
  <si>
    <t>10000610</t>
  </si>
  <si>
    <t>+ILS/-USD 3.374 14-01-21 (12) -92</t>
  </si>
  <si>
    <t>10000514</t>
  </si>
  <si>
    <t>+ILS/-USD 3.3748 03-06-21 (11) -142</t>
  </si>
  <si>
    <t>10000222</t>
  </si>
  <si>
    <t>+ILS/-USD 3.3761 01-02-21 (10) -59</t>
  </si>
  <si>
    <t>10000597</t>
  </si>
  <si>
    <t>+ILS/-USD 3.3773 16-02-21 (12) -67</t>
  </si>
  <si>
    <t>10000607</t>
  </si>
  <si>
    <t>+ILS/-USD 3.3795 06-07-21 (10) -190</t>
  </si>
  <si>
    <t>10000501</t>
  </si>
  <si>
    <t>+ILS/-USD 3.38 19-01-21 (20) -34</t>
  </si>
  <si>
    <t>10000621</t>
  </si>
  <si>
    <t>+ILS/-USD 3.3802 06-07-21 (20) -188</t>
  </si>
  <si>
    <t>10000500</t>
  </si>
  <si>
    <t>+ILS/-USD 3.3803 20-04-21 (12) -92</t>
  </si>
  <si>
    <t>10000671</t>
  </si>
  <si>
    <t>+ILS/-USD 3.3806 22-07-21 (11) -244</t>
  </si>
  <si>
    <t>10000193</t>
  </si>
  <si>
    <t>+ILS/-USD 3.3817 06-07-21 (10) -198</t>
  </si>
  <si>
    <t>10000497</t>
  </si>
  <si>
    <t>+ILS/-USD 3.3817 21-04-21 (11) -63</t>
  </si>
  <si>
    <t>10000235</t>
  </si>
  <si>
    <t>+ILS/-USD 3.3824 08-03-21 (11) -81</t>
  </si>
  <si>
    <t>10000220</t>
  </si>
  <si>
    <t>+ILS/-USD 3.3825 22-02-21 (20) -75</t>
  </si>
  <si>
    <t>10000598</t>
  </si>
  <si>
    <t>+ILS/-USD 3.3827 09-03-21 (20) -83</t>
  </si>
  <si>
    <t>10000588</t>
  </si>
  <si>
    <t>+ILS/-USD 3.3827 20-04-21 (12) -103</t>
  </si>
  <si>
    <t>10000668</t>
  </si>
  <si>
    <t>+ILS/-USD 3.3829 09-03-21 (12) -81</t>
  </si>
  <si>
    <t>10000589</t>
  </si>
  <si>
    <t>+ILS/-USD 3.3845 26-01-21 (20) -55</t>
  </si>
  <si>
    <t>10000593</t>
  </si>
  <si>
    <t>+ILS/-USD 3.3846 27-01-21 (20) -44</t>
  </si>
  <si>
    <t>10000641</t>
  </si>
  <si>
    <t>+ILS/-USD 3.385 20-04-21 (20) -100</t>
  </si>
  <si>
    <t>10000669</t>
  </si>
  <si>
    <t>+ILS/-USD 3.3866 26-07-21 (11) -229</t>
  </si>
  <si>
    <t>10000197</t>
  </si>
  <si>
    <t>+ILS/-USD 3.3868 08-02-21 (10) -52</t>
  </si>
  <si>
    <t>10000186</t>
  </si>
  <si>
    <t>+ILS/-USD 3.3883 28-01-21 (12) -57</t>
  </si>
  <si>
    <t>10000592</t>
  </si>
  <si>
    <t>+ILS/-USD 3.389 26-07-21 (20) -230</t>
  </si>
  <si>
    <t>+ILS/-USD 3.3894 01-02-21 (12) -91</t>
  </si>
  <si>
    <t>10000494</t>
  </si>
  <si>
    <t>+ILS/-USD 3.3908 01-02-21 (20) -92</t>
  </si>
  <si>
    <t>10000493</t>
  </si>
  <si>
    <t>+ILS/-USD 3.3921 01-02-21 (10) -102</t>
  </si>
  <si>
    <t>10000491</t>
  </si>
  <si>
    <t>+ILS/-USD 3.3932 22-07-21 (20) -98</t>
  </si>
  <si>
    <t>10000195</t>
  </si>
  <si>
    <t>+ILS/-USD 3.395 03-03-21 (10) -125</t>
  </si>
  <si>
    <t>10000483</t>
  </si>
  <si>
    <t>+ILS/-USD 3.395 03-03-21 (20) -125</t>
  </si>
  <si>
    <t>10000485</t>
  </si>
  <si>
    <t>+ILS/-USD 3.3951 01-02-21 (20) -49</t>
  </si>
  <si>
    <t>10000188</t>
  </si>
  <si>
    <t>+ILS/-USD 3.3967 10-03-21 (10) -428</t>
  </si>
  <si>
    <t>10000077</t>
  </si>
  <si>
    <t>+ILS/-USD 3.3974 06-01-21 (11) -86</t>
  </si>
  <si>
    <t>10000187</t>
  </si>
  <si>
    <t>+ILS/-USD 3.398 09-03-21 (10) -80</t>
  </si>
  <si>
    <t>10000586</t>
  </si>
  <si>
    <t>+ILS/-USD 3.3991 05-01-21 (10) -109</t>
  </si>
  <si>
    <t>10000176</t>
  </si>
  <si>
    <t>+ILS/-USD 3.4 14-01-21 (20) -33</t>
  </si>
  <si>
    <t>10000230</t>
  </si>
  <si>
    <t>10000660</t>
  </si>
  <si>
    <t>+ILS/-USD 3.4 18-03-21 (11) -85</t>
  </si>
  <si>
    <t>10000219</t>
  </si>
  <si>
    <t>+ILS/-USD 3.4 20-01-21 (12) -92</t>
  </si>
  <si>
    <t>10000173</t>
  </si>
  <si>
    <t>+ILS/-USD 3.4005 08-03-21 (20) -125</t>
  </si>
  <si>
    <t>10000532</t>
  </si>
  <si>
    <t>+ILS/-USD 3.4008 10-03-21 (20) -82</t>
  </si>
  <si>
    <t>10000587</t>
  </si>
  <si>
    <t>+ILS/-USD 3.4015 03-03-21 (11) -505</t>
  </si>
  <si>
    <t>10000082</t>
  </si>
  <si>
    <t>+ILS/-USD 3.4017 14-01-21 (10) -33</t>
  </si>
  <si>
    <t>10000658</t>
  </si>
  <si>
    <t>+ILS/-USD 3.4017 16-02-21 (10) -108</t>
  </si>
  <si>
    <t>10000533</t>
  </si>
  <si>
    <t>+ILS/-USD 3.4019 12-01-21 (10) -31</t>
  </si>
  <si>
    <t>10000656</t>
  </si>
  <si>
    <t>+ILS/-USD 3.4019 15-03-21 (10) -81</t>
  </si>
  <si>
    <t>10000647</t>
  </si>
  <si>
    <t>+ILS/-USD 3.4024 12-01-21 (11) -31</t>
  </si>
  <si>
    <t>10000228</t>
  </si>
  <si>
    <t>+ILS/-USD 3.4028 15-07-21 (10) -222</t>
  </si>
  <si>
    <t>10000531</t>
  </si>
  <si>
    <t>+ILS/-USD 3.404 10-03-21 (11) -120</t>
  </si>
  <si>
    <t>10000208</t>
  </si>
  <si>
    <t>+ILS/-USD 3.4045 03-03-21 (12) -505</t>
  </si>
  <si>
    <t>10000006</t>
  </si>
  <si>
    <t>+ILS/-USD 3.4055 29-03-21 (11) -145</t>
  </si>
  <si>
    <t>10000205</t>
  </si>
  <si>
    <t>+ILS/-USD 3.4075 20-01-21 (93) -94</t>
  </si>
  <si>
    <t>+ILS/-USD 3.41 10-02-21 (10) -53</t>
  </si>
  <si>
    <t>10000662</t>
  </si>
  <si>
    <t>+ILS/-USD 3.41 18-02-21 (10) -57</t>
  </si>
  <si>
    <t>10000664</t>
  </si>
  <si>
    <t>+ILS/-USD 3.4139 11-03-21 (20) -91</t>
  </si>
  <si>
    <t>10000583</t>
  </si>
  <si>
    <t>+ILS/-USD 3.414 17-03-21 (10) -440</t>
  </si>
  <si>
    <t>10000079</t>
  </si>
  <si>
    <t>+ILS/-USD 3.4147 09-02-21 (10) -103</t>
  </si>
  <si>
    <t>10000529</t>
  </si>
  <si>
    <t>+ILS/-USD 3.4148 09-02-21 (12) -102</t>
  </si>
  <si>
    <t>10000035</t>
  </si>
  <si>
    <t>+ILS/-USD 3.4158 09-02-21 (11) -102</t>
  </si>
  <si>
    <t>10000207</t>
  </si>
  <si>
    <t>+ILS/-USD 3.4172 15-03-21 (10) -453</t>
  </si>
  <si>
    <t>10000083</t>
  </si>
  <si>
    <t>+ILS/-USD 3.418 08-03-21 (10) -445</t>
  </si>
  <si>
    <t>10000081</t>
  </si>
  <si>
    <t>+ILS/-USD 3.419 02-03-21 (12) -87</t>
  </si>
  <si>
    <t>10000581</t>
  </si>
  <si>
    <t>+ILS/-USD 3.42 16-02-21 (11) -102</t>
  </si>
  <si>
    <t>10000210</t>
  </si>
  <si>
    <t>+ILS/-USD 3.4216 01-07-21 (11) -214</t>
  </si>
  <si>
    <t>10000203</t>
  </si>
  <si>
    <t>+ILS/-USD 3.4258 08-07-21 (12) -222</t>
  </si>
  <si>
    <t>10000578</t>
  </si>
  <si>
    <t>+ILS/-USD 3.4272 27-01-21 (12) -103</t>
  </si>
  <si>
    <t>10000525</t>
  </si>
  <si>
    <t>+ILS/-USD 3.4312 23-06-21 (11) -218</t>
  </si>
  <si>
    <t>10000214</t>
  </si>
  <si>
    <t>+ILS/-USD 3.4345 17-06-21 (12) -215</t>
  </si>
  <si>
    <t>10000180</t>
  </si>
  <si>
    <t>+ILS/-USD 3.4364 22-01-21 (12) -116</t>
  </si>
  <si>
    <t>10000560</t>
  </si>
  <si>
    <t>+ILS/-USD 3.4368 22-02-21 (93) -117</t>
  </si>
  <si>
    <t>+ILS/-USD 3.44135 28-01-21 (20) -86.5</t>
  </si>
  <si>
    <t>10000037</t>
  </si>
  <si>
    <t>+ILS/-USD 3.4438 01-03-21 (10) -122</t>
  </si>
  <si>
    <t>10000178</t>
  </si>
  <si>
    <t>+ILS/-USD 3.4474 18-02-21 (11) -116</t>
  </si>
  <si>
    <t>10000212</t>
  </si>
  <si>
    <t>+ILS/-USD 3.4666 27-01-21 (10) -104</t>
  </si>
  <si>
    <t>10000568</t>
  </si>
  <si>
    <t>+ILS/-USD 3.4679 24-02-21 (12) -121</t>
  </si>
  <si>
    <t>10000562</t>
  </si>
  <si>
    <t>+ILS/-USD 3.4707 24-02-21 (20) -121</t>
  </si>
  <si>
    <t>10000564</t>
  </si>
  <si>
    <t>+ILS/-USD 3.51765 15-03-21 (12) -418.5</t>
  </si>
  <si>
    <t>10000103</t>
  </si>
  <si>
    <t>+ILS/-USD 3.5376 16-03-21 (11) -514</t>
  </si>
  <si>
    <t>10000097</t>
  </si>
  <si>
    <t>+ILS/-USD 3.59 16-03-21 (12) +0</t>
  </si>
  <si>
    <t>+USD/-ILS 3.2146 07-01-21 (20) -4</t>
  </si>
  <si>
    <t>10000269</t>
  </si>
  <si>
    <t>+USD/-ILS 3.2161 27-01-21 (20) -19</t>
  </si>
  <si>
    <t>10000779</t>
  </si>
  <si>
    <t>+USD/-ILS 3.2162 26-01-21 (20) -18</t>
  </si>
  <si>
    <t>10000777</t>
  </si>
  <si>
    <t>+USD/-ILS 3.2198 14-01-21 (20) -12</t>
  </si>
  <si>
    <t>10000775</t>
  </si>
  <si>
    <t>+USD/-ILS 3.27855 01-02-21 (10) -14.5</t>
  </si>
  <si>
    <t>10000725</t>
  </si>
  <si>
    <t>+USD/-ILS 3.2787 27-01-21 (10) -13</t>
  </si>
  <si>
    <t>10000723</t>
  </si>
  <si>
    <t>+USD/-ILS 3.3007 12-01-21 (10) -3</t>
  </si>
  <si>
    <t>10000721</t>
  </si>
  <si>
    <t>+USD/-ILS 3.47 16-03-21 (12) -240</t>
  </si>
  <si>
    <t>10000385</t>
  </si>
  <si>
    <t>+ILS/-USD 3.3612 25-03-21 (10) -68</t>
  </si>
  <si>
    <t>+ILS/-USD 3.3731 25-03-21 (10) -49</t>
  </si>
  <si>
    <t>10000727</t>
  </si>
  <si>
    <t>+ILS/-USD 3.3988 29-06-21 (10) -212</t>
  </si>
  <si>
    <t>10000700</t>
  </si>
  <si>
    <t>+ILS/-USD 3.4128 25-03-21 (10) -102</t>
  </si>
  <si>
    <t>10000713</t>
  </si>
  <si>
    <t>+USD/-ILS 3.2232 29-06-21 (10) -93</t>
  </si>
  <si>
    <t>10000739</t>
  </si>
  <si>
    <t>+USD/-ILS 3.3128 29-06-21 (10) -92</t>
  </si>
  <si>
    <t>10000731</t>
  </si>
  <si>
    <t>+USD/-ILS 3.3413 25-03-21 (10) -37</t>
  </si>
  <si>
    <t>10000729</t>
  </si>
  <si>
    <t>+USD/-ILS 3.3479 29-06-21 (10) -121</t>
  </si>
  <si>
    <t>10000722</t>
  </si>
  <si>
    <t>+USD/-ILS 3.3756 29-06-21 (10) -104</t>
  </si>
  <si>
    <t>+EUR/-USD 1.19878 25-01-21 (10) +19.8</t>
  </si>
  <si>
    <t>+EUR/-USD 1.22075 11-01-21 (10) +12.5</t>
  </si>
  <si>
    <t>10000782</t>
  </si>
  <si>
    <t>+JPY/-USD 103.165 27-05-21 (10) -25.5</t>
  </si>
  <si>
    <t>10000773</t>
  </si>
  <si>
    <t>+JPY/-USD 103.279 25-02-21 (10) -14.1</t>
  </si>
  <si>
    <t>10000771</t>
  </si>
  <si>
    <t>+JPY/-USD 103.32 21-01-21 (10) -10</t>
  </si>
  <si>
    <t>10000769</t>
  </si>
  <si>
    <t>+JPY/-USD 103.676 25-02-21 (10) -12.4</t>
  </si>
  <si>
    <t>10000753</t>
  </si>
  <si>
    <t>+JPY/-USD 103.915 13-04-21 (10) -18.5</t>
  </si>
  <si>
    <t>10000751</t>
  </si>
  <si>
    <t>+JPY/-USD 103.965 21-01-21 (10) -11.5</t>
  </si>
  <si>
    <t>10000710</t>
  </si>
  <si>
    <t>+JPY/-USD 105.235 25-02-21 (10) -19.5</t>
  </si>
  <si>
    <t>10000609</t>
  </si>
  <si>
    <t>+USD/-EUR 1.14587 11-01-21 (10) +46.7</t>
  </si>
  <si>
    <t>10000438</t>
  </si>
  <si>
    <t>+USD/-EUR 1.17355 11-02-21 (10) +27.5</t>
  </si>
  <si>
    <t>10000666</t>
  </si>
  <si>
    <t>+USD/-EUR 1.17865 12-04-21 (12) +46.5</t>
  </si>
  <si>
    <t>10000612</t>
  </si>
  <si>
    <t>+USD/-EUR 1.18022 03-02-21 (12) -27.8</t>
  </si>
  <si>
    <t>10000635</t>
  </si>
  <si>
    <t>+USD/-EUR 1.1816 25-01-21 (10) +28</t>
  </si>
  <si>
    <t>10000182</t>
  </si>
  <si>
    <t>+USD/-EUR 1.1834 26-04-21 (20) +49</t>
  </si>
  <si>
    <t>10000619</t>
  </si>
  <si>
    <t>+USD/-EUR 1.1837 26-04-21 (12) +49</t>
  </si>
  <si>
    <t>10000617</t>
  </si>
  <si>
    <t>+USD/-EUR 1.1846 12-04-21 (10) +42</t>
  </si>
  <si>
    <t>10000684</t>
  </si>
  <si>
    <t>+USD/-EUR 1.18745 03-02-21 (10) +24.5</t>
  </si>
  <si>
    <t>10000677</t>
  </si>
  <si>
    <t>+USD/-EUR 1.19048 11-02-21 (12) +44.8</t>
  </si>
  <si>
    <t>10000168</t>
  </si>
  <si>
    <t>+USD/-EUR 1.192 29-04-21 (10) +47</t>
  </si>
  <si>
    <t>10000681</t>
  </si>
  <si>
    <t>+USD/-EUR 1.19235 13-05-21 (10) +50.5</t>
  </si>
  <si>
    <t>10000679</t>
  </si>
  <si>
    <t>+USD/-EUR 1.19362 07-06-21 (10) +54.2</t>
  </si>
  <si>
    <t>+USD/-EUR 1.20405 28-06-21 (10) +59.5</t>
  </si>
  <si>
    <t>10000704</t>
  </si>
  <si>
    <t>+USD/-EUR 1.20407 28-06-21 (12) +59.7</t>
  </si>
  <si>
    <t>10000706</t>
  </si>
  <si>
    <t>+USD/-EUR 1.233 19-07-21 (10) +52</t>
  </si>
  <si>
    <t>10000797</t>
  </si>
  <si>
    <t>+USD/-GBP 1.28793 02-02-21 (10) +14.3</t>
  </si>
  <si>
    <t>10000526</t>
  </si>
  <si>
    <t>+USD/-GBP 1.29698 06-04-21 (12) +15.8</t>
  </si>
  <si>
    <t>10000538</t>
  </si>
  <si>
    <t>+USD/-GBP 1.30427 07-04-21 (10) +11.7</t>
  </si>
  <si>
    <t>10000591</t>
  </si>
  <si>
    <t>+USD/-GBP 1.3071 17-05-21 (10) +14</t>
  </si>
  <si>
    <t>10000190</t>
  </si>
  <si>
    <t>+USD/-GBP 1.3077 17-05-21 (12) +14</t>
  </si>
  <si>
    <t>10000192</t>
  </si>
  <si>
    <t>+USD/-GBP 1.321 02-02-21 (20) +14</t>
  </si>
  <si>
    <t>10000170</t>
  </si>
  <si>
    <t>+USD/-GBP 1.32695 14-06-21 (12) +17.5</t>
  </si>
  <si>
    <t>10000730</t>
  </si>
  <si>
    <t>+USD/-GBP 1.32905 06-04-21 (10) +13.5</t>
  </si>
  <si>
    <t>+USD/-GBP 1.33274 14-06-21 (10) +17.4</t>
  </si>
  <si>
    <t>10000736</t>
  </si>
  <si>
    <t>+USD/-GBP 1.33441 14-06-21 (10) +18.1</t>
  </si>
  <si>
    <t>+USD/-GBP 1.34717 17-05-21 (10) +17.7</t>
  </si>
  <si>
    <t>10000734</t>
  </si>
  <si>
    <t>+USD/-GBP 1.35995 17-05-21 (10) -17.5</t>
  </si>
  <si>
    <t>10000785</t>
  </si>
  <si>
    <t>+USD/-JPY 103.76 27-05-21 (10) -28</t>
  </si>
  <si>
    <t>10000732</t>
  </si>
  <si>
    <t>+USD/-JPY 105 13-04-21 (10) -25.8</t>
  </si>
  <si>
    <t>10000614</t>
  </si>
  <si>
    <t>+USD/-JPY 105.2 26-04-21 (20) -23.5</t>
  </si>
  <si>
    <t>10000687</t>
  </si>
  <si>
    <t>+USD/-JPY 105.33 25-02-21 (10) -19</t>
  </si>
  <si>
    <t>10000606</t>
  </si>
  <si>
    <t>+USD/-JPY 105.373 25-02-21 (10) -22.7</t>
  </si>
  <si>
    <t>10000577</t>
  </si>
  <si>
    <t>+USD/-JPY 105.375 21-01-21 (10) -14.5</t>
  </si>
  <si>
    <t>10000604</t>
  </si>
  <si>
    <t>+USD/-JPY 105.84 21-01-21 (10) -24</t>
  </si>
  <si>
    <t>10000520</t>
  </si>
  <si>
    <t>+USD/-AUD 0.7425 03-06-21 (10) +10</t>
  </si>
  <si>
    <t>10000735</t>
  </si>
  <si>
    <t>+USD/-EUR 1.1764 04-03-21 (10) +39</t>
  </si>
  <si>
    <t>10000711</t>
  </si>
  <si>
    <t>+USD/-EUR 1.19518 08-06-21 (10) +53.8</t>
  </si>
  <si>
    <t>10000733</t>
  </si>
  <si>
    <t>+USD/-GBP 1.27347 23-02-21 (10) +9.7</t>
  </si>
  <si>
    <t>10000707</t>
  </si>
  <si>
    <t>+USD/-JPY 105.215 26-04-21 (10) -23.5</t>
  </si>
  <si>
    <t>IRS</t>
  </si>
  <si>
    <t>10000002</t>
  </si>
  <si>
    <t>TRS</t>
  </si>
  <si>
    <t>10000442</t>
  </si>
  <si>
    <t>10000349</t>
  </si>
  <si>
    <t>10000469</t>
  </si>
  <si>
    <t>10000624</t>
  </si>
  <si>
    <t>10000537</t>
  </si>
  <si>
    <t>10000696</t>
  </si>
  <si>
    <t>10000688</t>
  </si>
  <si>
    <t>10000448</t>
  </si>
  <si>
    <t>10000766</t>
  </si>
  <si>
    <t>10000786</t>
  </si>
  <si>
    <t>10000174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</si>
  <si>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</si>
  <si>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</si>
  <si>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</si>
  <si>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</si>
  <si>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</si>
  <si>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</si>
  <si>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</si>
  <si>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</si>
  <si>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</si>
  <si>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</si>
  <si>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</si>
  <si>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30110000</t>
  </si>
  <si>
    <t>34810000</t>
  </si>
  <si>
    <t>34110000</t>
  </si>
  <si>
    <t>בנק מזרחי טפחות בע"מ</t>
  </si>
  <si>
    <t>30120000</t>
  </si>
  <si>
    <t>30211000</t>
  </si>
  <si>
    <t>32011000</t>
  </si>
  <si>
    <t>30311000</t>
  </si>
  <si>
    <t>30212000</t>
  </si>
  <si>
    <t>32012000</t>
  </si>
  <si>
    <t>30312000</t>
  </si>
  <si>
    <t>31712000</t>
  </si>
  <si>
    <t>31110000</t>
  </si>
  <si>
    <t>30310000</t>
  </si>
  <si>
    <t>30210000</t>
  </si>
  <si>
    <t>34510000</t>
  </si>
  <si>
    <t>34610000</t>
  </si>
  <si>
    <t>31710000</t>
  </si>
  <si>
    <t>32610000</t>
  </si>
  <si>
    <t>33810000</t>
  </si>
  <si>
    <t>32010000</t>
  </si>
  <si>
    <t>34010000</t>
  </si>
  <si>
    <t>30810000</t>
  </si>
  <si>
    <t>31210000</t>
  </si>
  <si>
    <t>31220000</t>
  </si>
  <si>
    <t>34020000</t>
  </si>
  <si>
    <t>32020000</t>
  </si>
  <si>
    <t>31720000</t>
  </si>
  <si>
    <t>33820000</t>
  </si>
  <si>
    <t>34520000</t>
  </si>
  <si>
    <t>30820000</t>
  </si>
  <si>
    <t>דירוג פנימי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</si>
  <si>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</si>
  <si>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</si>
  <si>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</si>
  <si>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</si>
  <si>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</si>
  <si>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</si>
  <si>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</si>
  <si>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</si>
  <si>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91102700</t>
  </si>
  <si>
    <t>91102701</t>
  </si>
  <si>
    <t>91102799</t>
  </si>
  <si>
    <t>91102798</t>
  </si>
  <si>
    <t>לא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</si>
  <si>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</si>
  <si>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</si>
  <si>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</si>
  <si>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</si>
  <si>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</si>
  <si>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</si>
  <si>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</si>
  <si>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</si>
  <si>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</si>
  <si>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</si>
  <si>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</si>
  <si>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</si>
  <si>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</si>
  <si>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</si>
  <si>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</si>
  <si>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</si>
  <si>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74006127</t>
  </si>
  <si>
    <t>74006128</t>
  </si>
  <si>
    <t>90145563</t>
  </si>
  <si>
    <t>9912270</t>
  </si>
  <si>
    <t>14760844</t>
  </si>
  <si>
    <t>14811160</t>
  </si>
  <si>
    <t>90136004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</si>
  <si>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</si>
  <si>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</si>
  <si>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</si>
  <si>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</si>
  <si>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</si>
  <si>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</si>
  <si>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</si>
  <si>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</si>
  <si>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</si>
  <si>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</si>
  <si>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</si>
  <si>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</si>
  <si>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</si>
  <si>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458870</t>
  </si>
  <si>
    <t>458869</t>
  </si>
  <si>
    <t>84666730</t>
  </si>
  <si>
    <t>455954</t>
  </si>
  <si>
    <t>A</t>
  </si>
  <si>
    <t>90145980</t>
  </si>
  <si>
    <t>482154</t>
  </si>
  <si>
    <t>482153</t>
  </si>
  <si>
    <t>84666732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</si>
  <si>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</si>
  <si>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</si>
  <si>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</si>
  <si>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</si>
  <si>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</si>
  <si>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</si>
  <si>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</si>
  <si>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</si>
  <si>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</si>
  <si>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</si>
  <si>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</si>
  <si>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</si>
  <si>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90141407</t>
  </si>
  <si>
    <t>508506</t>
  </si>
  <si>
    <t>67859</t>
  </si>
  <si>
    <t>76091</t>
  </si>
  <si>
    <t>72808</t>
  </si>
  <si>
    <t>69541</t>
  </si>
  <si>
    <t>73471</t>
  </si>
  <si>
    <t>73011</t>
  </si>
  <si>
    <t>73361</t>
  </si>
  <si>
    <t>77801</t>
  </si>
  <si>
    <t>נדלן קמפוס תל השומר</t>
  </si>
  <si>
    <t>תל השומר</t>
  </si>
  <si>
    <t>קרדן אן.וי אגח ב חש 2/18</t>
  </si>
  <si>
    <t>1143270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</si>
  <si>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</si>
  <si>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</si>
  <si>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</si>
  <si>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</si>
  <si>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</si>
  <si>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</si>
  <si>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</si>
  <si>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</si>
  <si>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Accelmed Partners II</t>
  </si>
  <si>
    <t>GESM Via Maris</t>
  </si>
  <si>
    <t>RAM COASTAL ENERGY L.P</t>
  </si>
  <si>
    <t>סה"כ בחו"ל</t>
  </si>
  <si>
    <t>ACE V</t>
  </si>
  <si>
    <t>ARCMONT SLF II</t>
  </si>
  <si>
    <t>ARES PRIVATE CAPITAL SOLUTIONS II</t>
  </si>
  <si>
    <t>CVC Capital partners VIII</t>
  </si>
  <si>
    <t>ICG SDP IV</t>
  </si>
  <si>
    <t>Monarch Capital Partners Offshore V LP</t>
  </si>
  <si>
    <t>מובטחות משכנתא - גורם 01</t>
  </si>
  <si>
    <t>בבטחונות אחרים - גורם 80</t>
  </si>
  <si>
    <t>בבטחונות אחרים - גורם 38</t>
  </si>
  <si>
    <t>בבטחונות אחרים - גורם 94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</si>
  <si>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</si>
  <si>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</si>
  <si>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</si>
  <si>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</si>
  <si>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</si>
  <si>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158</t>
  </si>
  <si>
    <t>בבטחונות אחרים - גורם 37</t>
  </si>
  <si>
    <t>בבטחונות אחרים - גורם 156</t>
  </si>
  <si>
    <t>בבטחונות אחרים - גורם 152</t>
  </si>
  <si>
    <t>בבטחונות אחרים - גורם 154</t>
  </si>
  <si>
    <t>בבטחונות אחרים - גורם 159</t>
  </si>
  <si>
    <t>בבטחונות אחרים - גורם 40</t>
  </si>
  <si>
    <t>בבטחונות אחרים - גורם 96</t>
  </si>
  <si>
    <t>בבטחונות אחרים - גורם 147</t>
  </si>
  <si>
    <t>בבטחונות אחרים - גורם 41</t>
  </si>
  <si>
    <t>בבטחונות אחרים - גורם 129</t>
  </si>
  <si>
    <t>בבטחונות אחרים - גורם 89</t>
  </si>
  <si>
    <t>בבטחונות אחרים - גורם 61</t>
  </si>
  <si>
    <t>בבטחונות אחרים - גורם 30</t>
  </si>
  <si>
    <t>בבטחונות אחרים - גורם 103</t>
  </si>
  <si>
    <t>בבטחונות אחרים - גורם 130</t>
  </si>
  <si>
    <t>בבטחונות אחרים - גורם 104</t>
  </si>
  <si>
    <t>בבטחונות אחרים - גורם 155</t>
  </si>
  <si>
    <t>בבטחונות אחרים - גורם 70</t>
  </si>
  <si>
    <t>בבטחונות אחרים - גורם 115*</t>
  </si>
  <si>
    <t>בבטחונות אחרים - גורם 131</t>
  </si>
  <si>
    <t>בבטחונות אחרים - גורם 102</t>
  </si>
  <si>
    <t>בבטחונות אחרים - גורם 133</t>
  </si>
  <si>
    <t>בבטחונות אחרים - גורם 137</t>
  </si>
  <si>
    <t>בבטחונות אחרים - גורם 97</t>
  </si>
  <si>
    <t>בבטחונות אחרים - גורם 169</t>
  </si>
  <si>
    <t>בבטחונות אחרים - גורם 118</t>
  </si>
  <si>
    <t>בבטחונות אחרים - גורם 148</t>
  </si>
  <si>
    <t>בבטחונות אחרים - גורם 143</t>
  </si>
  <si>
    <t>בבטחונות אחרים - גורם 138</t>
  </si>
  <si>
    <t>בבטחונות אחרים - גורם 166</t>
  </si>
  <si>
    <t>בבטחונות אחרים - גורם 112</t>
  </si>
  <si>
    <t>בבטחונות אחרים - גורם 153</t>
  </si>
  <si>
    <t>בבטחונות אחרים - גורם 149</t>
  </si>
  <si>
    <t>בבטחונות אחרים - גורם 142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</si>
  <si>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</si>
  <si>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</si>
  <si>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</si>
  <si>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</si>
  <si>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165</t>
  </si>
  <si>
    <t>בבטחונות אחרים - גורם 146</t>
  </si>
  <si>
    <t>בבטחונות אחרים - גורם 157</t>
  </si>
  <si>
    <t>גורם 155</t>
  </si>
  <si>
    <t>גורם 111</t>
  </si>
  <si>
    <t>גורם 80</t>
  </si>
  <si>
    <t>גורם 158</t>
  </si>
  <si>
    <t>גורם 167</t>
  </si>
  <si>
    <t>גורם 156</t>
  </si>
  <si>
    <t>גורם 168</t>
  </si>
  <si>
    <t>גורם 104</t>
  </si>
  <si>
    <t>גורם 137</t>
  </si>
  <si>
    <t>גורם 163</t>
  </si>
  <si>
    <t>גורם 164</t>
  </si>
  <si>
    <t>גורם 148</t>
  </si>
  <si>
    <t>גורם 143</t>
  </si>
  <si>
    <t>גורם 166</t>
  </si>
  <si>
    <t>גורם 112</t>
  </si>
  <si>
    <t>גורם 149</t>
  </si>
  <si>
    <t>גורם 142</t>
  </si>
  <si>
    <t>גורם 139</t>
  </si>
  <si>
    <t>גורם 161</t>
  </si>
  <si>
    <t>גורם 153</t>
  </si>
  <si>
    <t>גורם 165</t>
  </si>
  <si>
    <t>גורם 146</t>
  </si>
  <si>
    <t>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</si>
</sst>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7" fontId="25" fillId="0" borderId="23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0" fontId="4" fillId="4" borderId="0" xfId="0" applyFont="1" applyFill="1" applyAlignment="1">
      <alignment horizontal="center"/>
    </xf>
    <xf numFmtId="164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8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right" readingOrder="2"/>
    </xf>
    <xf numFmtId="0" fontId="28" fillId="0" borderId="0" xfId="0" applyFont="1" applyFill="1"/>
    <xf numFmtId="164" fontId="0" fillId="0" borderId="0" xfId="13" applyFont="1" applyFill="1"/>
    <xf numFmtId="2" fontId="0" fillId="0" borderId="0" xfId="0" applyNumberFormat="1" applyFill="1"/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workbookViewId="0">
      <selection activeCell="G8" sqref="G8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142</v>
      </c>
      <c r="C1" s="67" t="s" vm="1">
        <v>225</v>
      </c>
    </row>
    <row r="2" spans="1:4">
      <c r="B2" s="46" t="s">
        <v>141</v>
      </c>
      <c r="C2" s="67" t="s">
        <v>226</v>
      </c>
    </row>
    <row r="3" spans="1:4">
      <c r="B3" s="46" t="s">
        <v>143</v>
      </c>
      <c r="C3" s="67" t="s">
        <v>227</v>
      </c>
    </row>
    <row r="4" spans="1:4">
      <c r="B4" s="46" t="s">
        <v>144</v>
      </c>
      <c r="C4" s="67">
        <v>9454</v>
      </c>
    </row>
    <row r="6" spans="1:4" ht="26.25" customHeight="1">
      <c r="B6" s="130" t="s">
        <v>156</v>
      </c>
      <c r="C6" s="131"/>
      <c r="D6" s="132"/>
    </row>
    <row r="7" spans="1:4" s="9" customFormat="1">
      <c r="B7" s="21"/>
      <c r="C7" s="22" t="s">
        <v>107</v>
      </c>
      <c r="D7" s="23" t="s">
        <v>105</v>
      </c>
    </row>
    <row r="8" spans="1:4" s="9" customFormat="1">
      <c r="B8" s="21"/>
      <c r="C8" s="24" t="s">
        <v>204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155</v>
      </c>
      <c r="C10" s="110">
        <f>C11+C12+C23+C33+C35+C37</f>
        <v>82247.663686876986</v>
      </c>
      <c r="D10" s="111">
        <f>C10/$C$42</f>
        <v>1</v>
      </c>
    </row>
    <row r="11" spans="1:4">
      <c r="A11" s="42" t="s">
        <v>122</v>
      </c>
      <c r="B11" s="27" t="s">
        <v>157</v>
      </c>
      <c r="C11" s="110">
        <f>מזומנים!J10</f>
        <v>5750.6831535599995</v>
      </c>
      <c r="D11" s="111">
        <f t="shared" ref="D11:D13" si="0">C11/$C$42</f>
        <v>6.9919106461835565E-2</v>
      </c>
    </row>
    <row r="12" spans="1:4">
      <c r="B12" s="27" t="s">
        <v>158</v>
      </c>
      <c r="C12" s="110">
        <f>SUM(C13:C21)</f>
        <v>71469.469475195001</v>
      </c>
      <c r="D12" s="111">
        <f t="shared" si="0"/>
        <v>0.8689544027327587</v>
      </c>
    </row>
    <row r="13" spans="1:4">
      <c r="A13" s="44" t="s">
        <v>122</v>
      </c>
      <c r="B13" s="28" t="s">
        <v>67</v>
      </c>
      <c r="C13" s="110" vm="2">
        <v>15084.410812026001</v>
      </c>
      <c r="D13" s="111">
        <f t="shared" si="0"/>
        <v>0.18340230148607603</v>
      </c>
    </row>
    <row r="14" spans="1:4">
      <c r="A14" s="44" t="s">
        <v>122</v>
      </c>
      <c r="B14" s="28" t="s">
        <v>68</v>
      </c>
      <c r="C14" s="110" t="s" vm="3">
        <v>2456</v>
      </c>
      <c r="D14" s="111" t="s" vm="4">
        <v>2456</v>
      </c>
    </row>
    <row r="15" spans="1:4">
      <c r="A15" s="44" t="s">
        <v>122</v>
      </c>
      <c r="B15" s="28" t="s">
        <v>69</v>
      </c>
      <c r="C15" s="110">
        <f>'אג"ח קונצרני'!R11</f>
        <v>25055.458064979004</v>
      </c>
      <c r="D15" s="111">
        <f t="shared" ref="D15:D23" si="1">C15/$C$42</f>
        <v>0.30463428311309859</v>
      </c>
    </row>
    <row r="16" spans="1:4">
      <c r="A16" s="44" t="s">
        <v>122</v>
      </c>
      <c r="B16" s="28" t="s">
        <v>70</v>
      </c>
      <c r="C16" s="110">
        <f>מניות!L11</f>
        <v>15554.026827734</v>
      </c>
      <c r="D16" s="111">
        <f t="shared" si="1"/>
        <v>0.18911208088474518</v>
      </c>
    </row>
    <row r="17" spans="1:4">
      <c r="A17" s="44" t="s">
        <v>122</v>
      </c>
      <c r="B17" s="28" t="s">
        <v>217</v>
      </c>
      <c r="C17" s="110" vm="5">
        <v>11363.804765865001</v>
      </c>
      <c r="D17" s="111">
        <f t="shared" si="1"/>
        <v>0.1381656846707264</v>
      </c>
    </row>
    <row r="18" spans="1:4">
      <c r="A18" s="44" t="s">
        <v>122</v>
      </c>
      <c r="B18" s="28" t="s">
        <v>71</v>
      </c>
      <c r="C18" s="110" vm="6">
        <v>4293.2183769309995</v>
      </c>
      <c r="D18" s="111">
        <f t="shared" si="1"/>
        <v>5.219866661836868E-2</v>
      </c>
    </row>
    <row r="19" spans="1:4">
      <c r="A19" s="44" t="s">
        <v>122</v>
      </c>
      <c r="B19" s="28" t="s">
        <v>72</v>
      </c>
      <c r="C19" s="110" vm="7">
        <v>3.351725386</v>
      </c>
      <c r="D19" s="111">
        <f t="shared" si="1"/>
        <v>4.0751618170702937E-5</v>
      </c>
    </row>
    <row r="20" spans="1:4">
      <c r="A20" s="44" t="s">
        <v>122</v>
      </c>
      <c r="B20" s="28" t="s">
        <v>73</v>
      </c>
      <c r="C20" s="110" vm="8">
        <v>20.302586659999999</v>
      </c>
      <c r="D20" s="111">
        <f t="shared" si="1"/>
        <v>2.4684697108593221E-4</v>
      </c>
    </row>
    <row r="21" spans="1:4">
      <c r="A21" s="44" t="s">
        <v>122</v>
      </c>
      <c r="B21" s="28" t="s">
        <v>74</v>
      </c>
      <c r="C21" s="110" vm="9">
        <v>94.896315614000002</v>
      </c>
      <c r="D21" s="111">
        <f t="shared" si="1"/>
        <v>1.1537873704872321E-3</v>
      </c>
    </row>
    <row r="22" spans="1:4">
      <c r="A22" s="44" t="s">
        <v>122</v>
      </c>
      <c r="B22" s="28" t="s">
        <v>75</v>
      </c>
      <c r="C22" s="110" t="s" vm="10">
        <v>2456</v>
      </c>
      <c r="D22" s="111" t="s" vm="11">
        <v>2456</v>
      </c>
    </row>
    <row r="23" spans="1:4">
      <c r="B23" s="27" t="s">
        <v>159</v>
      </c>
      <c r="C23" s="110">
        <f>SUM(C26:C31)</f>
        <v>1895.5130884680002</v>
      </c>
      <c r="D23" s="111">
        <f t="shared" si="1"/>
        <v>2.3046406469177782E-2</v>
      </c>
    </row>
    <row r="24" spans="1:4">
      <c r="A24" s="44" t="s">
        <v>122</v>
      </c>
      <c r="B24" s="28" t="s">
        <v>76</v>
      </c>
      <c r="C24" s="110" t="s" vm="12">
        <v>2456</v>
      </c>
      <c r="D24" s="111" t="s" vm="13">
        <v>2456</v>
      </c>
    </row>
    <row r="25" spans="1:4">
      <c r="A25" s="44" t="s">
        <v>122</v>
      </c>
      <c r="B25" s="28" t="s">
        <v>77</v>
      </c>
      <c r="C25" s="110" t="s" vm="14">
        <v>2456</v>
      </c>
      <c r="D25" s="111" t="s" vm="15">
        <v>2456</v>
      </c>
    </row>
    <row r="26" spans="1:4">
      <c r="A26" s="44" t="s">
        <v>122</v>
      </c>
      <c r="B26" s="28" t="s">
        <v>69</v>
      </c>
      <c r="C26" s="110" vm="16">
        <v>365.2049533089999</v>
      </c>
      <c r="D26" s="111">
        <f t="shared" ref="D26:D38" si="2">C26/$C$42</f>
        <v>4.4403079301968077E-3</v>
      </c>
    </row>
    <row r="27" spans="1:4">
      <c r="A27" s="44" t="s">
        <v>122</v>
      </c>
      <c r="B27" s="28" t="s">
        <v>78</v>
      </c>
      <c r="C27" s="110" vm="17">
        <v>180.61699000000004</v>
      </c>
      <c r="D27" s="111">
        <f t="shared" si="2"/>
        <v>2.1960136240176068E-3</v>
      </c>
    </row>
    <row r="28" spans="1:4">
      <c r="A28" s="44" t="s">
        <v>122</v>
      </c>
      <c r="B28" s="28" t="s">
        <v>79</v>
      </c>
      <c r="C28" s="110" vm="18">
        <v>690.15165000000002</v>
      </c>
      <c r="D28" s="111">
        <f t="shared" si="2"/>
        <v>8.3911398702759387E-3</v>
      </c>
    </row>
    <row r="29" spans="1:4">
      <c r="A29" s="44" t="s">
        <v>122</v>
      </c>
      <c r="B29" s="28" t="s">
        <v>80</v>
      </c>
      <c r="C29" s="110" vm="19">
        <v>-17.775582691000004</v>
      </c>
      <c r="D29" s="111">
        <f t="shared" si="2"/>
        <v>-2.1612264585013597E-4</v>
      </c>
    </row>
    <row r="30" spans="1:4">
      <c r="A30" s="44" t="s">
        <v>122</v>
      </c>
      <c r="B30" s="28" t="s">
        <v>182</v>
      </c>
      <c r="C30" s="110" t="s" vm="20">
        <v>2456</v>
      </c>
      <c r="D30" s="111" t="s" vm="21">
        <v>2456</v>
      </c>
    </row>
    <row r="31" spans="1:4">
      <c r="A31" s="44" t="s">
        <v>122</v>
      </c>
      <c r="B31" s="28" t="s">
        <v>102</v>
      </c>
      <c r="C31" s="110" vm="22">
        <v>677.31507784999997</v>
      </c>
      <c r="D31" s="111">
        <f t="shared" si="2"/>
        <v>8.2350676905375599E-3</v>
      </c>
    </row>
    <row r="32" spans="1:4">
      <c r="A32" s="44" t="s">
        <v>122</v>
      </c>
      <c r="B32" s="28" t="s">
        <v>81</v>
      </c>
      <c r="C32" s="110" t="s" vm="23">
        <v>2456</v>
      </c>
      <c r="D32" s="111" t="s" vm="24">
        <v>2456</v>
      </c>
    </row>
    <row r="33" spans="1:4">
      <c r="A33" s="44" t="s">
        <v>122</v>
      </c>
      <c r="B33" s="27" t="s">
        <v>160</v>
      </c>
      <c r="C33" s="110">
        <f>הלוואות!P10</f>
        <v>3143.2004208169997</v>
      </c>
      <c r="D33" s="111">
        <f t="shared" si="2"/>
        <v>3.8216288219242299E-2</v>
      </c>
    </row>
    <row r="34" spans="1:4">
      <c r="A34" s="44" t="s">
        <v>122</v>
      </c>
      <c r="B34" s="27" t="s">
        <v>161</v>
      </c>
      <c r="C34" s="110" t="s" vm="25">
        <v>2456</v>
      </c>
      <c r="D34" s="111" t="s" vm="26">
        <v>2456</v>
      </c>
    </row>
    <row r="35" spans="1:4">
      <c r="A35" s="44" t="s">
        <v>122</v>
      </c>
      <c r="B35" s="27" t="s">
        <v>162</v>
      </c>
      <c r="C35" s="110" vm="27">
        <v>12.585610000000001</v>
      </c>
      <c r="D35" s="111">
        <f t="shared" si="2"/>
        <v>1.5302088151603139E-4</v>
      </c>
    </row>
    <row r="36" spans="1:4">
      <c r="A36" s="44" t="s">
        <v>122</v>
      </c>
      <c r="B36" s="45" t="s">
        <v>163</v>
      </c>
      <c r="C36" s="110" t="s" vm="28">
        <v>2456</v>
      </c>
      <c r="D36" s="111" t="s" vm="29">
        <v>2456</v>
      </c>
    </row>
    <row r="37" spans="1:4">
      <c r="A37" s="44" t="s">
        <v>122</v>
      </c>
      <c r="B37" s="27" t="s">
        <v>164</v>
      </c>
      <c r="C37" s="110">
        <f>'השקעות אחרות '!I10</f>
        <v>-23.788061163000002</v>
      </c>
      <c r="D37" s="111">
        <f t="shared" si="2"/>
        <v>-2.8922476453024774E-4</v>
      </c>
    </row>
    <row r="38" spans="1:4">
      <c r="A38" s="44"/>
      <c r="B38" s="55" t="s">
        <v>166</v>
      </c>
      <c r="C38" s="110">
        <v>0</v>
      </c>
      <c r="D38" s="111">
        <f t="shared" si="2"/>
        <v>0</v>
      </c>
    </row>
    <row r="39" spans="1:4">
      <c r="A39" s="44" t="s">
        <v>122</v>
      </c>
      <c r="B39" s="56" t="s">
        <v>167</v>
      </c>
      <c r="C39" s="110" t="s" vm="30">
        <v>2456</v>
      </c>
      <c r="D39" s="111" t="s" vm="31">
        <v>2456</v>
      </c>
    </row>
    <row r="40" spans="1:4">
      <c r="A40" s="44" t="s">
        <v>122</v>
      </c>
      <c r="B40" s="56" t="s">
        <v>202</v>
      </c>
      <c r="C40" s="110" t="s" vm="32">
        <v>2456</v>
      </c>
      <c r="D40" s="111" t="s" vm="33">
        <v>2456</v>
      </c>
    </row>
    <row r="41" spans="1:4">
      <c r="A41" s="44" t="s">
        <v>122</v>
      </c>
      <c r="B41" s="56" t="s">
        <v>168</v>
      </c>
      <c r="C41" s="110" t="s" vm="34">
        <v>2456</v>
      </c>
      <c r="D41" s="111" t="s" vm="35">
        <v>2456</v>
      </c>
    </row>
    <row r="42" spans="1:4">
      <c r="B42" s="56" t="s">
        <v>82</v>
      </c>
      <c r="C42" s="110">
        <f>C10</f>
        <v>82247.663686876986</v>
      </c>
      <c r="D42" s="111" vm="36">
        <v>1</v>
      </c>
    </row>
    <row r="43" spans="1:4">
      <c r="A43" s="44" t="s">
        <v>122</v>
      </c>
      <c r="B43" s="56" t="s">
        <v>165</v>
      </c>
      <c r="C43" s="110">
        <f>'יתרת התחייבות להשקעה'!C10</f>
        <v>4139.3171153957601</v>
      </c>
      <c r="D43" s="111"/>
    </row>
    <row r="44" spans="1:4">
      <c r="B44" s="5" t="s">
        <v>106</v>
      </c>
    </row>
    <row r="45" spans="1:4">
      <c r="C45" s="62" t="s">
        <v>149</v>
      </c>
      <c r="D45" s="34" t="s">
        <v>101</v>
      </c>
    </row>
    <row r="46" spans="1:4">
      <c r="C46" s="63" t="s">
        <v>0</v>
      </c>
      <c r="D46" s="23" t="s">
        <v>1</v>
      </c>
    </row>
    <row r="47" spans="1:4">
      <c r="C47" s="112" t="s">
        <v>132</v>
      </c>
      <c r="D47" s="113" vm="37">
        <v>2.4834000000000001</v>
      </c>
    </row>
    <row r="48" spans="1:4">
      <c r="C48" s="112" t="s">
        <v>139</v>
      </c>
      <c r="D48" s="113">
        <v>0.6189953599414697</v>
      </c>
    </row>
    <row r="49" spans="2:4">
      <c r="C49" s="112" t="s">
        <v>136</v>
      </c>
      <c r="D49" s="113" vm="38">
        <v>2.5217000000000001</v>
      </c>
    </row>
    <row r="50" spans="2:4">
      <c r="B50" s="11"/>
      <c r="C50" s="112" t="s">
        <v>1537</v>
      </c>
      <c r="D50" s="113" vm="39">
        <v>3.6497999999999999</v>
      </c>
    </row>
    <row r="51" spans="2:4">
      <c r="C51" s="112" t="s">
        <v>130</v>
      </c>
      <c r="D51" s="113" vm="40">
        <v>3.9441000000000002</v>
      </c>
    </row>
    <row r="52" spans="2:4">
      <c r="C52" s="112" t="s">
        <v>131</v>
      </c>
      <c r="D52" s="113" vm="41">
        <v>4.3918999999999997</v>
      </c>
    </row>
    <row r="53" spans="2:4">
      <c r="C53" s="112" t="s">
        <v>133</v>
      </c>
      <c r="D53" s="113">
        <v>0.41466749213228088</v>
      </c>
    </row>
    <row r="54" spans="2:4">
      <c r="C54" s="112" t="s">
        <v>137</v>
      </c>
      <c r="D54" s="113" vm="42">
        <v>3.1191</v>
      </c>
    </row>
    <row r="55" spans="2:4">
      <c r="C55" s="112" t="s">
        <v>138</v>
      </c>
      <c r="D55" s="113">
        <v>0.1616666499049611</v>
      </c>
    </row>
    <row r="56" spans="2:4">
      <c r="C56" s="112" t="s">
        <v>135</v>
      </c>
      <c r="D56" s="113" vm="43">
        <v>0.53</v>
      </c>
    </row>
    <row r="57" spans="2:4">
      <c r="C57" s="112" t="s">
        <v>2457</v>
      </c>
      <c r="D57" s="113">
        <v>2.3138354999999997</v>
      </c>
    </row>
    <row r="58" spans="2:4">
      <c r="C58" s="112" t="s">
        <v>134</v>
      </c>
      <c r="D58" s="113" vm="44">
        <v>0.39319999999999999</v>
      </c>
    </row>
    <row r="59" spans="2:4">
      <c r="C59" s="112" t="s">
        <v>128</v>
      </c>
      <c r="D59" s="113" vm="45">
        <v>3.2149999999999999</v>
      </c>
    </row>
    <row r="60" spans="2:4">
      <c r="C60" s="112" t="s">
        <v>140</v>
      </c>
      <c r="D60" s="113" vm="46">
        <v>0.219</v>
      </c>
    </row>
    <row r="61" spans="2:4">
      <c r="C61" s="112" t="s">
        <v>2458</v>
      </c>
      <c r="D61" s="113" vm="47">
        <v>0.37669999999999998</v>
      </c>
    </row>
    <row r="62" spans="2:4">
      <c r="C62" s="112" t="s">
        <v>2459</v>
      </c>
      <c r="D62" s="113">
        <v>4.3362502427760637E-2</v>
      </c>
    </row>
    <row r="63" spans="2:4">
      <c r="C63" s="112" t="s">
        <v>2460</v>
      </c>
      <c r="D63" s="113">
        <v>0.49255423458757203</v>
      </c>
    </row>
    <row r="64" spans="2:4">
      <c r="C64" s="112" t="s">
        <v>129</v>
      </c>
      <c r="D64" s="113">
        <v>1</v>
      </c>
    </row>
    <row r="65" spans="3:4">
      <c r="C65" s="114"/>
      <c r="D65" s="114"/>
    </row>
    <row r="66" spans="3:4">
      <c r="C66" s="114"/>
      <c r="D66" s="114"/>
    </row>
    <row r="67" spans="3:4">
      <c r="C67" s="115"/>
      <c r="D67" s="115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7.140625" style="2" bestFit="1" customWidth="1"/>
    <col min="3" max="3" width="60.1406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6" t="s">
        <v>142</v>
      </c>
      <c r="C1" s="67" t="s" vm="1">
        <v>225</v>
      </c>
    </row>
    <row r="2" spans="2:13">
      <c r="B2" s="46" t="s">
        <v>141</v>
      </c>
      <c r="C2" s="67" t="s">
        <v>226</v>
      </c>
    </row>
    <row r="3" spans="2:13">
      <c r="B3" s="46" t="s">
        <v>143</v>
      </c>
      <c r="C3" s="67" t="s">
        <v>227</v>
      </c>
    </row>
    <row r="4" spans="2:13">
      <c r="B4" s="46" t="s">
        <v>144</v>
      </c>
      <c r="C4" s="67">
        <v>9454</v>
      </c>
    </row>
    <row r="6" spans="2:13" ht="26.25" customHeight="1">
      <c r="B6" s="133" t="s">
        <v>170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13" ht="26.25" customHeight="1">
      <c r="B7" s="133" t="s">
        <v>91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  <c r="M7" s="3"/>
    </row>
    <row r="8" spans="2:13" s="3" customFormat="1" ht="78.75">
      <c r="B8" s="21" t="s">
        <v>112</v>
      </c>
      <c r="C8" s="29" t="s">
        <v>44</v>
      </c>
      <c r="D8" s="29" t="s">
        <v>115</v>
      </c>
      <c r="E8" s="29" t="s">
        <v>65</v>
      </c>
      <c r="F8" s="29" t="s">
        <v>99</v>
      </c>
      <c r="G8" s="29" t="s">
        <v>201</v>
      </c>
      <c r="H8" s="29" t="s">
        <v>200</v>
      </c>
      <c r="I8" s="29" t="s">
        <v>61</v>
      </c>
      <c r="J8" s="29" t="s">
        <v>58</v>
      </c>
      <c r="K8" s="29" t="s">
        <v>145</v>
      </c>
      <c r="L8" s="30" t="s">
        <v>147</v>
      </c>
    </row>
    <row r="9" spans="2:13" s="3" customFormat="1">
      <c r="B9" s="14"/>
      <c r="C9" s="29"/>
      <c r="D9" s="29"/>
      <c r="E9" s="29"/>
      <c r="F9" s="29"/>
      <c r="G9" s="15" t="s">
        <v>208</v>
      </c>
      <c r="H9" s="15"/>
      <c r="I9" s="15" t="s">
        <v>204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3" t="s">
        <v>49</v>
      </c>
      <c r="C11" s="71"/>
      <c r="D11" s="71"/>
      <c r="E11" s="71"/>
      <c r="F11" s="71"/>
      <c r="G11" s="80"/>
      <c r="H11" s="82"/>
      <c r="I11" s="80">
        <v>20.302586659999999</v>
      </c>
      <c r="J11" s="71"/>
      <c r="K11" s="81">
        <f>IFERROR(I11/$I$11,0)</f>
        <v>1</v>
      </c>
      <c r="L11" s="81">
        <f>I11/'סכום נכסי הקרן'!$C$42</f>
        <v>2.4684697108593221E-4</v>
      </c>
    </row>
    <row r="12" spans="2:13">
      <c r="B12" s="92" t="s">
        <v>194</v>
      </c>
      <c r="C12" s="73"/>
      <c r="D12" s="73"/>
      <c r="E12" s="73"/>
      <c r="F12" s="73"/>
      <c r="G12" s="83"/>
      <c r="H12" s="85"/>
      <c r="I12" s="83">
        <v>16.633791842000001</v>
      </c>
      <c r="J12" s="73"/>
      <c r="K12" s="84">
        <f t="shared" ref="K12:K24" si="0">IFERROR(I12/$I$11,0)</f>
        <v>0.81929421706504868</v>
      </c>
      <c r="L12" s="84">
        <f>I12/'סכום נכסי הקרן'!$C$42</f>
        <v>2.0224029591072752E-4</v>
      </c>
    </row>
    <row r="13" spans="2:13">
      <c r="B13" s="89" t="s">
        <v>188</v>
      </c>
      <c r="C13" s="71"/>
      <c r="D13" s="71"/>
      <c r="E13" s="71"/>
      <c r="F13" s="71"/>
      <c r="G13" s="80"/>
      <c r="H13" s="82"/>
      <c r="I13" s="80">
        <v>16.633791842000001</v>
      </c>
      <c r="J13" s="71"/>
      <c r="K13" s="81">
        <f t="shared" si="0"/>
        <v>0.81929421706504868</v>
      </c>
      <c r="L13" s="81">
        <f>I13/'סכום נכסי הקרן'!$C$42</f>
        <v>2.0224029591072752E-4</v>
      </c>
    </row>
    <row r="14" spans="2:13">
      <c r="B14" s="76" t="s">
        <v>1925</v>
      </c>
      <c r="C14" s="73" t="s">
        <v>1926</v>
      </c>
      <c r="D14" s="86" t="s">
        <v>116</v>
      </c>
      <c r="E14" s="86" t="s">
        <v>629</v>
      </c>
      <c r="F14" s="86" t="s">
        <v>129</v>
      </c>
      <c r="G14" s="83">
        <v>1.020824</v>
      </c>
      <c r="H14" s="85">
        <v>397000</v>
      </c>
      <c r="I14" s="83">
        <v>4.0526704860000002</v>
      </c>
      <c r="J14" s="73"/>
      <c r="K14" s="84">
        <f t="shared" si="0"/>
        <v>0.1996135051098952</v>
      </c>
      <c r="L14" s="84">
        <f>I14/'סכום נכסי הקרן'!$C$42</f>
        <v>4.9273989124223886E-5</v>
      </c>
    </row>
    <row r="15" spans="2:13">
      <c r="B15" s="76" t="s">
        <v>1927</v>
      </c>
      <c r="C15" s="73" t="s">
        <v>1928</v>
      </c>
      <c r="D15" s="86" t="s">
        <v>116</v>
      </c>
      <c r="E15" s="86" t="s">
        <v>629</v>
      </c>
      <c r="F15" s="86" t="s">
        <v>129</v>
      </c>
      <c r="G15" s="83">
        <v>-1.020824</v>
      </c>
      <c r="H15" s="85">
        <v>454000</v>
      </c>
      <c r="I15" s="83">
        <v>-4.6345400520000002</v>
      </c>
      <c r="J15" s="73"/>
      <c r="K15" s="84">
        <f t="shared" si="0"/>
        <v>-0.22827337863952751</v>
      </c>
      <c r="L15" s="84">
        <f>I15/'סכום נכסי הקרן'!$C$42</f>
        <v>-5.6348592096719503E-5</v>
      </c>
    </row>
    <row r="16" spans="2:13">
      <c r="B16" s="76" t="s">
        <v>1929</v>
      </c>
      <c r="C16" s="73" t="s">
        <v>1930</v>
      </c>
      <c r="D16" s="86" t="s">
        <v>116</v>
      </c>
      <c r="E16" s="86" t="s">
        <v>629</v>
      </c>
      <c r="F16" s="86" t="s">
        <v>129</v>
      </c>
      <c r="G16" s="83">
        <v>3.3644049999999996</v>
      </c>
      <c r="H16" s="85">
        <v>512000</v>
      </c>
      <c r="I16" s="83">
        <v>17.225754624</v>
      </c>
      <c r="J16" s="73"/>
      <c r="K16" s="84">
        <f t="shared" si="0"/>
        <v>0.8484512300069651</v>
      </c>
      <c r="L16" s="84">
        <f>I16/'סכום נכסי הקרן'!$C$42</f>
        <v>2.0943761624135293E-4</v>
      </c>
    </row>
    <row r="17" spans="2:12">
      <c r="B17" s="76" t="s">
        <v>1931</v>
      </c>
      <c r="C17" s="73" t="s">
        <v>1932</v>
      </c>
      <c r="D17" s="86" t="s">
        <v>116</v>
      </c>
      <c r="E17" s="86" t="s">
        <v>629</v>
      </c>
      <c r="F17" s="86" t="s">
        <v>129</v>
      </c>
      <c r="G17" s="83">
        <v>-3.3644049999999996</v>
      </c>
      <c r="H17" s="85">
        <v>300</v>
      </c>
      <c r="I17" s="83">
        <v>-1.0093216E-2</v>
      </c>
      <c r="J17" s="73"/>
      <c r="K17" s="84">
        <f t="shared" si="0"/>
        <v>-4.971394122841291E-4</v>
      </c>
      <c r="L17" s="84">
        <f>I17/'סכום נכסי הקרן'!$C$42</f>
        <v>-1.2271735812977776E-7</v>
      </c>
    </row>
    <row r="18" spans="2:12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92" t="s">
        <v>193</v>
      </c>
      <c r="C19" s="73"/>
      <c r="D19" s="73"/>
      <c r="E19" s="73"/>
      <c r="F19" s="73"/>
      <c r="G19" s="83"/>
      <c r="H19" s="85"/>
      <c r="I19" s="83">
        <v>3.6687948180000003</v>
      </c>
      <c r="J19" s="73"/>
      <c r="K19" s="84">
        <f t="shared" si="0"/>
        <v>0.18070578293495143</v>
      </c>
      <c r="L19" s="84">
        <f>I19/'סכום נכסי הקרן'!$C$42</f>
        <v>4.4606675175204692E-5</v>
      </c>
    </row>
    <row r="20" spans="2:12">
      <c r="B20" s="89" t="s">
        <v>188</v>
      </c>
      <c r="C20" s="71"/>
      <c r="D20" s="71"/>
      <c r="E20" s="71"/>
      <c r="F20" s="71"/>
      <c r="G20" s="80"/>
      <c r="H20" s="82"/>
      <c r="I20" s="80">
        <v>3.6687948180000003</v>
      </c>
      <c r="J20" s="71"/>
      <c r="K20" s="81">
        <f t="shared" si="0"/>
        <v>0.18070578293495143</v>
      </c>
      <c r="L20" s="81">
        <f>I20/'סכום נכסי הקרן'!$C$42</f>
        <v>4.4606675175204692E-5</v>
      </c>
    </row>
    <row r="21" spans="2:12">
      <c r="B21" s="76" t="s">
        <v>1933</v>
      </c>
      <c r="C21" s="73" t="s">
        <v>1934</v>
      </c>
      <c r="D21" s="86" t="s">
        <v>27</v>
      </c>
      <c r="E21" s="86" t="s">
        <v>629</v>
      </c>
      <c r="F21" s="86" t="s">
        <v>128</v>
      </c>
      <c r="G21" s="83">
        <v>-0.73376599999999992</v>
      </c>
      <c r="H21" s="85">
        <v>290</v>
      </c>
      <c r="I21" s="83">
        <v>-0.68412657200000004</v>
      </c>
      <c r="J21" s="73"/>
      <c r="K21" s="84">
        <f t="shared" si="0"/>
        <v>-3.3696522687321463E-2</v>
      </c>
      <c r="L21" s="84">
        <f>I21/'סכום נכסי הקרן'!$C$42</f>
        <v>-8.3178845614936989E-6</v>
      </c>
    </row>
    <row r="22" spans="2:12">
      <c r="B22" s="76" t="s">
        <v>1935</v>
      </c>
      <c r="C22" s="73" t="s">
        <v>1936</v>
      </c>
      <c r="D22" s="86" t="s">
        <v>27</v>
      </c>
      <c r="E22" s="86" t="s">
        <v>629</v>
      </c>
      <c r="F22" s="86" t="s">
        <v>128</v>
      </c>
      <c r="G22" s="83">
        <v>0.73376599999999992</v>
      </c>
      <c r="H22" s="85">
        <v>1280</v>
      </c>
      <c r="I22" s="83">
        <v>3.0195931439999999</v>
      </c>
      <c r="J22" s="73"/>
      <c r="K22" s="84">
        <f t="shared" si="0"/>
        <v>0.14872947937955014</v>
      </c>
      <c r="L22" s="84">
        <f>I22/'סכום נכסי הקרן'!$C$42</f>
        <v>3.6713421496029566E-5</v>
      </c>
    </row>
    <row r="23" spans="2:12">
      <c r="B23" s="76" t="s">
        <v>1937</v>
      </c>
      <c r="C23" s="73" t="s">
        <v>1938</v>
      </c>
      <c r="D23" s="86" t="s">
        <v>27</v>
      </c>
      <c r="E23" s="86" t="s">
        <v>629</v>
      </c>
      <c r="F23" s="86" t="s">
        <v>130</v>
      </c>
      <c r="G23" s="83">
        <v>-1.5723549999999999</v>
      </c>
      <c r="H23" s="85">
        <v>490</v>
      </c>
      <c r="I23" s="83">
        <v>-0.30387481199999999</v>
      </c>
      <c r="J23" s="73"/>
      <c r="K23" s="84">
        <f t="shared" si="0"/>
        <v>-1.4967295403727635E-2</v>
      </c>
      <c r="L23" s="84">
        <f>I23/'סכום נכסי הקרן'!$C$42</f>
        <v>-3.6946315357585615E-6</v>
      </c>
    </row>
    <row r="24" spans="2:12">
      <c r="B24" s="76" t="s">
        <v>1939</v>
      </c>
      <c r="C24" s="73" t="s">
        <v>1940</v>
      </c>
      <c r="D24" s="86" t="s">
        <v>27</v>
      </c>
      <c r="E24" s="86" t="s">
        <v>629</v>
      </c>
      <c r="F24" s="86" t="s">
        <v>130</v>
      </c>
      <c r="G24" s="83">
        <v>1.5723549999999999</v>
      </c>
      <c r="H24" s="85">
        <v>2640</v>
      </c>
      <c r="I24" s="83">
        <v>1.6372030580000001</v>
      </c>
      <c r="J24" s="73"/>
      <c r="K24" s="84">
        <f t="shared" si="0"/>
        <v>8.0640121646450347E-2</v>
      </c>
      <c r="L24" s="84">
        <f>I24/'סכום נכסי הקרן'!$C$42</f>
        <v>1.9905769776427385E-5</v>
      </c>
    </row>
    <row r="25" spans="2:12">
      <c r="B25" s="72"/>
      <c r="C25" s="73"/>
      <c r="D25" s="73"/>
      <c r="E25" s="73"/>
      <c r="F25" s="73"/>
      <c r="G25" s="83"/>
      <c r="H25" s="85"/>
      <c r="I25" s="73"/>
      <c r="J25" s="73"/>
      <c r="K25" s="84"/>
      <c r="L25" s="73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18" t="s">
        <v>216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118" t="s">
        <v>108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118" t="s">
        <v>199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118" t="s">
        <v>207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2:12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</row>
    <row r="127" spans="2:12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</row>
    <row r="128" spans="2:12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2:12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</row>
    <row r="130" spans="2:12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</row>
    <row r="131" spans="2:12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</row>
    <row r="132" spans="2:12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</row>
    <row r="133" spans="2:12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</row>
    <row r="134" spans="2:12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</row>
    <row r="135" spans="2:12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</row>
    <row r="136" spans="2:12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</row>
    <row r="137" spans="2:12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</row>
    <row r="138" spans="2:12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</row>
    <row r="139" spans="2:12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</row>
    <row r="140" spans="2:12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</row>
    <row r="141" spans="2:12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</row>
    <row r="142" spans="2:12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</row>
    <row r="143" spans="2:12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</row>
    <row r="144" spans="2:12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</row>
    <row r="145" spans="2:12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</row>
    <row r="146" spans="2:12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</row>
    <row r="147" spans="2:12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</row>
    <row r="148" spans="2:12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</row>
    <row r="149" spans="2:12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</row>
    <row r="150" spans="2:12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</row>
    <row r="151" spans="2:12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</row>
    <row r="152" spans="2:12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</row>
    <row r="153" spans="2:12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</row>
    <row r="154" spans="2:12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</row>
    <row r="155" spans="2:12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</row>
    <row r="156" spans="2:12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</row>
    <row r="157" spans="2:12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</row>
    <row r="158" spans="2:12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</row>
    <row r="159" spans="2:12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</row>
    <row r="160" spans="2:12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</row>
    <row r="161" spans="2:12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</row>
    <row r="162" spans="2:12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</row>
    <row r="163" spans="2:12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</row>
    <row r="164" spans="2:12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</row>
    <row r="165" spans="2:12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</row>
    <row r="166" spans="2:12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</row>
    <row r="167" spans="2:12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</row>
    <row r="168" spans="2:12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</row>
    <row r="169" spans="2:12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</row>
    <row r="170" spans="2:12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</row>
    <row r="171" spans="2:12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</row>
    <row r="172" spans="2:12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</row>
    <row r="173" spans="2:12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</row>
    <row r="174" spans="2:12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</row>
    <row r="175" spans="2:12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</row>
    <row r="176" spans="2:12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</row>
    <row r="177" spans="2:12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</row>
    <row r="178" spans="2:12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</row>
    <row r="179" spans="2:12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</row>
    <row r="180" spans="2:12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</row>
    <row r="181" spans="2:12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</row>
    <row r="182" spans="2:12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</row>
    <row r="183" spans="2:12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</row>
    <row r="184" spans="2:12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</row>
    <row r="185" spans="2:12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</row>
    <row r="186" spans="2:12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</row>
    <row r="187" spans="2:12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</row>
    <row r="188" spans="2:12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</row>
    <row r="189" spans="2:12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</row>
    <row r="190" spans="2:12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</row>
    <row r="191" spans="2:12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</row>
    <row r="192" spans="2:12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</row>
    <row r="193" spans="2:12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</row>
    <row r="194" spans="2:12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</row>
    <row r="195" spans="2:12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</row>
    <row r="196" spans="2:12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</row>
    <row r="197" spans="2:12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</row>
    <row r="198" spans="2:12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</row>
    <row r="199" spans="2:12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</row>
    <row r="200" spans="2:12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</row>
    <row r="201" spans="2:12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</row>
    <row r="202" spans="2:12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</row>
    <row r="203" spans="2:12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</row>
    <row r="204" spans="2:12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</row>
    <row r="205" spans="2:12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</row>
    <row r="206" spans="2:12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</row>
    <row r="207" spans="2:12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</row>
    <row r="208" spans="2:12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</row>
    <row r="209" spans="2:12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</row>
    <row r="210" spans="2:12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</row>
    <row r="211" spans="2:12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</row>
    <row r="212" spans="2:12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</row>
    <row r="213" spans="2:12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</row>
    <row r="214" spans="2:12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</row>
    <row r="215" spans="2:12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</row>
    <row r="216" spans="2:12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</row>
    <row r="217" spans="2:12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</row>
    <row r="218" spans="2:12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</row>
    <row r="219" spans="2:12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</row>
    <row r="220" spans="2:12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</row>
    <row r="221" spans="2:12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</row>
    <row r="222" spans="2:12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</row>
    <row r="223" spans="2:12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</row>
    <row r="224" spans="2:12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</row>
    <row r="225" spans="2:12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</row>
    <row r="226" spans="2:12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</row>
    <row r="227" spans="2:12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</row>
    <row r="228" spans="2:12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</row>
    <row r="229" spans="2:12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</row>
    <row r="230" spans="2:12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</row>
    <row r="231" spans="2:12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</row>
    <row r="232" spans="2:12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</row>
    <row r="233" spans="2:12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</row>
    <row r="234" spans="2:12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</row>
    <row r="235" spans="2:12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</row>
    <row r="236" spans="2:12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</row>
    <row r="237" spans="2:12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</row>
    <row r="238" spans="2:12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</row>
    <row r="239" spans="2:12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</row>
    <row r="240" spans="2:12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</row>
    <row r="241" spans="2:12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</row>
    <row r="242" spans="2:12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</row>
    <row r="243" spans="2:12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</row>
    <row r="244" spans="2:12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</row>
    <row r="245" spans="2:12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</row>
    <row r="246" spans="2:12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</row>
    <row r="247" spans="2:12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</row>
    <row r="248" spans="2:12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</row>
    <row r="249" spans="2:12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</row>
    <row r="250" spans="2:12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</row>
    <row r="251" spans="2:12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</row>
    <row r="252" spans="2:12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</row>
    <row r="253" spans="2:12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</row>
    <row r="254" spans="2:12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</row>
    <row r="255" spans="2:12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</row>
    <row r="256" spans="2:12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</row>
    <row r="257" spans="2:12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</row>
    <row r="258" spans="2:12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</row>
    <row r="259" spans="2:12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</row>
    <row r="260" spans="2:12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</row>
    <row r="261" spans="2:12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</row>
    <row r="262" spans="2:12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</row>
    <row r="263" spans="2:12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</row>
    <row r="264" spans="2:12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</row>
    <row r="265" spans="2:12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</row>
    <row r="266" spans="2:12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</row>
    <row r="267" spans="2:12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</row>
    <row r="268" spans="2:12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</row>
    <row r="269" spans="2:12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</row>
    <row r="270" spans="2:12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</row>
    <row r="271" spans="2:12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</row>
    <row r="272" spans="2:12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</row>
    <row r="273" spans="2:12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</row>
    <row r="274" spans="2:12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</row>
    <row r="275" spans="2:12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</row>
    <row r="276" spans="2:12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</row>
    <row r="277" spans="2:12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</row>
    <row r="278" spans="2:12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</row>
    <row r="279" spans="2:12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</row>
    <row r="280" spans="2:12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</row>
    <row r="281" spans="2:12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</row>
    <row r="282" spans="2:12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</row>
    <row r="283" spans="2:12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</row>
    <row r="284" spans="2:12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</row>
    <row r="285" spans="2:12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</row>
    <row r="286" spans="2:12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</row>
    <row r="287" spans="2:12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</row>
    <row r="288" spans="2:12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</row>
    <row r="289" spans="2:12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</row>
    <row r="290" spans="2:12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</row>
    <row r="291" spans="2:12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</row>
    <row r="292" spans="2:12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</row>
    <row r="293" spans="2:12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</row>
    <row r="294" spans="2:12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</row>
    <row r="295" spans="2:12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</row>
    <row r="296" spans="2:12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</row>
    <row r="297" spans="2:12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</row>
    <row r="298" spans="2:12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</row>
    <row r="299" spans="2:12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</row>
    <row r="300" spans="2:12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</row>
    <row r="301" spans="2:12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</row>
    <row r="302" spans="2:12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</row>
    <row r="303" spans="2:12"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</row>
    <row r="304" spans="2:12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</row>
    <row r="305" spans="2:12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</row>
    <row r="306" spans="2:12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</row>
    <row r="307" spans="2:12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</row>
    <row r="308" spans="2:12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</row>
    <row r="309" spans="2:12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</row>
    <row r="310" spans="2:12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</row>
    <row r="311" spans="2:12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</row>
    <row r="312" spans="2:12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</row>
    <row r="313" spans="2:12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</row>
    <row r="314" spans="2:12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</row>
    <row r="315" spans="2:12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</row>
    <row r="316" spans="2:12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</row>
    <row r="317" spans="2:12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</row>
    <row r="318" spans="2:12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</row>
    <row r="319" spans="2:12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</row>
    <row r="320" spans="2:12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</row>
    <row r="321" spans="2:12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</row>
    <row r="322" spans="2:12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</row>
    <row r="323" spans="2:12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</row>
    <row r="324" spans="2:12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</row>
    <row r="325" spans="2:12">
      <c r="B325" s="116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</row>
    <row r="326" spans="2:12">
      <c r="B326" s="116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</row>
    <row r="327" spans="2:12">
      <c r="B327" s="116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</row>
    <row r="328" spans="2:12">
      <c r="B328" s="116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</row>
    <row r="329" spans="2:12">
      <c r="B329" s="116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</row>
    <row r="330" spans="2:12">
      <c r="B330" s="116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</row>
    <row r="331" spans="2:12">
      <c r="B331" s="116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</row>
    <row r="332" spans="2:12">
      <c r="B332" s="116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</row>
    <row r="333" spans="2:12">
      <c r="B333" s="116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</row>
    <row r="334" spans="2:12">
      <c r="B334" s="116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</row>
    <row r="335" spans="2:12">
      <c r="B335" s="116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</row>
    <row r="336" spans="2:12">
      <c r="B336" s="116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</row>
    <row r="337" spans="2:12">
      <c r="B337" s="116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</row>
    <row r="338" spans="2:12">
      <c r="B338" s="116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</row>
    <row r="339" spans="2:12">
      <c r="B339" s="116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</row>
    <row r="340" spans="2:12">
      <c r="B340" s="116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</row>
    <row r="341" spans="2:12">
      <c r="B341" s="116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</row>
    <row r="342" spans="2:12">
      <c r="B342" s="116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</row>
    <row r="343" spans="2:12">
      <c r="B343" s="116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</row>
    <row r="344" spans="2:12">
      <c r="B344" s="116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</row>
    <row r="345" spans="2:12">
      <c r="B345" s="116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</row>
    <row r="346" spans="2:12">
      <c r="B346" s="116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</row>
    <row r="347" spans="2:12">
      <c r="B347" s="116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</row>
    <row r="348" spans="2:12"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</row>
    <row r="349" spans="2:12"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</row>
    <row r="350" spans="2:12">
      <c r="B350" s="116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</row>
    <row r="351" spans="2:12">
      <c r="B351" s="116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</row>
    <row r="352" spans="2:12">
      <c r="B352" s="116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</row>
    <row r="353" spans="2:12"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</row>
    <row r="354" spans="2:12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</row>
    <row r="355" spans="2:12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</row>
    <row r="356" spans="2:12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</row>
    <row r="357" spans="2:12"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</row>
    <row r="358" spans="2:12">
      <c r="B358" s="116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</row>
    <row r="359" spans="2:12">
      <c r="B359" s="116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</row>
    <row r="360" spans="2:12">
      <c r="B360" s="116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</row>
    <row r="361" spans="2:12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</row>
    <row r="362" spans="2:12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</row>
    <row r="363" spans="2:12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</row>
    <row r="364" spans="2:12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</row>
    <row r="365" spans="2:12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</row>
    <row r="366" spans="2:12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</row>
    <row r="367" spans="2:12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</row>
    <row r="368" spans="2:12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</row>
    <row r="369" spans="2:12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</row>
    <row r="370" spans="2:12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</row>
    <row r="371" spans="2:12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</row>
    <row r="372" spans="2:12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</row>
    <row r="373" spans="2:12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</row>
    <row r="374" spans="2:12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</row>
    <row r="375" spans="2:12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</row>
    <row r="376" spans="2:12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</row>
    <row r="377" spans="2:12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</row>
    <row r="378" spans="2:12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</row>
    <row r="379" spans="2:12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</row>
    <row r="380" spans="2:12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</row>
    <row r="381" spans="2:12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</row>
    <row r="382" spans="2:12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</row>
    <row r="383" spans="2:12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</row>
    <row r="384" spans="2:12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</row>
    <row r="385" spans="2:12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</row>
    <row r="386" spans="2:12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</row>
    <row r="387" spans="2:12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</row>
    <row r="388" spans="2:12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</row>
    <row r="389" spans="2:12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</row>
    <row r="390" spans="2:12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</row>
    <row r="391" spans="2:12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</row>
    <row r="392" spans="2:12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</row>
    <row r="393" spans="2:12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</row>
    <row r="394" spans="2:12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</row>
    <row r="395" spans="2:12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</row>
    <row r="396" spans="2:12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</row>
    <row r="397" spans="2:12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</row>
    <row r="398" spans="2:12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</row>
    <row r="399" spans="2:12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</row>
    <row r="400" spans="2:12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</row>
    <row r="401" spans="2:12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</row>
    <row r="402" spans="2:12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</row>
    <row r="403" spans="2:12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</row>
    <row r="404" spans="2:12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</row>
    <row r="405" spans="2:12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</row>
    <row r="406" spans="2:12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</row>
    <row r="407" spans="2:12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</row>
    <row r="408" spans="2:12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</row>
    <row r="409" spans="2:12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</row>
    <row r="410" spans="2:12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</row>
    <row r="411" spans="2:12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</row>
    <row r="412" spans="2:12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</row>
    <row r="413" spans="2:12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</row>
    <row r="414" spans="2:12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</row>
    <row r="415" spans="2:12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</row>
    <row r="416" spans="2:12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</row>
    <row r="417" spans="2:12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</row>
    <row r="418" spans="2:12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</row>
    <row r="419" spans="2:12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</row>
    <row r="420" spans="2:12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</row>
    <row r="421" spans="2:12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</row>
    <row r="422" spans="2:12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</row>
    <row r="423" spans="2:12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</row>
    <row r="424" spans="2:12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</row>
    <row r="425" spans="2:12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</row>
    <row r="426" spans="2:12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</row>
    <row r="427" spans="2:12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</row>
    <row r="428" spans="2:12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</row>
    <row r="429" spans="2:12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</row>
    <row r="430" spans="2:12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</row>
    <row r="431" spans="2:12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</row>
    <row r="432" spans="2:12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</row>
    <row r="433" spans="2:12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</row>
    <row r="434" spans="2:12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</row>
    <row r="435" spans="2:12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</row>
    <row r="436" spans="2:12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</row>
    <row r="437" spans="2:12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</row>
    <row r="438" spans="2:12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</row>
    <row r="439" spans="2:12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</row>
    <row r="440" spans="2:12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</row>
    <row r="441" spans="2:12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</row>
    <row r="442" spans="2:12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</row>
    <row r="443" spans="2:12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</row>
    <row r="444" spans="2:12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</row>
    <row r="445" spans="2:12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</row>
    <row r="446" spans="2:12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</row>
    <row r="447" spans="2:12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</row>
    <row r="448" spans="2:12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</row>
    <row r="449" spans="2:12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</row>
    <row r="450" spans="2:12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</row>
    <row r="451" spans="2:12">
      <c r="B451" s="116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</row>
    <row r="452" spans="2:12">
      <c r="B452" s="116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</row>
    <row r="453" spans="2:12">
      <c r="B453" s="116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</row>
    <row r="454" spans="2:12">
      <c r="B454" s="116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</row>
    <row r="455" spans="2:12">
      <c r="B455" s="116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</row>
    <row r="456" spans="2:12">
      <c r="B456" s="116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</row>
    <row r="457" spans="2:12">
      <c r="B457" s="116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</row>
    <row r="458" spans="2:12">
      <c r="B458" s="116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</row>
    <row r="459" spans="2:12">
      <c r="B459" s="116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</row>
    <row r="460" spans="2:12">
      <c r="B460" s="116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</row>
    <row r="461" spans="2:12">
      <c r="B461" s="116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</row>
    <row r="462" spans="2:12">
      <c r="B462" s="116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</row>
    <row r="463" spans="2:12">
      <c r="B463" s="116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</row>
    <row r="464" spans="2:12">
      <c r="B464" s="116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</row>
    <row r="465" spans="2:12">
      <c r="B465" s="116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</row>
    <row r="466" spans="2:12">
      <c r="B466" s="116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</row>
    <row r="467" spans="2:12">
      <c r="B467" s="116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</row>
    <row r="468" spans="2:12">
      <c r="B468" s="116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</row>
    <row r="469" spans="2:12">
      <c r="B469" s="116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</row>
    <row r="470" spans="2:12">
      <c r="B470" s="116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</row>
    <row r="471" spans="2:12">
      <c r="B471" s="116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</row>
    <row r="472" spans="2:12">
      <c r="B472" s="116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</row>
    <row r="473" spans="2:12">
      <c r="B473" s="116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</row>
    <row r="474" spans="2:12">
      <c r="B474" s="116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</row>
    <row r="475" spans="2:12">
      <c r="B475" s="116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</row>
    <row r="476" spans="2:12">
      <c r="B476" s="116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</row>
    <row r="477" spans="2:12">
      <c r="B477" s="116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</row>
    <row r="478" spans="2:12">
      <c r="B478" s="116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</row>
    <row r="479" spans="2:12">
      <c r="B479" s="116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</row>
    <row r="480" spans="2:12">
      <c r="B480" s="116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</row>
    <row r="481" spans="2:12">
      <c r="B481" s="116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</row>
    <row r="482" spans="2:12">
      <c r="B482" s="116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</row>
    <row r="483" spans="2:12">
      <c r="B483" s="116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</row>
    <row r="484" spans="2:12">
      <c r="B484" s="116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</row>
    <row r="485" spans="2:12">
      <c r="B485" s="116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</row>
    <row r="486" spans="2:12">
      <c r="B486" s="116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</row>
    <row r="487" spans="2:12">
      <c r="B487" s="116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</row>
    <row r="488" spans="2:12">
      <c r="B488" s="116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</row>
    <row r="489" spans="2:12">
      <c r="B489" s="116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</row>
    <row r="490" spans="2:12">
      <c r="B490" s="116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</row>
    <row r="491" spans="2:12">
      <c r="B491" s="116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</row>
    <row r="492" spans="2:12">
      <c r="B492" s="116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</row>
    <row r="493" spans="2:12">
      <c r="B493" s="116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</row>
    <row r="494" spans="2:12">
      <c r="B494" s="116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</row>
    <row r="495" spans="2:12">
      <c r="B495" s="116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</row>
    <row r="496" spans="2:12">
      <c r="B496" s="116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</row>
    <row r="497" spans="2:12">
      <c r="B497" s="116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</row>
    <row r="498" spans="2:12">
      <c r="B498" s="116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</row>
    <row r="499" spans="2:12">
      <c r="B499" s="116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</row>
    <row r="500" spans="2:12">
      <c r="B500" s="116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</row>
    <row r="501" spans="2:12">
      <c r="B501" s="116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</row>
    <row r="502" spans="2:12">
      <c r="B502" s="116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</row>
    <row r="503" spans="2:12">
      <c r="B503" s="116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</row>
    <row r="504" spans="2:12">
      <c r="B504" s="116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</row>
    <row r="505" spans="2:12">
      <c r="B505" s="116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</row>
    <row r="506" spans="2:12">
      <c r="B506" s="116"/>
      <c r="C506" s="117"/>
      <c r="D506" s="117"/>
      <c r="E506" s="117"/>
      <c r="F506" s="117"/>
      <c r="G506" s="117"/>
      <c r="H506" s="117"/>
      <c r="I506" s="117"/>
      <c r="J506" s="117"/>
      <c r="K506" s="117"/>
      <c r="L506" s="117"/>
    </row>
    <row r="507" spans="2:12">
      <c r="B507" s="116"/>
      <c r="C507" s="117"/>
      <c r="D507" s="117"/>
      <c r="E507" s="117"/>
      <c r="F507" s="117"/>
      <c r="G507" s="117"/>
      <c r="H507" s="117"/>
      <c r="I507" s="117"/>
      <c r="J507" s="117"/>
      <c r="K507" s="117"/>
      <c r="L507" s="117"/>
    </row>
    <row r="508" spans="2:12">
      <c r="B508" s="116"/>
      <c r="C508" s="117"/>
      <c r="D508" s="117"/>
      <c r="E508" s="117"/>
      <c r="F508" s="117"/>
      <c r="G508" s="117"/>
      <c r="H508" s="117"/>
      <c r="I508" s="117"/>
      <c r="J508" s="117"/>
      <c r="K508" s="117"/>
      <c r="L508" s="117"/>
    </row>
    <row r="509" spans="2:12">
      <c r="B509" s="116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</row>
    <row r="510" spans="2:12">
      <c r="B510" s="116"/>
      <c r="C510" s="117"/>
      <c r="D510" s="117"/>
      <c r="E510" s="117"/>
      <c r="F510" s="117"/>
      <c r="G510" s="117"/>
      <c r="H510" s="117"/>
      <c r="I510" s="117"/>
      <c r="J510" s="117"/>
      <c r="K510" s="117"/>
      <c r="L510" s="117"/>
    </row>
    <row r="511" spans="2:12">
      <c r="B511" s="116"/>
      <c r="C511" s="117"/>
      <c r="D511" s="117"/>
      <c r="E511" s="117"/>
      <c r="F511" s="117"/>
      <c r="G511" s="117"/>
      <c r="H511" s="117"/>
      <c r="I511" s="117"/>
      <c r="J511" s="117"/>
      <c r="K511" s="117"/>
      <c r="L511" s="117"/>
    </row>
    <row r="512" spans="2:12">
      <c r="B512" s="116"/>
      <c r="C512" s="117"/>
      <c r="D512" s="117"/>
      <c r="E512" s="117"/>
      <c r="F512" s="117"/>
      <c r="G512" s="117"/>
      <c r="H512" s="117"/>
      <c r="I512" s="117"/>
      <c r="J512" s="117"/>
      <c r="K512" s="117"/>
      <c r="L512" s="117"/>
    </row>
    <row r="513" spans="2:12">
      <c r="B513" s="116"/>
      <c r="C513" s="117"/>
      <c r="D513" s="117"/>
      <c r="E513" s="117"/>
      <c r="F513" s="117"/>
      <c r="G513" s="117"/>
      <c r="H513" s="117"/>
      <c r="I513" s="117"/>
      <c r="J513" s="117"/>
      <c r="K513" s="117"/>
      <c r="L513" s="117"/>
    </row>
    <row r="514" spans="2:12">
      <c r="B514" s="116"/>
      <c r="C514" s="117"/>
      <c r="D514" s="117"/>
      <c r="E514" s="117"/>
      <c r="F514" s="117"/>
      <c r="G514" s="117"/>
      <c r="H514" s="117"/>
      <c r="I514" s="117"/>
      <c r="J514" s="117"/>
      <c r="K514" s="117"/>
      <c r="L514" s="117"/>
    </row>
    <row r="515" spans="2:12">
      <c r="B515" s="116"/>
      <c r="C515" s="117"/>
      <c r="D515" s="117"/>
      <c r="E515" s="117"/>
      <c r="F515" s="117"/>
      <c r="G515" s="117"/>
      <c r="H515" s="117"/>
      <c r="I515" s="117"/>
      <c r="J515" s="117"/>
      <c r="K515" s="117"/>
      <c r="L515" s="117"/>
    </row>
    <row r="516" spans="2:12">
      <c r="B516" s="116"/>
      <c r="C516" s="117"/>
      <c r="D516" s="117"/>
      <c r="E516" s="117"/>
      <c r="F516" s="117"/>
      <c r="G516" s="117"/>
      <c r="H516" s="117"/>
      <c r="I516" s="117"/>
      <c r="J516" s="117"/>
      <c r="K516" s="117"/>
      <c r="L516" s="117"/>
    </row>
    <row r="517" spans="2:12">
      <c r="B517" s="116"/>
      <c r="C517" s="117"/>
      <c r="D517" s="117"/>
      <c r="E517" s="117"/>
      <c r="F517" s="117"/>
      <c r="G517" s="117"/>
      <c r="H517" s="117"/>
      <c r="I517" s="117"/>
      <c r="J517" s="117"/>
      <c r="K517" s="117"/>
      <c r="L517" s="117"/>
    </row>
    <row r="518" spans="2:12">
      <c r="B518" s="116"/>
      <c r="C518" s="117"/>
      <c r="D518" s="117"/>
      <c r="E518" s="117"/>
      <c r="F518" s="117"/>
      <c r="G518" s="117"/>
      <c r="H518" s="117"/>
      <c r="I518" s="117"/>
      <c r="J518" s="117"/>
      <c r="K518" s="117"/>
      <c r="L518" s="117"/>
    </row>
    <row r="519" spans="2:12">
      <c r="B519" s="116"/>
      <c r="C519" s="117"/>
      <c r="D519" s="117"/>
      <c r="E519" s="117"/>
      <c r="F519" s="117"/>
      <c r="G519" s="117"/>
      <c r="H519" s="117"/>
      <c r="I519" s="117"/>
      <c r="J519" s="117"/>
      <c r="K519" s="117"/>
      <c r="L519" s="117"/>
    </row>
    <row r="520" spans="2:12">
      <c r="B520" s="116"/>
      <c r="C520" s="117"/>
      <c r="D520" s="117"/>
      <c r="E520" s="117"/>
      <c r="F520" s="117"/>
      <c r="G520" s="117"/>
      <c r="H520" s="117"/>
      <c r="I520" s="117"/>
      <c r="J520" s="117"/>
      <c r="K520" s="117"/>
      <c r="L520" s="117"/>
    </row>
    <row r="521" spans="2:12">
      <c r="B521" s="116"/>
      <c r="C521" s="117"/>
      <c r="D521" s="117"/>
      <c r="E521" s="117"/>
      <c r="F521" s="117"/>
      <c r="G521" s="117"/>
      <c r="H521" s="117"/>
      <c r="I521" s="117"/>
      <c r="J521" s="117"/>
      <c r="K521" s="117"/>
      <c r="L521" s="117"/>
    </row>
    <row r="522" spans="2:12">
      <c r="B522" s="116"/>
      <c r="C522" s="117"/>
      <c r="D522" s="117"/>
      <c r="E522" s="117"/>
      <c r="F522" s="117"/>
      <c r="G522" s="117"/>
      <c r="H522" s="117"/>
      <c r="I522" s="117"/>
      <c r="J522" s="117"/>
      <c r="K522" s="117"/>
      <c r="L522" s="117"/>
    </row>
    <row r="523" spans="2:12">
      <c r="B523" s="116"/>
      <c r="C523" s="117"/>
      <c r="D523" s="117"/>
      <c r="E523" s="117"/>
      <c r="F523" s="117"/>
      <c r="G523" s="117"/>
      <c r="H523" s="117"/>
      <c r="I523" s="117"/>
      <c r="J523" s="117"/>
      <c r="K523" s="117"/>
      <c r="L523" s="117"/>
    </row>
    <row r="524" spans="2:12">
      <c r="B524" s="116"/>
      <c r="C524" s="117"/>
      <c r="D524" s="117"/>
      <c r="E524" s="117"/>
      <c r="F524" s="117"/>
      <c r="G524" s="117"/>
      <c r="H524" s="117"/>
      <c r="I524" s="117"/>
      <c r="J524" s="117"/>
      <c r="K524" s="117"/>
      <c r="L524" s="117"/>
    </row>
    <row r="525" spans="2:12">
      <c r="B525" s="116"/>
      <c r="C525" s="117"/>
      <c r="D525" s="117"/>
      <c r="E525" s="117"/>
      <c r="F525" s="117"/>
      <c r="G525" s="117"/>
      <c r="H525" s="117"/>
      <c r="I525" s="117"/>
      <c r="J525" s="117"/>
      <c r="K525" s="117"/>
      <c r="L525" s="117"/>
    </row>
    <row r="526" spans="2:12">
      <c r="B526" s="116"/>
      <c r="C526" s="117"/>
      <c r="D526" s="117"/>
      <c r="E526" s="117"/>
      <c r="F526" s="117"/>
      <c r="G526" s="117"/>
      <c r="H526" s="117"/>
      <c r="I526" s="117"/>
      <c r="J526" s="117"/>
      <c r="K526" s="117"/>
      <c r="L526" s="117"/>
    </row>
    <row r="527" spans="2:12">
      <c r="B527" s="116"/>
      <c r="C527" s="117"/>
      <c r="D527" s="117"/>
      <c r="E527" s="117"/>
      <c r="F527" s="117"/>
      <c r="G527" s="117"/>
      <c r="H527" s="117"/>
      <c r="I527" s="117"/>
      <c r="J527" s="117"/>
      <c r="K527" s="117"/>
      <c r="L527" s="117"/>
    </row>
    <row r="528" spans="2:12">
      <c r="B528" s="116"/>
      <c r="C528" s="117"/>
      <c r="D528" s="117"/>
      <c r="E528" s="117"/>
      <c r="F528" s="117"/>
      <c r="G528" s="117"/>
      <c r="H528" s="117"/>
      <c r="I528" s="117"/>
      <c r="J528" s="117"/>
      <c r="K528" s="117"/>
      <c r="L528" s="117"/>
    </row>
    <row r="529" spans="2:12">
      <c r="B529" s="116"/>
      <c r="C529" s="117"/>
      <c r="D529" s="117"/>
      <c r="E529" s="117"/>
      <c r="F529" s="117"/>
      <c r="G529" s="117"/>
      <c r="H529" s="117"/>
      <c r="I529" s="117"/>
      <c r="J529" s="117"/>
      <c r="K529" s="117"/>
      <c r="L529" s="117"/>
    </row>
    <row r="530" spans="2:12">
      <c r="B530" s="116"/>
      <c r="C530" s="117"/>
      <c r="D530" s="117"/>
      <c r="E530" s="117"/>
      <c r="F530" s="117"/>
      <c r="G530" s="117"/>
      <c r="H530" s="117"/>
      <c r="I530" s="117"/>
      <c r="J530" s="117"/>
      <c r="K530" s="117"/>
      <c r="L530" s="117"/>
    </row>
    <row r="531" spans="2:12">
      <c r="B531" s="116"/>
      <c r="C531" s="117"/>
      <c r="D531" s="117"/>
      <c r="E531" s="117"/>
      <c r="F531" s="117"/>
      <c r="G531" s="117"/>
      <c r="H531" s="117"/>
      <c r="I531" s="117"/>
      <c r="J531" s="117"/>
      <c r="K531" s="117"/>
      <c r="L531" s="117"/>
    </row>
    <row r="532" spans="2:12">
      <c r="B532" s="116"/>
      <c r="C532" s="117"/>
      <c r="D532" s="117"/>
      <c r="E532" s="117"/>
      <c r="F532" s="117"/>
      <c r="G532" s="117"/>
      <c r="H532" s="117"/>
      <c r="I532" s="117"/>
      <c r="J532" s="117"/>
      <c r="K532" s="117"/>
      <c r="L532" s="117"/>
    </row>
    <row r="533" spans="2:12">
      <c r="B533" s="116"/>
      <c r="C533" s="117"/>
      <c r="D533" s="117"/>
      <c r="E533" s="117"/>
      <c r="F533" s="117"/>
      <c r="G533" s="117"/>
      <c r="H533" s="117"/>
      <c r="I533" s="117"/>
      <c r="J533" s="117"/>
      <c r="K533" s="117"/>
      <c r="L533" s="117"/>
    </row>
    <row r="534" spans="2:12">
      <c r="B534" s="116"/>
      <c r="C534" s="117"/>
      <c r="D534" s="117"/>
      <c r="E534" s="117"/>
      <c r="F534" s="117"/>
      <c r="G534" s="117"/>
      <c r="H534" s="117"/>
      <c r="I534" s="117"/>
      <c r="J534" s="117"/>
      <c r="K534" s="117"/>
      <c r="L534" s="117"/>
    </row>
    <row r="535" spans="2:12">
      <c r="B535" s="116"/>
      <c r="C535" s="117"/>
      <c r="D535" s="117"/>
      <c r="E535" s="117"/>
      <c r="F535" s="117"/>
      <c r="G535" s="117"/>
      <c r="H535" s="117"/>
      <c r="I535" s="117"/>
      <c r="J535" s="117"/>
      <c r="K535" s="117"/>
      <c r="L535" s="117"/>
    </row>
    <row r="536" spans="2:12">
      <c r="B536" s="116"/>
      <c r="C536" s="117"/>
      <c r="D536" s="117"/>
      <c r="E536" s="117"/>
      <c r="F536" s="117"/>
      <c r="G536" s="117"/>
      <c r="H536" s="117"/>
      <c r="I536" s="117"/>
      <c r="J536" s="117"/>
      <c r="K536" s="117"/>
      <c r="L536" s="117"/>
    </row>
    <row r="537" spans="2:12">
      <c r="B537" s="116"/>
      <c r="C537" s="117"/>
      <c r="D537" s="117"/>
      <c r="E537" s="117"/>
      <c r="F537" s="117"/>
      <c r="G537" s="117"/>
      <c r="H537" s="117"/>
      <c r="I537" s="117"/>
      <c r="J537" s="117"/>
      <c r="K537" s="117"/>
      <c r="L537" s="117"/>
    </row>
    <row r="538" spans="2:12">
      <c r="B538" s="116"/>
      <c r="C538" s="117"/>
      <c r="D538" s="117"/>
      <c r="E538" s="117"/>
      <c r="F538" s="117"/>
      <c r="G538" s="117"/>
      <c r="H538" s="117"/>
      <c r="I538" s="117"/>
      <c r="J538" s="117"/>
      <c r="K538" s="117"/>
      <c r="L538" s="117"/>
    </row>
    <row r="539" spans="2:12">
      <c r="B539" s="116"/>
      <c r="C539" s="117"/>
      <c r="D539" s="117"/>
      <c r="E539" s="117"/>
      <c r="F539" s="117"/>
      <c r="G539" s="117"/>
      <c r="H539" s="117"/>
      <c r="I539" s="117"/>
      <c r="J539" s="117"/>
      <c r="K539" s="117"/>
      <c r="L539" s="117"/>
    </row>
    <row r="540" spans="2:12">
      <c r="B540" s="116"/>
      <c r="C540" s="117"/>
      <c r="D540" s="117"/>
      <c r="E540" s="117"/>
      <c r="F540" s="117"/>
      <c r="G540" s="117"/>
      <c r="H540" s="117"/>
      <c r="I540" s="117"/>
      <c r="J540" s="117"/>
      <c r="K540" s="117"/>
      <c r="L540" s="117"/>
    </row>
    <row r="541" spans="2:12">
      <c r="B541" s="116"/>
      <c r="C541" s="117"/>
      <c r="D541" s="117"/>
      <c r="E541" s="117"/>
      <c r="F541" s="117"/>
      <c r="G541" s="117"/>
      <c r="H541" s="117"/>
      <c r="I541" s="117"/>
      <c r="J541" s="117"/>
      <c r="K541" s="117"/>
      <c r="L541" s="117"/>
    </row>
    <row r="542" spans="2:12">
      <c r="B542" s="116"/>
      <c r="C542" s="117"/>
      <c r="D542" s="117"/>
      <c r="E542" s="117"/>
      <c r="F542" s="117"/>
      <c r="G542" s="117"/>
      <c r="H542" s="117"/>
      <c r="I542" s="117"/>
      <c r="J542" s="117"/>
      <c r="K542" s="117"/>
      <c r="L542" s="117"/>
    </row>
    <row r="543" spans="2:12">
      <c r="B543" s="116"/>
      <c r="C543" s="117"/>
      <c r="D543" s="117"/>
      <c r="E543" s="117"/>
      <c r="F543" s="117"/>
      <c r="G543" s="117"/>
      <c r="H543" s="117"/>
      <c r="I543" s="117"/>
      <c r="J543" s="117"/>
      <c r="K543" s="117"/>
      <c r="L543" s="117"/>
    </row>
    <row r="544" spans="2:12">
      <c r="B544" s="116"/>
      <c r="C544" s="117"/>
      <c r="D544" s="117"/>
      <c r="E544" s="117"/>
      <c r="F544" s="117"/>
      <c r="G544" s="117"/>
      <c r="H544" s="117"/>
      <c r="I544" s="117"/>
      <c r="J544" s="117"/>
      <c r="K544" s="117"/>
      <c r="L544" s="117"/>
    </row>
    <row r="545" spans="2:12">
      <c r="B545" s="116"/>
      <c r="C545" s="117"/>
      <c r="D545" s="117"/>
      <c r="E545" s="117"/>
      <c r="F545" s="117"/>
      <c r="G545" s="117"/>
      <c r="H545" s="117"/>
      <c r="I545" s="117"/>
      <c r="J545" s="117"/>
      <c r="K545" s="117"/>
      <c r="L545" s="117"/>
    </row>
    <row r="546" spans="2:12">
      <c r="B546" s="116"/>
      <c r="C546" s="117"/>
      <c r="D546" s="117"/>
      <c r="E546" s="117"/>
      <c r="F546" s="117"/>
      <c r="G546" s="117"/>
      <c r="H546" s="117"/>
      <c r="I546" s="117"/>
      <c r="J546" s="117"/>
      <c r="K546" s="117"/>
      <c r="L546" s="117"/>
    </row>
    <row r="547" spans="2:12">
      <c r="B547" s="116"/>
      <c r="C547" s="117"/>
      <c r="D547" s="117"/>
      <c r="E547" s="117"/>
      <c r="F547" s="117"/>
      <c r="G547" s="117"/>
      <c r="H547" s="117"/>
      <c r="I547" s="117"/>
      <c r="J547" s="117"/>
      <c r="K547" s="117"/>
      <c r="L547" s="117"/>
    </row>
    <row r="548" spans="2:12">
      <c r="B548" s="116"/>
      <c r="C548" s="117"/>
      <c r="D548" s="117"/>
      <c r="E548" s="117"/>
      <c r="F548" s="117"/>
      <c r="G548" s="117"/>
      <c r="H548" s="117"/>
      <c r="I548" s="117"/>
      <c r="J548" s="117"/>
      <c r="K548" s="117"/>
      <c r="L548" s="117"/>
    </row>
    <row r="549" spans="2:12">
      <c r="B549" s="116"/>
      <c r="C549" s="117"/>
      <c r="D549" s="117"/>
      <c r="E549" s="117"/>
      <c r="F549" s="117"/>
      <c r="G549" s="117"/>
      <c r="H549" s="117"/>
      <c r="I549" s="117"/>
      <c r="J549" s="117"/>
      <c r="K549" s="117"/>
      <c r="L549" s="117"/>
    </row>
    <row r="550" spans="2:12">
      <c r="B550" s="116"/>
      <c r="C550" s="117"/>
      <c r="D550" s="117"/>
      <c r="E550" s="117"/>
      <c r="F550" s="117"/>
      <c r="G550" s="117"/>
      <c r="H550" s="117"/>
      <c r="I550" s="117"/>
      <c r="J550" s="117"/>
      <c r="K550" s="117"/>
      <c r="L550" s="117"/>
    </row>
    <row r="551" spans="2:12">
      <c r="B551" s="116"/>
      <c r="C551" s="117"/>
      <c r="D551" s="117"/>
      <c r="E551" s="117"/>
      <c r="F551" s="117"/>
      <c r="G551" s="117"/>
      <c r="H551" s="117"/>
      <c r="I551" s="117"/>
      <c r="J551" s="117"/>
      <c r="K551" s="117"/>
      <c r="L551" s="117"/>
    </row>
    <row r="552" spans="2:12">
      <c r="B552" s="116"/>
      <c r="C552" s="117"/>
      <c r="D552" s="117"/>
      <c r="E552" s="117"/>
      <c r="F552" s="117"/>
      <c r="G552" s="117"/>
      <c r="H552" s="117"/>
      <c r="I552" s="117"/>
      <c r="J552" s="117"/>
      <c r="K552" s="117"/>
      <c r="L552" s="117"/>
    </row>
    <row r="553" spans="2:12">
      <c r="B553" s="116"/>
      <c r="C553" s="117"/>
      <c r="D553" s="117"/>
      <c r="E553" s="117"/>
      <c r="F553" s="117"/>
      <c r="G553" s="117"/>
      <c r="H553" s="117"/>
      <c r="I553" s="117"/>
      <c r="J553" s="117"/>
      <c r="K553" s="117"/>
      <c r="L553" s="117"/>
    </row>
    <row r="554" spans="2:12">
      <c r="B554" s="116"/>
      <c r="C554" s="117"/>
      <c r="D554" s="117"/>
      <c r="E554" s="117"/>
      <c r="F554" s="117"/>
      <c r="G554" s="117"/>
      <c r="H554" s="117"/>
      <c r="I554" s="117"/>
      <c r="J554" s="117"/>
      <c r="K554" s="117"/>
      <c r="L554" s="117"/>
    </row>
    <row r="555" spans="2:12">
      <c r="B555" s="116"/>
      <c r="C555" s="117"/>
      <c r="D555" s="117"/>
      <c r="E555" s="117"/>
      <c r="F555" s="117"/>
      <c r="G555" s="117"/>
      <c r="H555" s="117"/>
      <c r="I555" s="117"/>
      <c r="J555" s="117"/>
      <c r="K555" s="117"/>
      <c r="L555" s="117"/>
    </row>
    <row r="556" spans="2:12">
      <c r="B556" s="116"/>
      <c r="C556" s="117"/>
      <c r="D556" s="117"/>
      <c r="E556" s="117"/>
      <c r="F556" s="117"/>
      <c r="G556" s="117"/>
      <c r="H556" s="117"/>
      <c r="I556" s="117"/>
      <c r="J556" s="117"/>
      <c r="K556" s="117"/>
      <c r="L556" s="117"/>
    </row>
    <row r="557" spans="2:12">
      <c r="B557" s="116"/>
      <c r="C557" s="117"/>
      <c r="D557" s="117"/>
      <c r="E557" s="117"/>
      <c r="F557" s="117"/>
      <c r="G557" s="117"/>
      <c r="H557" s="117"/>
      <c r="I557" s="117"/>
      <c r="J557" s="117"/>
      <c r="K557" s="117"/>
      <c r="L557" s="117"/>
    </row>
    <row r="558" spans="2:12">
      <c r="B558" s="116"/>
      <c r="C558" s="117"/>
      <c r="D558" s="117"/>
      <c r="E558" s="117"/>
      <c r="F558" s="117"/>
      <c r="G558" s="117"/>
      <c r="H558" s="117"/>
      <c r="I558" s="117"/>
      <c r="J558" s="117"/>
      <c r="K558" s="117"/>
      <c r="L558" s="117"/>
    </row>
    <row r="559" spans="2:12">
      <c r="B559" s="116"/>
      <c r="C559" s="117"/>
      <c r="D559" s="117"/>
      <c r="E559" s="117"/>
      <c r="F559" s="117"/>
      <c r="G559" s="117"/>
      <c r="H559" s="117"/>
      <c r="I559" s="117"/>
      <c r="J559" s="117"/>
      <c r="K559" s="117"/>
      <c r="L559" s="117"/>
    </row>
    <row r="560" spans="2:12">
      <c r="B560" s="116"/>
      <c r="C560" s="117"/>
      <c r="D560" s="117"/>
      <c r="E560" s="117"/>
      <c r="F560" s="117"/>
      <c r="G560" s="117"/>
      <c r="H560" s="117"/>
      <c r="I560" s="117"/>
      <c r="J560" s="117"/>
      <c r="K560" s="117"/>
      <c r="L560" s="117"/>
    </row>
    <row r="561" spans="2:12">
      <c r="B561" s="116"/>
      <c r="C561" s="117"/>
      <c r="D561" s="117"/>
      <c r="E561" s="117"/>
      <c r="F561" s="117"/>
      <c r="G561" s="117"/>
      <c r="H561" s="117"/>
      <c r="I561" s="117"/>
      <c r="J561" s="117"/>
      <c r="K561" s="117"/>
      <c r="L561" s="117"/>
    </row>
    <row r="562" spans="2:12">
      <c r="B562" s="116"/>
      <c r="C562" s="117"/>
      <c r="D562" s="117"/>
      <c r="E562" s="117"/>
      <c r="F562" s="117"/>
      <c r="G562" s="117"/>
      <c r="H562" s="117"/>
      <c r="I562" s="117"/>
      <c r="J562" s="117"/>
      <c r="K562" s="117"/>
      <c r="L562" s="117"/>
    </row>
    <row r="563" spans="2:12">
      <c r="B563" s="116"/>
      <c r="C563" s="117"/>
      <c r="D563" s="117"/>
      <c r="E563" s="117"/>
      <c r="F563" s="117"/>
      <c r="G563" s="117"/>
      <c r="H563" s="117"/>
      <c r="I563" s="117"/>
      <c r="J563" s="117"/>
      <c r="K563" s="117"/>
      <c r="L563" s="117"/>
    </row>
    <row r="564" spans="2:12">
      <c r="B564" s="116"/>
      <c r="C564" s="117"/>
      <c r="D564" s="117"/>
      <c r="E564" s="117"/>
      <c r="F564" s="117"/>
      <c r="G564" s="117"/>
      <c r="H564" s="117"/>
      <c r="I564" s="117"/>
      <c r="J564" s="117"/>
      <c r="K564" s="117"/>
      <c r="L564" s="117"/>
    </row>
    <row r="565" spans="2:12">
      <c r="B565" s="116"/>
      <c r="C565" s="117"/>
      <c r="D565" s="117"/>
      <c r="E565" s="117"/>
      <c r="F565" s="117"/>
      <c r="G565" s="117"/>
      <c r="H565" s="117"/>
      <c r="I565" s="117"/>
      <c r="J565" s="117"/>
      <c r="K565" s="117"/>
      <c r="L565" s="117"/>
    </row>
    <row r="566" spans="2:12">
      <c r="B566" s="116"/>
      <c r="C566" s="117"/>
      <c r="D566" s="117"/>
      <c r="E566" s="117"/>
      <c r="F566" s="117"/>
      <c r="G566" s="117"/>
      <c r="H566" s="117"/>
      <c r="I566" s="117"/>
      <c r="J566" s="117"/>
      <c r="K566" s="117"/>
      <c r="L566" s="117"/>
    </row>
    <row r="567" spans="2:12">
      <c r="B567" s="116"/>
      <c r="C567" s="117"/>
      <c r="D567" s="117"/>
      <c r="E567" s="117"/>
      <c r="F567" s="117"/>
      <c r="G567" s="117"/>
      <c r="H567" s="117"/>
      <c r="I567" s="117"/>
      <c r="J567" s="117"/>
      <c r="K567" s="117"/>
      <c r="L567" s="117"/>
    </row>
    <row r="568" spans="2:12">
      <c r="B568" s="116"/>
      <c r="C568" s="117"/>
      <c r="D568" s="117"/>
      <c r="E568" s="117"/>
      <c r="F568" s="117"/>
      <c r="G568" s="117"/>
      <c r="H568" s="117"/>
      <c r="I568" s="117"/>
      <c r="J568" s="117"/>
      <c r="K568" s="117"/>
      <c r="L568" s="117"/>
    </row>
    <row r="569" spans="2:12">
      <c r="B569" s="116"/>
      <c r="C569" s="117"/>
      <c r="D569" s="117"/>
      <c r="E569" s="117"/>
      <c r="F569" s="117"/>
      <c r="G569" s="117"/>
      <c r="H569" s="117"/>
      <c r="I569" s="117"/>
      <c r="J569" s="117"/>
      <c r="K569" s="117"/>
      <c r="L569" s="117"/>
    </row>
    <row r="570" spans="2:12">
      <c r="B570" s="116"/>
      <c r="C570" s="117"/>
      <c r="D570" s="117"/>
      <c r="E570" s="117"/>
      <c r="F570" s="117"/>
      <c r="G570" s="117"/>
      <c r="H570" s="117"/>
      <c r="I570" s="117"/>
      <c r="J570" s="117"/>
      <c r="K570" s="117"/>
      <c r="L570" s="117"/>
    </row>
    <row r="571" spans="2:12">
      <c r="B571" s="116"/>
      <c r="C571" s="117"/>
      <c r="D571" s="117"/>
      <c r="E571" s="117"/>
      <c r="F571" s="117"/>
      <c r="G571" s="117"/>
      <c r="H571" s="117"/>
      <c r="I571" s="117"/>
      <c r="J571" s="117"/>
      <c r="K571" s="117"/>
      <c r="L571" s="117"/>
    </row>
    <row r="572" spans="2:12">
      <c r="B572" s="116"/>
      <c r="C572" s="117"/>
      <c r="D572" s="117"/>
      <c r="E572" s="117"/>
      <c r="F572" s="117"/>
      <c r="G572" s="117"/>
      <c r="H572" s="117"/>
      <c r="I572" s="117"/>
      <c r="J572" s="117"/>
      <c r="K572" s="117"/>
      <c r="L572" s="117"/>
    </row>
    <row r="573" spans="2:12">
      <c r="B573" s="116"/>
      <c r="C573" s="117"/>
      <c r="D573" s="117"/>
      <c r="E573" s="117"/>
      <c r="F573" s="117"/>
      <c r="G573" s="117"/>
      <c r="H573" s="117"/>
      <c r="I573" s="117"/>
      <c r="J573" s="117"/>
      <c r="K573" s="117"/>
      <c r="L573" s="117"/>
    </row>
    <row r="574" spans="2:12">
      <c r="B574" s="116"/>
      <c r="C574" s="117"/>
      <c r="D574" s="117"/>
      <c r="E574" s="117"/>
      <c r="F574" s="117"/>
      <c r="G574" s="117"/>
      <c r="H574" s="117"/>
      <c r="I574" s="117"/>
      <c r="J574" s="117"/>
      <c r="K574" s="117"/>
      <c r="L574" s="117"/>
    </row>
    <row r="575" spans="2:12">
      <c r="B575" s="116"/>
      <c r="C575" s="117"/>
      <c r="D575" s="117"/>
      <c r="E575" s="117"/>
      <c r="F575" s="117"/>
      <c r="G575" s="117"/>
      <c r="H575" s="117"/>
      <c r="I575" s="117"/>
      <c r="J575" s="117"/>
      <c r="K575" s="117"/>
      <c r="L575" s="117"/>
    </row>
    <row r="576" spans="2:12">
      <c r="B576" s="116"/>
      <c r="C576" s="117"/>
      <c r="D576" s="117"/>
      <c r="E576" s="117"/>
      <c r="F576" s="117"/>
      <c r="G576" s="117"/>
      <c r="H576" s="117"/>
      <c r="I576" s="117"/>
      <c r="J576" s="117"/>
      <c r="K576" s="117"/>
      <c r="L576" s="117"/>
    </row>
    <row r="577" spans="2:12">
      <c r="B577" s="116"/>
      <c r="C577" s="117"/>
      <c r="D577" s="117"/>
      <c r="E577" s="117"/>
      <c r="F577" s="117"/>
      <c r="G577" s="117"/>
      <c r="H577" s="117"/>
      <c r="I577" s="117"/>
      <c r="J577" s="117"/>
      <c r="K577" s="117"/>
      <c r="L577" s="117"/>
    </row>
    <row r="578" spans="2:12">
      <c r="B578" s="116"/>
      <c r="C578" s="117"/>
      <c r="D578" s="117"/>
      <c r="E578" s="117"/>
      <c r="F578" s="117"/>
      <c r="G578" s="117"/>
      <c r="H578" s="117"/>
      <c r="I578" s="117"/>
      <c r="J578" s="117"/>
      <c r="K578" s="117"/>
      <c r="L578" s="117"/>
    </row>
    <row r="579" spans="2:12">
      <c r="B579" s="116"/>
      <c r="C579" s="117"/>
      <c r="D579" s="117"/>
      <c r="E579" s="117"/>
      <c r="F579" s="117"/>
      <c r="G579" s="117"/>
      <c r="H579" s="117"/>
      <c r="I579" s="117"/>
      <c r="J579" s="117"/>
      <c r="K579" s="117"/>
      <c r="L579" s="117"/>
    </row>
    <row r="580" spans="2:12">
      <c r="B580" s="116"/>
      <c r="C580" s="117"/>
      <c r="D580" s="117"/>
      <c r="E580" s="117"/>
      <c r="F580" s="117"/>
      <c r="G580" s="117"/>
      <c r="H580" s="117"/>
      <c r="I580" s="117"/>
      <c r="J580" s="117"/>
      <c r="K580" s="117"/>
      <c r="L580" s="117"/>
    </row>
    <row r="581" spans="2:12">
      <c r="B581" s="116"/>
      <c r="C581" s="117"/>
      <c r="D581" s="117"/>
      <c r="E581" s="117"/>
      <c r="F581" s="117"/>
      <c r="G581" s="117"/>
      <c r="H581" s="117"/>
      <c r="I581" s="117"/>
      <c r="J581" s="117"/>
      <c r="K581" s="117"/>
      <c r="L581" s="117"/>
    </row>
    <row r="582" spans="2:12">
      <c r="B582" s="116"/>
      <c r="C582" s="117"/>
      <c r="D582" s="117"/>
      <c r="E582" s="117"/>
      <c r="F582" s="117"/>
      <c r="G582" s="117"/>
      <c r="H582" s="117"/>
      <c r="I582" s="117"/>
      <c r="J582" s="117"/>
      <c r="K582" s="117"/>
      <c r="L582" s="117"/>
    </row>
    <row r="583" spans="2:12">
      <c r="B583" s="116"/>
      <c r="C583" s="117"/>
      <c r="D583" s="117"/>
      <c r="E583" s="117"/>
      <c r="F583" s="117"/>
      <c r="G583" s="117"/>
      <c r="H583" s="117"/>
      <c r="I583" s="117"/>
      <c r="J583" s="117"/>
      <c r="K583" s="117"/>
      <c r="L583" s="117"/>
    </row>
    <row r="584" spans="2:12">
      <c r="B584" s="116"/>
      <c r="C584" s="117"/>
      <c r="D584" s="117"/>
      <c r="E584" s="117"/>
      <c r="F584" s="117"/>
      <c r="G584" s="117"/>
      <c r="H584" s="117"/>
      <c r="I584" s="117"/>
      <c r="J584" s="117"/>
      <c r="K584" s="117"/>
      <c r="L584" s="117"/>
    </row>
    <row r="585" spans="2:12">
      <c r="B585" s="116"/>
      <c r="C585" s="117"/>
      <c r="D585" s="117"/>
      <c r="E585" s="117"/>
      <c r="F585" s="117"/>
      <c r="G585" s="117"/>
      <c r="H585" s="117"/>
      <c r="I585" s="117"/>
      <c r="J585" s="117"/>
      <c r="K585" s="117"/>
      <c r="L585" s="117"/>
    </row>
    <row r="586" spans="2:12">
      <c r="B586" s="116"/>
      <c r="C586" s="117"/>
      <c r="D586" s="117"/>
      <c r="E586" s="117"/>
      <c r="F586" s="117"/>
      <c r="G586" s="117"/>
      <c r="H586" s="117"/>
      <c r="I586" s="117"/>
      <c r="J586" s="117"/>
      <c r="K586" s="117"/>
      <c r="L586" s="117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60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142</v>
      </c>
      <c r="C1" s="67" t="s" vm="1">
        <v>225</v>
      </c>
    </row>
    <row r="2" spans="1:11">
      <c r="B2" s="46" t="s">
        <v>141</v>
      </c>
      <c r="C2" s="67" t="s">
        <v>226</v>
      </c>
    </row>
    <row r="3" spans="1:11">
      <c r="B3" s="46" t="s">
        <v>143</v>
      </c>
      <c r="C3" s="67" t="s">
        <v>227</v>
      </c>
    </row>
    <row r="4" spans="1:11">
      <c r="B4" s="46" t="s">
        <v>144</v>
      </c>
      <c r="C4" s="67">
        <v>9454</v>
      </c>
    </row>
    <row r="6" spans="1:11" ht="26.25" customHeight="1">
      <c r="B6" s="133" t="s">
        <v>170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1:11" ht="26.25" customHeight="1">
      <c r="B7" s="133" t="s">
        <v>92</v>
      </c>
      <c r="C7" s="134"/>
      <c r="D7" s="134"/>
      <c r="E7" s="134"/>
      <c r="F7" s="134"/>
      <c r="G7" s="134"/>
      <c r="H7" s="134"/>
      <c r="I7" s="134"/>
      <c r="J7" s="134"/>
      <c r="K7" s="135"/>
    </row>
    <row r="8" spans="1:11" s="3" customFormat="1" ht="78.75">
      <c r="A8" s="2"/>
      <c r="B8" s="21" t="s">
        <v>112</v>
      </c>
      <c r="C8" s="29" t="s">
        <v>44</v>
      </c>
      <c r="D8" s="29" t="s">
        <v>115</v>
      </c>
      <c r="E8" s="29" t="s">
        <v>65</v>
      </c>
      <c r="F8" s="29" t="s">
        <v>99</v>
      </c>
      <c r="G8" s="29" t="s">
        <v>201</v>
      </c>
      <c r="H8" s="29" t="s">
        <v>200</v>
      </c>
      <c r="I8" s="29" t="s">
        <v>61</v>
      </c>
      <c r="J8" s="29" t="s">
        <v>145</v>
      </c>
      <c r="K8" s="30" t="s">
        <v>147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208</v>
      </c>
      <c r="H9" s="15"/>
      <c r="I9" s="15" t="s">
        <v>204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48</v>
      </c>
      <c r="C11" s="73"/>
      <c r="D11" s="73"/>
      <c r="E11" s="73"/>
      <c r="F11" s="73"/>
      <c r="G11" s="83"/>
      <c r="H11" s="85"/>
      <c r="I11" s="83">
        <v>94.896315614000002</v>
      </c>
      <c r="J11" s="84">
        <f>IFERROR(I11/$I$11,0)</f>
        <v>1</v>
      </c>
      <c r="K11" s="84">
        <f>I11/'סכום נכסי הקרן'!$C$42</f>
        <v>1.1537873704872321E-3</v>
      </c>
    </row>
    <row r="12" spans="1:11">
      <c r="B12" s="92" t="s">
        <v>196</v>
      </c>
      <c r="C12" s="73"/>
      <c r="D12" s="73"/>
      <c r="E12" s="73"/>
      <c r="F12" s="73"/>
      <c r="G12" s="83"/>
      <c r="H12" s="85"/>
      <c r="I12" s="83">
        <v>94.896315614000002</v>
      </c>
      <c r="J12" s="84">
        <f t="shared" ref="J12:J14" si="0">IFERROR(I12/$I$11,0)</f>
        <v>1</v>
      </c>
      <c r="K12" s="84">
        <f>I12/'סכום נכסי הקרן'!$C$42</f>
        <v>1.1537873704872321E-3</v>
      </c>
    </row>
    <row r="13" spans="1:11">
      <c r="B13" s="72" t="s">
        <v>1941</v>
      </c>
      <c r="C13" s="73" t="s">
        <v>1942</v>
      </c>
      <c r="D13" s="86" t="s">
        <v>27</v>
      </c>
      <c r="E13" s="86" t="s">
        <v>629</v>
      </c>
      <c r="F13" s="86" t="s">
        <v>128</v>
      </c>
      <c r="G13" s="83">
        <v>6.7932980000000001</v>
      </c>
      <c r="H13" s="85">
        <v>374875</v>
      </c>
      <c r="I13" s="83">
        <v>93.247074467000004</v>
      </c>
      <c r="J13" s="84">
        <f t="shared" si="0"/>
        <v>0.98262059874159446</v>
      </c>
      <c r="K13" s="84">
        <f>I13/'סכום נכסי הקרן'!$C$42</f>
        <v>1.1337352368086539E-3</v>
      </c>
    </row>
    <row r="14" spans="1:11">
      <c r="B14" s="72" t="s">
        <v>1943</v>
      </c>
      <c r="C14" s="73" t="s">
        <v>1944</v>
      </c>
      <c r="D14" s="86" t="s">
        <v>27</v>
      </c>
      <c r="E14" s="86" t="s">
        <v>629</v>
      </c>
      <c r="F14" s="86" t="s">
        <v>130</v>
      </c>
      <c r="G14" s="83">
        <v>1.7241679999999999</v>
      </c>
      <c r="H14" s="85">
        <v>39850</v>
      </c>
      <c r="I14" s="83">
        <v>1.6492411469999999</v>
      </c>
      <c r="J14" s="84">
        <f t="shared" si="0"/>
        <v>1.7379401258405529E-2</v>
      </c>
      <c r="K14" s="84">
        <f>I14/'סכום נכסי הקרן'!$C$42</f>
        <v>2.0052133678578207E-5</v>
      </c>
    </row>
    <row r="15" spans="1:11">
      <c r="B15" s="92"/>
      <c r="C15" s="73"/>
      <c r="D15" s="73"/>
      <c r="E15" s="73"/>
      <c r="F15" s="73"/>
      <c r="G15" s="83"/>
      <c r="H15" s="85"/>
      <c r="I15" s="73"/>
      <c r="J15" s="84"/>
      <c r="K15" s="73"/>
    </row>
    <row r="16" spans="1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118" t="s">
        <v>216</v>
      </c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118" t="s">
        <v>108</v>
      </c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118" t="s">
        <v>199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18" t="s">
        <v>207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116"/>
      <c r="C115" s="125"/>
      <c r="D115" s="125"/>
      <c r="E115" s="125"/>
      <c r="F115" s="125"/>
      <c r="G115" s="125"/>
      <c r="H115" s="125"/>
      <c r="I115" s="117"/>
      <c r="J115" s="117"/>
      <c r="K115" s="125"/>
    </row>
    <row r="116" spans="2:11">
      <c r="B116" s="116"/>
      <c r="C116" s="125"/>
      <c r="D116" s="125"/>
      <c r="E116" s="125"/>
      <c r="F116" s="125"/>
      <c r="G116" s="125"/>
      <c r="H116" s="125"/>
      <c r="I116" s="117"/>
      <c r="J116" s="117"/>
      <c r="K116" s="125"/>
    </row>
    <row r="117" spans="2:11">
      <c r="B117" s="116"/>
      <c r="C117" s="125"/>
      <c r="D117" s="125"/>
      <c r="E117" s="125"/>
      <c r="F117" s="125"/>
      <c r="G117" s="125"/>
      <c r="H117" s="125"/>
      <c r="I117" s="117"/>
      <c r="J117" s="117"/>
      <c r="K117" s="125"/>
    </row>
    <row r="118" spans="2:11">
      <c r="B118" s="116"/>
      <c r="C118" s="125"/>
      <c r="D118" s="125"/>
      <c r="E118" s="125"/>
      <c r="F118" s="125"/>
      <c r="G118" s="125"/>
      <c r="H118" s="125"/>
      <c r="I118" s="117"/>
      <c r="J118" s="117"/>
      <c r="K118" s="125"/>
    </row>
    <row r="119" spans="2:11">
      <c r="B119" s="116"/>
      <c r="C119" s="125"/>
      <c r="D119" s="125"/>
      <c r="E119" s="125"/>
      <c r="F119" s="125"/>
      <c r="G119" s="125"/>
      <c r="H119" s="125"/>
      <c r="I119" s="117"/>
      <c r="J119" s="117"/>
      <c r="K119" s="125"/>
    </row>
    <row r="120" spans="2:11">
      <c r="B120" s="116"/>
      <c r="C120" s="125"/>
      <c r="D120" s="125"/>
      <c r="E120" s="125"/>
      <c r="F120" s="125"/>
      <c r="G120" s="125"/>
      <c r="H120" s="125"/>
      <c r="I120" s="117"/>
      <c r="J120" s="117"/>
      <c r="K120" s="125"/>
    </row>
    <row r="121" spans="2:11">
      <c r="B121" s="116"/>
      <c r="C121" s="125"/>
      <c r="D121" s="125"/>
      <c r="E121" s="125"/>
      <c r="F121" s="125"/>
      <c r="G121" s="125"/>
      <c r="H121" s="125"/>
      <c r="I121" s="117"/>
      <c r="J121" s="117"/>
      <c r="K121" s="125"/>
    </row>
    <row r="122" spans="2:11">
      <c r="B122" s="116"/>
      <c r="C122" s="125"/>
      <c r="D122" s="125"/>
      <c r="E122" s="125"/>
      <c r="F122" s="125"/>
      <c r="G122" s="125"/>
      <c r="H122" s="125"/>
      <c r="I122" s="117"/>
      <c r="J122" s="117"/>
      <c r="K122" s="125"/>
    </row>
    <row r="123" spans="2:11">
      <c r="B123" s="116"/>
      <c r="C123" s="125"/>
      <c r="D123" s="125"/>
      <c r="E123" s="125"/>
      <c r="F123" s="125"/>
      <c r="G123" s="125"/>
      <c r="H123" s="125"/>
      <c r="I123" s="117"/>
      <c r="J123" s="117"/>
      <c r="K123" s="125"/>
    </row>
    <row r="124" spans="2:11">
      <c r="B124" s="116"/>
      <c r="C124" s="125"/>
      <c r="D124" s="125"/>
      <c r="E124" s="125"/>
      <c r="F124" s="125"/>
      <c r="G124" s="125"/>
      <c r="H124" s="125"/>
      <c r="I124" s="117"/>
      <c r="J124" s="117"/>
      <c r="K124" s="125"/>
    </row>
    <row r="125" spans="2:11">
      <c r="B125" s="116"/>
      <c r="C125" s="125"/>
      <c r="D125" s="125"/>
      <c r="E125" s="125"/>
      <c r="F125" s="125"/>
      <c r="G125" s="125"/>
      <c r="H125" s="125"/>
      <c r="I125" s="117"/>
      <c r="J125" s="117"/>
      <c r="K125" s="125"/>
    </row>
    <row r="126" spans="2:11">
      <c r="B126" s="116"/>
      <c r="C126" s="125"/>
      <c r="D126" s="125"/>
      <c r="E126" s="125"/>
      <c r="F126" s="125"/>
      <c r="G126" s="125"/>
      <c r="H126" s="125"/>
      <c r="I126" s="117"/>
      <c r="J126" s="117"/>
      <c r="K126" s="125"/>
    </row>
    <row r="127" spans="2:11">
      <c r="B127" s="116"/>
      <c r="C127" s="125"/>
      <c r="D127" s="125"/>
      <c r="E127" s="125"/>
      <c r="F127" s="125"/>
      <c r="G127" s="125"/>
      <c r="H127" s="125"/>
      <c r="I127" s="117"/>
      <c r="J127" s="117"/>
      <c r="K127" s="125"/>
    </row>
    <row r="128" spans="2:11">
      <c r="B128" s="116"/>
      <c r="C128" s="125"/>
      <c r="D128" s="125"/>
      <c r="E128" s="125"/>
      <c r="F128" s="125"/>
      <c r="G128" s="125"/>
      <c r="H128" s="125"/>
      <c r="I128" s="117"/>
      <c r="J128" s="117"/>
      <c r="K128" s="125"/>
    </row>
    <row r="129" spans="2:11">
      <c r="B129" s="116"/>
      <c r="C129" s="125"/>
      <c r="D129" s="125"/>
      <c r="E129" s="125"/>
      <c r="F129" s="125"/>
      <c r="G129" s="125"/>
      <c r="H129" s="125"/>
      <c r="I129" s="117"/>
      <c r="J129" s="117"/>
      <c r="K129" s="125"/>
    </row>
    <row r="130" spans="2:11">
      <c r="B130" s="116"/>
      <c r="C130" s="125"/>
      <c r="D130" s="125"/>
      <c r="E130" s="125"/>
      <c r="F130" s="125"/>
      <c r="G130" s="125"/>
      <c r="H130" s="125"/>
      <c r="I130" s="117"/>
      <c r="J130" s="117"/>
      <c r="K130" s="125"/>
    </row>
    <row r="131" spans="2:11">
      <c r="B131" s="116"/>
      <c r="C131" s="125"/>
      <c r="D131" s="125"/>
      <c r="E131" s="125"/>
      <c r="F131" s="125"/>
      <c r="G131" s="125"/>
      <c r="H131" s="125"/>
      <c r="I131" s="117"/>
      <c r="J131" s="117"/>
      <c r="K131" s="125"/>
    </row>
    <row r="132" spans="2:11">
      <c r="B132" s="116"/>
      <c r="C132" s="125"/>
      <c r="D132" s="125"/>
      <c r="E132" s="125"/>
      <c r="F132" s="125"/>
      <c r="G132" s="125"/>
      <c r="H132" s="125"/>
      <c r="I132" s="117"/>
      <c r="J132" s="117"/>
      <c r="K132" s="125"/>
    </row>
    <row r="133" spans="2:11">
      <c r="B133" s="116"/>
      <c r="C133" s="125"/>
      <c r="D133" s="125"/>
      <c r="E133" s="125"/>
      <c r="F133" s="125"/>
      <c r="G133" s="125"/>
      <c r="H133" s="125"/>
      <c r="I133" s="117"/>
      <c r="J133" s="117"/>
      <c r="K133" s="125"/>
    </row>
    <row r="134" spans="2:11">
      <c r="B134" s="116"/>
      <c r="C134" s="125"/>
      <c r="D134" s="125"/>
      <c r="E134" s="125"/>
      <c r="F134" s="125"/>
      <c r="G134" s="125"/>
      <c r="H134" s="125"/>
      <c r="I134" s="117"/>
      <c r="J134" s="117"/>
      <c r="K134" s="125"/>
    </row>
    <row r="135" spans="2:11">
      <c r="B135" s="116"/>
      <c r="C135" s="125"/>
      <c r="D135" s="125"/>
      <c r="E135" s="125"/>
      <c r="F135" s="125"/>
      <c r="G135" s="125"/>
      <c r="H135" s="125"/>
      <c r="I135" s="117"/>
      <c r="J135" s="117"/>
      <c r="K135" s="125"/>
    </row>
    <row r="136" spans="2:11">
      <c r="B136" s="116"/>
      <c r="C136" s="125"/>
      <c r="D136" s="125"/>
      <c r="E136" s="125"/>
      <c r="F136" s="125"/>
      <c r="G136" s="125"/>
      <c r="H136" s="125"/>
      <c r="I136" s="117"/>
      <c r="J136" s="117"/>
      <c r="K136" s="125"/>
    </row>
    <row r="137" spans="2:11">
      <c r="B137" s="116"/>
      <c r="C137" s="125"/>
      <c r="D137" s="125"/>
      <c r="E137" s="125"/>
      <c r="F137" s="125"/>
      <c r="G137" s="125"/>
      <c r="H137" s="125"/>
      <c r="I137" s="117"/>
      <c r="J137" s="117"/>
      <c r="K137" s="125"/>
    </row>
    <row r="138" spans="2:11">
      <c r="B138" s="116"/>
      <c r="C138" s="125"/>
      <c r="D138" s="125"/>
      <c r="E138" s="125"/>
      <c r="F138" s="125"/>
      <c r="G138" s="125"/>
      <c r="H138" s="125"/>
      <c r="I138" s="117"/>
      <c r="J138" s="117"/>
      <c r="K138" s="125"/>
    </row>
    <row r="139" spans="2:11">
      <c r="B139" s="116"/>
      <c r="C139" s="125"/>
      <c r="D139" s="125"/>
      <c r="E139" s="125"/>
      <c r="F139" s="125"/>
      <c r="G139" s="125"/>
      <c r="H139" s="125"/>
      <c r="I139" s="117"/>
      <c r="J139" s="117"/>
      <c r="K139" s="125"/>
    </row>
    <row r="140" spans="2:11">
      <c r="B140" s="116"/>
      <c r="C140" s="125"/>
      <c r="D140" s="125"/>
      <c r="E140" s="125"/>
      <c r="F140" s="125"/>
      <c r="G140" s="125"/>
      <c r="H140" s="125"/>
      <c r="I140" s="117"/>
      <c r="J140" s="117"/>
      <c r="K140" s="125"/>
    </row>
    <row r="141" spans="2:11">
      <c r="B141" s="116"/>
      <c r="C141" s="125"/>
      <c r="D141" s="125"/>
      <c r="E141" s="125"/>
      <c r="F141" s="125"/>
      <c r="G141" s="125"/>
      <c r="H141" s="125"/>
      <c r="I141" s="117"/>
      <c r="J141" s="117"/>
      <c r="K141" s="125"/>
    </row>
    <row r="142" spans="2:11">
      <c r="B142" s="116"/>
      <c r="C142" s="125"/>
      <c r="D142" s="125"/>
      <c r="E142" s="125"/>
      <c r="F142" s="125"/>
      <c r="G142" s="125"/>
      <c r="H142" s="125"/>
      <c r="I142" s="117"/>
      <c r="J142" s="117"/>
      <c r="K142" s="125"/>
    </row>
    <row r="143" spans="2:11">
      <c r="B143" s="116"/>
      <c r="C143" s="125"/>
      <c r="D143" s="125"/>
      <c r="E143" s="125"/>
      <c r="F143" s="125"/>
      <c r="G143" s="125"/>
      <c r="H143" s="125"/>
      <c r="I143" s="117"/>
      <c r="J143" s="117"/>
      <c r="K143" s="125"/>
    </row>
    <row r="144" spans="2:11">
      <c r="B144" s="116"/>
      <c r="C144" s="125"/>
      <c r="D144" s="125"/>
      <c r="E144" s="125"/>
      <c r="F144" s="125"/>
      <c r="G144" s="125"/>
      <c r="H144" s="125"/>
      <c r="I144" s="117"/>
      <c r="J144" s="117"/>
      <c r="K144" s="125"/>
    </row>
    <row r="145" spans="2:11">
      <c r="B145" s="116"/>
      <c r="C145" s="125"/>
      <c r="D145" s="125"/>
      <c r="E145" s="125"/>
      <c r="F145" s="125"/>
      <c r="G145" s="125"/>
      <c r="H145" s="125"/>
      <c r="I145" s="117"/>
      <c r="J145" s="117"/>
      <c r="K145" s="125"/>
    </row>
    <row r="146" spans="2:11">
      <c r="B146" s="116"/>
      <c r="C146" s="125"/>
      <c r="D146" s="125"/>
      <c r="E146" s="125"/>
      <c r="F146" s="125"/>
      <c r="G146" s="125"/>
      <c r="H146" s="125"/>
      <c r="I146" s="117"/>
      <c r="J146" s="117"/>
      <c r="K146" s="125"/>
    </row>
    <row r="147" spans="2:11">
      <c r="B147" s="116"/>
      <c r="C147" s="125"/>
      <c r="D147" s="125"/>
      <c r="E147" s="125"/>
      <c r="F147" s="125"/>
      <c r="G147" s="125"/>
      <c r="H147" s="125"/>
      <c r="I147" s="117"/>
      <c r="J147" s="117"/>
      <c r="K147" s="125"/>
    </row>
    <row r="148" spans="2:11">
      <c r="B148" s="116"/>
      <c r="C148" s="125"/>
      <c r="D148" s="125"/>
      <c r="E148" s="125"/>
      <c r="F148" s="125"/>
      <c r="G148" s="125"/>
      <c r="H148" s="125"/>
      <c r="I148" s="117"/>
      <c r="J148" s="117"/>
      <c r="K148" s="125"/>
    </row>
    <row r="149" spans="2:11">
      <c r="B149" s="116"/>
      <c r="C149" s="125"/>
      <c r="D149" s="125"/>
      <c r="E149" s="125"/>
      <c r="F149" s="125"/>
      <c r="G149" s="125"/>
      <c r="H149" s="125"/>
      <c r="I149" s="117"/>
      <c r="J149" s="117"/>
      <c r="K149" s="125"/>
    </row>
    <row r="150" spans="2:11">
      <c r="B150" s="116"/>
      <c r="C150" s="125"/>
      <c r="D150" s="125"/>
      <c r="E150" s="125"/>
      <c r="F150" s="125"/>
      <c r="G150" s="125"/>
      <c r="H150" s="125"/>
      <c r="I150" s="117"/>
      <c r="J150" s="117"/>
      <c r="K150" s="125"/>
    </row>
    <row r="151" spans="2:11">
      <c r="B151" s="116"/>
      <c r="C151" s="125"/>
      <c r="D151" s="125"/>
      <c r="E151" s="125"/>
      <c r="F151" s="125"/>
      <c r="G151" s="125"/>
      <c r="H151" s="125"/>
      <c r="I151" s="117"/>
      <c r="J151" s="117"/>
      <c r="K151" s="125"/>
    </row>
    <row r="152" spans="2:11">
      <c r="B152" s="116"/>
      <c r="C152" s="125"/>
      <c r="D152" s="125"/>
      <c r="E152" s="125"/>
      <c r="F152" s="125"/>
      <c r="G152" s="125"/>
      <c r="H152" s="125"/>
      <c r="I152" s="117"/>
      <c r="J152" s="117"/>
      <c r="K152" s="125"/>
    </row>
    <row r="153" spans="2:11">
      <c r="B153" s="116"/>
      <c r="C153" s="125"/>
      <c r="D153" s="125"/>
      <c r="E153" s="125"/>
      <c r="F153" s="125"/>
      <c r="G153" s="125"/>
      <c r="H153" s="125"/>
      <c r="I153" s="117"/>
      <c r="J153" s="117"/>
      <c r="K153" s="125"/>
    </row>
    <row r="154" spans="2:11">
      <c r="B154" s="116"/>
      <c r="C154" s="125"/>
      <c r="D154" s="125"/>
      <c r="E154" s="125"/>
      <c r="F154" s="125"/>
      <c r="G154" s="125"/>
      <c r="H154" s="125"/>
      <c r="I154" s="117"/>
      <c r="J154" s="117"/>
      <c r="K154" s="125"/>
    </row>
    <row r="155" spans="2:11">
      <c r="B155" s="116"/>
      <c r="C155" s="125"/>
      <c r="D155" s="125"/>
      <c r="E155" s="125"/>
      <c r="F155" s="125"/>
      <c r="G155" s="125"/>
      <c r="H155" s="125"/>
      <c r="I155" s="117"/>
      <c r="J155" s="117"/>
      <c r="K155" s="125"/>
    </row>
    <row r="156" spans="2:11">
      <c r="B156" s="116"/>
      <c r="C156" s="125"/>
      <c r="D156" s="125"/>
      <c r="E156" s="125"/>
      <c r="F156" s="125"/>
      <c r="G156" s="125"/>
      <c r="H156" s="125"/>
      <c r="I156" s="117"/>
      <c r="J156" s="117"/>
      <c r="K156" s="125"/>
    </row>
    <row r="157" spans="2:11">
      <c r="B157" s="116"/>
      <c r="C157" s="125"/>
      <c r="D157" s="125"/>
      <c r="E157" s="125"/>
      <c r="F157" s="125"/>
      <c r="G157" s="125"/>
      <c r="H157" s="125"/>
      <c r="I157" s="117"/>
      <c r="J157" s="117"/>
      <c r="K157" s="125"/>
    </row>
    <row r="158" spans="2:11">
      <c r="B158" s="116"/>
      <c r="C158" s="125"/>
      <c r="D158" s="125"/>
      <c r="E158" s="125"/>
      <c r="F158" s="125"/>
      <c r="G158" s="125"/>
      <c r="H158" s="125"/>
      <c r="I158" s="117"/>
      <c r="J158" s="117"/>
      <c r="K158" s="125"/>
    </row>
    <row r="159" spans="2:11">
      <c r="B159" s="116"/>
      <c r="C159" s="125"/>
      <c r="D159" s="125"/>
      <c r="E159" s="125"/>
      <c r="F159" s="125"/>
      <c r="G159" s="125"/>
      <c r="H159" s="125"/>
      <c r="I159" s="117"/>
      <c r="J159" s="117"/>
      <c r="K159" s="125"/>
    </row>
    <row r="160" spans="2:11">
      <c r="B160" s="116"/>
      <c r="C160" s="125"/>
      <c r="D160" s="125"/>
      <c r="E160" s="125"/>
      <c r="F160" s="125"/>
      <c r="G160" s="125"/>
      <c r="H160" s="125"/>
      <c r="I160" s="117"/>
      <c r="J160" s="117"/>
      <c r="K160" s="125"/>
    </row>
    <row r="161" spans="2:11">
      <c r="B161" s="116"/>
      <c r="C161" s="125"/>
      <c r="D161" s="125"/>
      <c r="E161" s="125"/>
      <c r="F161" s="125"/>
      <c r="G161" s="125"/>
      <c r="H161" s="125"/>
      <c r="I161" s="117"/>
      <c r="J161" s="117"/>
      <c r="K161" s="125"/>
    </row>
    <row r="162" spans="2:11">
      <c r="B162" s="116"/>
      <c r="C162" s="125"/>
      <c r="D162" s="125"/>
      <c r="E162" s="125"/>
      <c r="F162" s="125"/>
      <c r="G162" s="125"/>
      <c r="H162" s="125"/>
      <c r="I162" s="117"/>
      <c r="J162" s="117"/>
      <c r="K162" s="125"/>
    </row>
    <row r="163" spans="2:11">
      <c r="B163" s="116"/>
      <c r="C163" s="125"/>
      <c r="D163" s="125"/>
      <c r="E163" s="125"/>
      <c r="F163" s="125"/>
      <c r="G163" s="125"/>
      <c r="H163" s="125"/>
      <c r="I163" s="117"/>
      <c r="J163" s="117"/>
      <c r="K163" s="125"/>
    </row>
    <row r="164" spans="2:11">
      <c r="B164" s="116"/>
      <c r="C164" s="125"/>
      <c r="D164" s="125"/>
      <c r="E164" s="125"/>
      <c r="F164" s="125"/>
      <c r="G164" s="125"/>
      <c r="H164" s="125"/>
      <c r="I164" s="117"/>
      <c r="J164" s="117"/>
      <c r="K164" s="125"/>
    </row>
    <row r="165" spans="2:11">
      <c r="B165" s="116"/>
      <c r="C165" s="125"/>
      <c r="D165" s="125"/>
      <c r="E165" s="125"/>
      <c r="F165" s="125"/>
      <c r="G165" s="125"/>
      <c r="H165" s="125"/>
      <c r="I165" s="117"/>
      <c r="J165" s="117"/>
      <c r="K165" s="125"/>
    </row>
    <row r="166" spans="2:11">
      <c r="B166" s="116"/>
      <c r="C166" s="125"/>
      <c r="D166" s="125"/>
      <c r="E166" s="125"/>
      <c r="F166" s="125"/>
      <c r="G166" s="125"/>
      <c r="H166" s="125"/>
      <c r="I166" s="117"/>
      <c r="J166" s="117"/>
      <c r="K166" s="125"/>
    </row>
    <row r="167" spans="2:11">
      <c r="B167" s="116"/>
      <c r="C167" s="125"/>
      <c r="D167" s="125"/>
      <c r="E167" s="125"/>
      <c r="F167" s="125"/>
      <c r="G167" s="125"/>
      <c r="H167" s="125"/>
      <c r="I167" s="117"/>
      <c r="J167" s="117"/>
      <c r="K167" s="125"/>
    </row>
    <row r="168" spans="2:11">
      <c r="B168" s="116"/>
      <c r="C168" s="125"/>
      <c r="D168" s="125"/>
      <c r="E168" s="125"/>
      <c r="F168" s="125"/>
      <c r="G168" s="125"/>
      <c r="H168" s="125"/>
      <c r="I168" s="117"/>
      <c r="J168" s="117"/>
      <c r="K168" s="125"/>
    </row>
    <row r="169" spans="2:11">
      <c r="B169" s="116"/>
      <c r="C169" s="125"/>
      <c r="D169" s="125"/>
      <c r="E169" s="125"/>
      <c r="F169" s="125"/>
      <c r="G169" s="125"/>
      <c r="H169" s="125"/>
      <c r="I169" s="117"/>
      <c r="J169" s="117"/>
      <c r="K169" s="125"/>
    </row>
    <row r="170" spans="2:11">
      <c r="B170" s="116"/>
      <c r="C170" s="125"/>
      <c r="D170" s="125"/>
      <c r="E170" s="125"/>
      <c r="F170" s="125"/>
      <c r="G170" s="125"/>
      <c r="H170" s="125"/>
      <c r="I170" s="117"/>
      <c r="J170" s="117"/>
      <c r="K170" s="125"/>
    </row>
    <row r="171" spans="2:11">
      <c r="B171" s="116"/>
      <c r="C171" s="125"/>
      <c r="D171" s="125"/>
      <c r="E171" s="125"/>
      <c r="F171" s="125"/>
      <c r="G171" s="125"/>
      <c r="H171" s="125"/>
      <c r="I171" s="117"/>
      <c r="J171" s="117"/>
      <c r="K171" s="125"/>
    </row>
    <row r="172" spans="2:11">
      <c r="B172" s="116"/>
      <c r="C172" s="125"/>
      <c r="D172" s="125"/>
      <c r="E172" s="125"/>
      <c r="F172" s="125"/>
      <c r="G172" s="125"/>
      <c r="H172" s="125"/>
      <c r="I172" s="117"/>
      <c r="J172" s="117"/>
      <c r="K172" s="125"/>
    </row>
    <row r="173" spans="2:11">
      <c r="B173" s="116"/>
      <c r="C173" s="125"/>
      <c r="D173" s="125"/>
      <c r="E173" s="125"/>
      <c r="F173" s="125"/>
      <c r="G173" s="125"/>
      <c r="H173" s="125"/>
      <c r="I173" s="117"/>
      <c r="J173" s="117"/>
      <c r="K173" s="125"/>
    </row>
    <row r="174" spans="2:11">
      <c r="B174" s="116"/>
      <c r="C174" s="125"/>
      <c r="D174" s="125"/>
      <c r="E174" s="125"/>
      <c r="F174" s="125"/>
      <c r="G174" s="125"/>
      <c r="H174" s="125"/>
      <c r="I174" s="117"/>
      <c r="J174" s="117"/>
      <c r="K174" s="125"/>
    </row>
    <row r="175" spans="2:11">
      <c r="B175" s="116"/>
      <c r="C175" s="125"/>
      <c r="D175" s="125"/>
      <c r="E175" s="125"/>
      <c r="F175" s="125"/>
      <c r="G175" s="125"/>
      <c r="H175" s="125"/>
      <c r="I175" s="117"/>
      <c r="J175" s="117"/>
      <c r="K175" s="125"/>
    </row>
    <row r="176" spans="2:11">
      <c r="B176" s="116"/>
      <c r="C176" s="125"/>
      <c r="D176" s="125"/>
      <c r="E176" s="125"/>
      <c r="F176" s="125"/>
      <c r="G176" s="125"/>
      <c r="H176" s="125"/>
      <c r="I176" s="117"/>
      <c r="J176" s="117"/>
      <c r="K176" s="125"/>
    </row>
    <row r="177" spans="2:11">
      <c r="B177" s="116"/>
      <c r="C177" s="125"/>
      <c r="D177" s="125"/>
      <c r="E177" s="125"/>
      <c r="F177" s="125"/>
      <c r="G177" s="125"/>
      <c r="H177" s="125"/>
      <c r="I177" s="117"/>
      <c r="J177" s="117"/>
      <c r="K177" s="125"/>
    </row>
    <row r="178" spans="2:11">
      <c r="B178" s="116"/>
      <c r="C178" s="125"/>
      <c r="D178" s="125"/>
      <c r="E178" s="125"/>
      <c r="F178" s="125"/>
      <c r="G178" s="125"/>
      <c r="H178" s="125"/>
      <c r="I178" s="117"/>
      <c r="J178" s="117"/>
      <c r="K178" s="125"/>
    </row>
    <row r="179" spans="2:11">
      <c r="B179" s="116"/>
      <c r="C179" s="125"/>
      <c r="D179" s="125"/>
      <c r="E179" s="125"/>
      <c r="F179" s="125"/>
      <c r="G179" s="125"/>
      <c r="H179" s="125"/>
      <c r="I179" s="117"/>
      <c r="J179" s="117"/>
      <c r="K179" s="125"/>
    </row>
    <row r="180" spans="2:11">
      <c r="B180" s="116"/>
      <c r="C180" s="125"/>
      <c r="D180" s="125"/>
      <c r="E180" s="125"/>
      <c r="F180" s="125"/>
      <c r="G180" s="125"/>
      <c r="H180" s="125"/>
      <c r="I180" s="117"/>
      <c r="J180" s="117"/>
      <c r="K180" s="125"/>
    </row>
    <row r="181" spans="2:11">
      <c r="B181" s="116"/>
      <c r="C181" s="125"/>
      <c r="D181" s="125"/>
      <c r="E181" s="125"/>
      <c r="F181" s="125"/>
      <c r="G181" s="125"/>
      <c r="H181" s="125"/>
      <c r="I181" s="117"/>
      <c r="J181" s="117"/>
      <c r="K181" s="125"/>
    </row>
    <row r="182" spans="2:11">
      <c r="B182" s="116"/>
      <c r="C182" s="125"/>
      <c r="D182" s="125"/>
      <c r="E182" s="125"/>
      <c r="F182" s="125"/>
      <c r="G182" s="125"/>
      <c r="H182" s="125"/>
      <c r="I182" s="117"/>
      <c r="J182" s="117"/>
      <c r="K182" s="125"/>
    </row>
    <row r="183" spans="2:11">
      <c r="B183" s="116"/>
      <c r="C183" s="125"/>
      <c r="D183" s="125"/>
      <c r="E183" s="125"/>
      <c r="F183" s="125"/>
      <c r="G183" s="125"/>
      <c r="H183" s="125"/>
      <c r="I183" s="117"/>
      <c r="J183" s="117"/>
      <c r="K183" s="125"/>
    </row>
    <row r="184" spans="2:11">
      <c r="B184" s="116"/>
      <c r="C184" s="125"/>
      <c r="D184" s="125"/>
      <c r="E184" s="125"/>
      <c r="F184" s="125"/>
      <c r="G184" s="125"/>
      <c r="H184" s="125"/>
      <c r="I184" s="117"/>
      <c r="J184" s="117"/>
      <c r="K184" s="125"/>
    </row>
    <row r="185" spans="2:11">
      <c r="B185" s="116"/>
      <c r="C185" s="125"/>
      <c r="D185" s="125"/>
      <c r="E185" s="125"/>
      <c r="F185" s="125"/>
      <c r="G185" s="125"/>
      <c r="H185" s="125"/>
      <c r="I185" s="117"/>
      <c r="J185" s="117"/>
      <c r="K185" s="125"/>
    </row>
    <row r="186" spans="2:11">
      <c r="B186" s="116"/>
      <c r="C186" s="125"/>
      <c r="D186" s="125"/>
      <c r="E186" s="125"/>
      <c r="F186" s="125"/>
      <c r="G186" s="125"/>
      <c r="H186" s="125"/>
      <c r="I186" s="117"/>
      <c r="J186" s="117"/>
      <c r="K186" s="125"/>
    </row>
    <row r="187" spans="2:11">
      <c r="B187" s="116"/>
      <c r="C187" s="125"/>
      <c r="D187" s="125"/>
      <c r="E187" s="125"/>
      <c r="F187" s="125"/>
      <c r="G187" s="125"/>
      <c r="H187" s="125"/>
      <c r="I187" s="117"/>
      <c r="J187" s="117"/>
      <c r="K187" s="125"/>
    </row>
    <row r="188" spans="2:11">
      <c r="B188" s="116"/>
      <c r="C188" s="125"/>
      <c r="D188" s="125"/>
      <c r="E188" s="125"/>
      <c r="F188" s="125"/>
      <c r="G188" s="125"/>
      <c r="H188" s="125"/>
      <c r="I188" s="117"/>
      <c r="J188" s="117"/>
      <c r="K188" s="125"/>
    </row>
    <row r="189" spans="2:11">
      <c r="B189" s="116"/>
      <c r="C189" s="125"/>
      <c r="D189" s="125"/>
      <c r="E189" s="125"/>
      <c r="F189" s="125"/>
      <c r="G189" s="125"/>
      <c r="H189" s="125"/>
      <c r="I189" s="117"/>
      <c r="J189" s="117"/>
      <c r="K189" s="125"/>
    </row>
    <row r="190" spans="2:11">
      <c r="B190" s="116"/>
      <c r="C190" s="125"/>
      <c r="D190" s="125"/>
      <c r="E190" s="125"/>
      <c r="F190" s="125"/>
      <c r="G190" s="125"/>
      <c r="H190" s="125"/>
      <c r="I190" s="117"/>
      <c r="J190" s="117"/>
      <c r="K190" s="125"/>
    </row>
    <row r="191" spans="2:11">
      <c r="B191" s="116"/>
      <c r="C191" s="125"/>
      <c r="D191" s="125"/>
      <c r="E191" s="125"/>
      <c r="F191" s="125"/>
      <c r="G191" s="125"/>
      <c r="H191" s="125"/>
      <c r="I191" s="117"/>
      <c r="J191" s="117"/>
      <c r="K191" s="125"/>
    </row>
    <row r="192" spans="2:11">
      <c r="B192" s="116"/>
      <c r="C192" s="125"/>
      <c r="D192" s="125"/>
      <c r="E192" s="125"/>
      <c r="F192" s="125"/>
      <c r="G192" s="125"/>
      <c r="H192" s="125"/>
      <c r="I192" s="117"/>
      <c r="J192" s="117"/>
      <c r="K192" s="125"/>
    </row>
    <row r="193" spans="2:11">
      <c r="B193" s="116"/>
      <c r="C193" s="125"/>
      <c r="D193" s="125"/>
      <c r="E193" s="125"/>
      <c r="F193" s="125"/>
      <c r="G193" s="125"/>
      <c r="H193" s="125"/>
      <c r="I193" s="117"/>
      <c r="J193" s="117"/>
      <c r="K193" s="125"/>
    </row>
    <row r="194" spans="2:11">
      <c r="B194" s="116"/>
      <c r="C194" s="125"/>
      <c r="D194" s="125"/>
      <c r="E194" s="125"/>
      <c r="F194" s="125"/>
      <c r="G194" s="125"/>
      <c r="H194" s="125"/>
      <c r="I194" s="117"/>
      <c r="J194" s="117"/>
      <c r="K194" s="125"/>
    </row>
    <row r="195" spans="2:11">
      <c r="B195" s="116"/>
      <c r="C195" s="125"/>
      <c r="D195" s="125"/>
      <c r="E195" s="125"/>
      <c r="F195" s="125"/>
      <c r="G195" s="125"/>
      <c r="H195" s="125"/>
      <c r="I195" s="117"/>
      <c r="J195" s="117"/>
      <c r="K195" s="125"/>
    </row>
    <row r="196" spans="2:11">
      <c r="B196" s="116"/>
      <c r="C196" s="125"/>
      <c r="D196" s="125"/>
      <c r="E196" s="125"/>
      <c r="F196" s="125"/>
      <c r="G196" s="125"/>
      <c r="H196" s="125"/>
      <c r="I196" s="117"/>
      <c r="J196" s="117"/>
      <c r="K196" s="125"/>
    </row>
    <row r="197" spans="2:11">
      <c r="B197" s="116"/>
      <c r="C197" s="125"/>
      <c r="D197" s="125"/>
      <c r="E197" s="125"/>
      <c r="F197" s="125"/>
      <c r="G197" s="125"/>
      <c r="H197" s="125"/>
      <c r="I197" s="117"/>
      <c r="J197" s="117"/>
      <c r="K197" s="125"/>
    </row>
    <row r="198" spans="2:11">
      <c r="B198" s="116"/>
      <c r="C198" s="125"/>
      <c r="D198" s="125"/>
      <c r="E198" s="125"/>
      <c r="F198" s="125"/>
      <c r="G198" s="125"/>
      <c r="H198" s="125"/>
      <c r="I198" s="117"/>
      <c r="J198" s="117"/>
      <c r="K198" s="125"/>
    </row>
    <row r="199" spans="2:11">
      <c r="B199" s="116"/>
      <c r="C199" s="125"/>
      <c r="D199" s="125"/>
      <c r="E199" s="125"/>
      <c r="F199" s="125"/>
      <c r="G199" s="125"/>
      <c r="H199" s="125"/>
      <c r="I199" s="117"/>
      <c r="J199" s="117"/>
      <c r="K199" s="125"/>
    </row>
    <row r="200" spans="2:11">
      <c r="B200" s="116"/>
      <c r="C200" s="125"/>
      <c r="D200" s="125"/>
      <c r="E200" s="125"/>
      <c r="F200" s="125"/>
      <c r="G200" s="125"/>
      <c r="H200" s="125"/>
      <c r="I200" s="117"/>
      <c r="J200" s="117"/>
      <c r="K200" s="125"/>
    </row>
    <row r="201" spans="2:11">
      <c r="B201" s="116"/>
      <c r="C201" s="125"/>
      <c r="D201" s="125"/>
      <c r="E201" s="125"/>
      <c r="F201" s="125"/>
      <c r="G201" s="125"/>
      <c r="H201" s="125"/>
      <c r="I201" s="117"/>
      <c r="J201" s="117"/>
      <c r="K201" s="125"/>
    </row>
    <row r="202" spans="2:11">
      <c r="B202" s="116"/>
      <c r="C202" s="125"/>
      <c r="D202" s="125"/>
      <c r="E202" s="125"/>
      <c r="F202" s="125"/>
      <c r="G202" s="125"/>
      <c r="H202" s="125"/>
      <c r="I202" s="117"/>
      <c r="J202" s="117"/>
      <c r="K202" s="125"/>
    </row>
    <row r="203" spans="2:11">
      <c r="B203" s="116"/>
      <c r="C203" s="125"/>
      <c r="D203" s="125"/>
      <c r="E203" s="125"/>
      <c r="F203" s="125"/>
      <c r="G203" s="125"/>
      <c r="H203" s="125"/>
      <c r="I203" s="117"/>
      <c r="J203" s="117"/>
      <c r="K203" s="125"/>
    </row>
    <row r="204" spans="2:11">
      <c r="B204" s="116"/>
      <c r="C204" s="125"/>
      <c r="D204" s="125"/>
      <c r="E204" s="125"/>
      <c r="F204" s="125"/>
      <c r="G204" s="125"/>
      <c r="H204" s="125"/>
      <c r="I204" s="117"/>
      <c r="J204" s="117"/>
      <c r="K204" s="125"/>
    </row>
    <row r="205" spans="2:11">
      <c r="B205" s="116"/>
      <c r="C205" s="125"/>
      <c r="D205" s="125"/>
      <c r="E205" s="125"/>
      <c r="F205" s="125"/>
      <c r="G205" s="125"/>
      <c r="H205" s="125"/>
      <c r="I205" s="117"/>
      <c r="J205" s="117"/>
      <c r="K205" s="125"/>
    </row>
    <row r="206" spans="2:11">
      <c r="B206" s="116"/>
      <c r="C206" s="125"/>
      <c r="D206" s="125"/>
      <c r="E206" s="125"/>
      <c r="F206" s="125"/>
      <c r="G206" s="125"/>
      <c r="H206" s="125"/>
      <c r="I206" s="117"/>
      <c r="J206" s="117"/>
      <c r="K206" s="125"/>
    </row>
    <row r="207" spans="2:11">
      <c r="B207" s="116"/>
      <c r="C207" s="125"/>
      <c r="D207" s="125"/>
      <c r="E207" s="125"/>
      <c r="F207" s="125"/>
      <c r="G207" s="125"/>
      <c r="H207" s="125"/>
      <c r="I207" s="117"/>
      <c r="J207" s="117"/>
      <c r="K207" s="125"/>
    </row>
    <row r="208" spans="2:11">
      <c r="B208" s="116"/>
      <c r="C208" s="125"/>
      <c r="D208" s="125"/>
      <c r="E208" s="125"/>
      <c r="F208" s="125"/>
      <c r="G208" s="125"/>
      <c r="H208" s="125"/>
      <c r="I208" s="117"/>
      <c r="J208" s="117"/>
      <c r="K208" s="125"/>
    </row>
    <row r="209" spans="2:11">
      <c r="B209" s="116"/>
      <c r="C209" s="125"/>
      <c r="D209" s="125"/>
      <c r="E209" s="125"/>
      <c r="F209" s="125"/>
      <c r="G209" s="125"/>
      <c r="H209" s="125"/>
      <c r="I209" s="117"/>
      <c r="J209" s="117"/>
      <c r="K209" s="125"/>
    </row>
    <row r="210" spans="2:11">
      <c r="B210" s="116"/>
      <c r="C210" s="125"/>
      <c r="D210" s="125"/>
      <c r="E210" s="125"/>
      <c r="F210" s="125"/>
      <c r="G210" s="125"/>
      <c r="H210" s="125"/>
      <c r="I210" s="117"/>
      <c r="J210" s="117"/>
      <c r="K210" s="125"/>
    </row>
    <row r="211" spans="2:11">
      <c r="B211" s="116"/>
      <c r="C211" s="125"/>
      <c r="D211" s="125"/>
      <c r="E211" s="125"/>
      <c r="F211" s="125"/>
      <c r="G211" s="125"/>
      <c r="H211" s="125"/>
      <c r="I211" s="117"/>
      <c r="J211" s="117"/>
      <c r="K211" s="125"/>
    </row>
    <row r="212" spans="2:11">
      <c r="B212" s="116"/>
      <c r="C212" s="125"/>
      <c r="D212" s="125"/>
      <c r="E212" s="125"/>
      <c r="F212" s="125"/>
      <c r="G212" s="125"/>
      <c r="H212" s="125"/>
      <c r="I212" s="117"/>
      <c r="J212" s="117"/>
      <c r="K212" s="125"/>
    </row>
    <row r="213" spans="2:11">
      <c r="B213" s="116"/>
      <c r="C213" s="125"/>
      <c r="D213" s="125"/>
      <c r="E213" s="125"/>
      <c r="F213" s="125"/>
      <c r="G213" s="125"/>
      <c r="H213" s="125"/>
      <c r="I213" s="117"/>
      <c r="J213" s="117"/>
      <c r="K213" s="125"/>
    </row>
    <row r="214" spans="2:11">
      <c r="B214" s="116"/>
      <c r="C214" s="125"/>
      <c r="D214" s="125"/>
      <c r="E214" s="125"/>
      <c r="F214" s="125"/>
      <c r="G214" s="125"/>
      <c r="H214" s="125"/>
      <c r="I214" s="117"/>
      <c r="J214" s="117"/>
      <c r="K214" s="125"/>
    </row>
    <row r="215" spans="2:11">
      <c r="B215" s="116"/>
      <c r="C215" s="125"/>
      <c r="D215" s="125"/>
      <c r="E215" s="125"/>
      <c r="F215" s="125"/>
      <c r="G215" s="125"/>
      <c r="H215" s="125"/>
      <c r="I215" s="117"/>
      <c r="J215" s="117"/>
      <c r="K215" s="125"/>
    </row>
    <row r="216" spans="2:11">
      <c r="B216" s="116"/>
      <c r="C216" s="125"/>
      <c r="D216" s="125"/>
      <c r="E216" s="125"/>
      <c r="F216" s="125"/>
      <c r="G216" s="125"/>
      <c r="H216" s="125"/>
      <c r="I216" s="117"/>
      <c r="J216" s="117"/>
      <c r="K216" s="125"/>
    </row>
    <row r="217" spans="2:11">
      <c r="B217" s="116"/>
      <c r="C217" s="125"/>
      <c r="D217" s="125"/>
      <c r="E217" s="125"/>
      <c r="F217" s="125"/>
      <c r="G217" s="125"/>
      <c r="H217" s="125"/>
      <c r="I217" s="117"/>
      <c r="J217" s="117"/>
      <c r="K217" s="125"/>
    </row>
    <row r="218" spans="2:11">
      <c r="B218" s="116"/>
      <c r="C218" s="125"/>
      <c r="D218" s="125"/>
      <c r="E218" s="125"/>
      <c r="F218" s="125"/>
      <c r="G218" s="125"/>
      <c r="H218" s="125"/>
      <c r="I218" s="117"/>
      <c r="J218" s="117"/>
      <c r="K218" s="125"/>
    </row>
    <row r="219" spans="2:11">
      <c r="B219" s="116"/>
      <c r="C219" s="125"/>
      <c r="D219" s="125"/>
      <c r="E219" s="125"/>
      <c r="F219" s="125"/>
      <c r="G219" s="125"/>
      <c r="H219" s="125"/>
      <c r="I219" s="117"/>
      <c r="J219" s="117"/>
      <c r="K219" s="125"/>
    </row>
    <row r="220" spans="2:11">
      <c r="B220" s="116"/>
      <c r="C220" s="125"/>
      <c r="D220" s="125"/>
      <c r="E220" s="125"/>
      <c r="F220" s="125"/>
      <c r="G220" s="125"/>
      <c r="H220" s="125"/>
      <c r="I220" s="117"/>
      <c r="J220" s="117"/>
      <c r="K220" s="125"/>
    </row>
    <row r="221" spans="2:11">
      <c r="B221" s="116"/>
      <c r="C221" s="125"/>
      <c r="D221" s="125"/>
      <c r="E221" s="125"/>
      <c r="F221" s="125"/>
      <c r="G221" s="125"/>
      <c r="H221" s="125"/>
      <c r="I221" s="117"/>
      <c r="J221" s="117"/>
      <c r="K221" s="125"/>
    </row>
    <row r="222" spans="2:11">
      <c r="B222" s="116"/>
      <c r="C222" s="125"/>
      <c r="D222" s="125"/>
      <c r="E222" s="125"/>
      <c r="F222" s="125"/>
      <c r="G222" s="125"/>
      <c r="H222" s="125"/>
      <c r="I222" s="117"/>
      <c r="J222" s="117"/>
      <c r="K222" s="125"/>
    </row>
    <row r="223" spans="2:11">
      <c r="B223" s="116"/>
      <c r="C223" s="125"/>
      <c r="D223" s="125"/>
      <c r="E223" s="125"/>
      <c r="F223" s="125"/>
      <c r="G223" s="125"/>
      <c r="H223" s="125"/>
      <c r="I223" s="117"/>
      <c r="J223" s="117"/>
      <c r="K223" s="125"/>
    </row>
    <row r="224" spans="2:11">
      <c r="B224" s="116"/>
      <c r="C224" s="125"/>
      <c r="D224" s="125"/>
      <c r="E224" s="125"/>
      <c r="F224" s="125"/>
      <c r="G224" s="125"/>
      <c r="H224" s="125"/>
      <c r="I224" s="117"/>
      <c r="J224" s="117"/>
      <c r="K224" s="125"/>
    </row>
    <row r="225" spans="2:11">
      <c r="B225" s="116"/>
      <c r="C225" s="125"/>
      <c r="D225" s="125"/>
      <c r="E225" s="125"/>
      <c r="F225" s="125"/>
      <c r="G225" s="125"/>
      <c r="H225" s="125"/>
      <c r="I225" s="117"/>
      <c r="J225" s="117"/>
      <c r="K225" s="125"/>
    </row>
    <row r="226" spans="2:11">
      <c r="B226" s="116"/>
      <c r="C226" s="125"/>
      <c r="D226" s="125"/>
      <c r="E226" s="125"/>
      <c r="F226" s="125"/>
      <c r="G226" s="125"/>
      <c r="H226" s="125"/>
      <c r="I226" s="117"/>
      <c r="J226" s="117"/>
      <c r="K226" s="125"/>
    </row>
    <row r="227" spans="2:11">
      <c r="B227" s="116"/>
      <c r="C227" s="125"/>
      <c r="D227" s="125"/>
      <c r="E227" s="125"/>
      <c r="F227" s="125"/>
      <c r="G227" s="125"/>
      <c r="H227" s="125"/>
      <c r="I227" s="117"/>
      <c r="J227" s="117"/>
      <c r="K227" s="125"/>
    </row>
    <row r="228" spans="2:11">
      <c r="B228" s="116"/>
      <c r="C228" s="125"/>
      <c r="D228" s="125"/>
      <c r="E228" s="125"/>
      <c r="F228" s="125"/>
      <c r="G228" s="125"/>
      <c r="H228" s="125"/>
      <c r="I228" s="117"/>
      <c r="J228" s="117"/>
      <c r="K228" s="125"/>
    </row>
    <row r="229" spans="2:11">
      <c r="B229" s="116"/>
      <c r="C229" s="125"/>
      <c r="D229" s="125"/>
      <c r="E229" s="125"/>
      <c r="F229" s="125"/>
      <c r="G229" s="125"/>
      <c r="H229" s="125"/>
      <c r="I229" s="117"/>
      <c r="J229" s="117"/>
      <c r="K229" s="125"/>
    </row>
    <row r="230" spans="2:11">
      <c r="B230" s="116"/>
      <c r="C230" s="125"/>
      <c r="D230" s="125"/>
      <c r="E230" s="125"/>
      <c r="F230" s="125"/>
      <c r="G230" s="125"/>
      <c r="H230" s="125"/>
      <c r="I230" s="117"/>
      <c r="J230" s="117"/>
      <c r="K230" s="125"/>
    </row>
    <row r="231" spans="2:11">
      <c r="B231" s="116"/>
      <c r="C231" s="125"/>
      <c r="D231" s="125"/>
      <c r="E231" s="125"/>
      <c r="F231" s="125"/>
      <c r="G231" s="125"/>
      <c r="H231" s="125"/>
      <c r="I231" s="117"/>
      <c r="J231" s="117"/>
      <c r="K231" s="125"/>
    </row>
    <row r="232" spans="2:11">
      <c r="B232" s="116"/>
      <c r="C232" s="125"/>
      <c r="D232" s="125"/>
      <c r="E232" s="125"/>
      <c r="F232" s="125"/>
      <c r="G232" s="125"/>
      <c r="H232" s="125"/>
      <c r="I232" s="117"/>
      <c r="J232" s="117"/>
      <c r="K232" s="125"/>
    </row>
    <row r="233" spans="2:11">
      <c r="B233" s="116"/>
      <c r="C233" s="125"/>
      <c r="D233" s="125"/>
      <c r="E233" s="125"/>
      <c r="F233" s="125"/>
      <c r="G233" s="125"/>
      <c r="H233" s="125"/>
      <c r="I233" s="117"/>
      <c r="J233" s="117"/>
      <c r="K233" s="125"/>
    </row>
    <row r="234" spans="2:11">
      <c r="B234" s="116"/>
      <c r="C234" s="125"/>
      <c r="D234" s="125"/>
      <c r="E234" s="125"/>
      <c r="F234" s="125"/>
      <c r="G234" s="125"/>
      <c r="H234" s="125"/>
      <c r="I234" s="117"/>
      <c r="J234" s="117"/>
      <c r="K234" s="125"/>
    </row>
    <row r="235" spans="2:11">
      <c r="B235" s="116"/>
      <c r="C235" s="125"/>
      <c r="D235" s="125"/>
      <c r="E235" s="125"/>
      <c r="F235" s="125"/>
      <c r="G235" s="125"/>
      <c r="H235" s="125"/>
      <c r="I235" s="117"/>
      <c r="J235" s="117"/>
      <c r="K235" s="125"/>
    </row>
    <row r="236" spans="2:11">
      <c r="B236" s="116"/>
      <c r="C236" s="125"/>
      <c r="D236" s="125"/>
      <c r="E236" s="125"/>
      <c r="F236" s="125"/>
      <c r="G236" s="125"/>
      <c r="H236" s="125"/>
      <c r="I236" s="117"/>
      <c r="J236" s="117"/>
      <c r="K236" s="125"/>
    </row>
    <row r="237" spans="2:11">
      <c r="B237" s="116"/>
      <c r="C237" s="125"/>
      <c r="D237" s="125"/>
      <c r="E237" s="125"/>
      <c r="F237" s="125"/>
      <c r="G237" s="125"/>
      <c r="H237" s="125"/>
      <c r="I237" s="117"/>
      <c r="J237" s="117"/>
      <c r="K237" s="125"/>
    </row>
    <row r="238" spans="2:11">
      <c r="B238" s="116"/>
      <c r="C238" s="125"/>
      <c r="D238" s="125"/>
      <c r="E238" s="125"/>
      <c r="F238" s="125"/>
      <c r="G238" s="125"/>
      <c r="H238" s="125"/>
      <c r="I238" s="117"/>
      <c r="J238" s="117"/>
      <c r="K238" s="125"/>
    </row>
    <row r="239" spans="2:11">
      <c r="B239" s="116"/>
      <c r="C239" s="125"/>
      <c r="D239" s="125"/>
      <c r="E239" s="125"/>
      <c r="F239" s="125"/>
      <c r="G239" s="125"/>
      <c r="H239" s="125"/>
      <c r="I239" s="117"/>
      <c r="J239" s="117"/>
      <c r="K239" s="125"/>
    </row>
    <row r="240" spans="2:11">
      <c r="B240" s="116"/>
      <c r="C240" s="125"/>
      <c r="D240" s="125"/>
      <c r="E240" s="125"/>
      <c r="F240" s="125"/>
      <c r="G240" s="125"/>
      <c r="H240" s="125"/>
      <c r="I240" s="117"/>
      <c r="J240" s="117"/>
      <c r="K240" s="125"/>
    </row>
    <row r="241" spans="2:11">
      <c r="B241" s="116"/>
      <c r="C241" s="125"/>
      <c r="D241" s="125"/>
      <c r="E241" s="125"/>
      <c r="F241" s="125"/>
      <c r="G241" s="125"/>
      <c r="H241" s="125"/>
      <c r="I241" s="117"/>
      <c r="J241" s="117"/>
      <c r="K241" s="125"/>
    </row>
    <row r="242" spans="2:11">
      <c r="B242" s="116"/>
      <c r="C242" s="125"/>
      <c r="D242" s="125"/>
      <c r="E242" s="125"/>
      <c r="F242" s="125"/>
      <c r="G242" s="125"/>
      <c r="H242" s="125"/>
      <c r="I242" s="117"/>
      <c r="J242" s="117"/>
      <c r="K242" s="125"/>
    </row>
    <row r="243" spans="2:11">
      <c r="B243" s="116"/>
      <c r="C243" s="125"/>
      <c r="D243" s="125"/>
      <c r="E243" s="125"/>
      <c r="F243" s="125"/>
      <c r="G243" s="125"/>
      <c r="H243" s="125"/>
      <c r="I243" s="117"/>
      <c r="J243" s="117"/>
      <c r="K243" s="125"/>
    </row>
    <row r="244" spans="2:11">
      <c r="B244" s="116"/>
      <c r="C244" s="125"/>
      <c r="D244" s="125"/>
      <c r="E244" s="125"/>
      <c r="F244" s="125"/>
      <c r="G244" s="125"/>
      <c r="H244" s="125"/>
      <c r="I244" s="117"/>
      <c r="J244" s="117"/>
      <c r="K244" s="125"/>
    </row>
    <row r="245" spans="2:11">
      <c r="B245" s="116"/>
      <c r="C245" s="125"/>
      <c r="D245" s="125"/>
      <c r="E245" s="125"/>
      <c r="F245" s="125"/>
      <c r="G245" s="125"/>
      <c r="H245" s="125"/>
      <c r="I245" s="117"/>
      <c r="J245" s="117"/>
      <c r="K245" s="125"/>
    </row>
    <row r="246" spans="2:11">
      <c r="B246" s="116"/>
      <c r="C246" s="125"/>
      <c r="D246" s="125"/>
      <c r="E246" s="125"/>
      <c r="F246" s="125"/>
      <c r="G246" s="125"/>
      <c r="H246" s="125"/>
      <c r="I246" s="117"/>
      <c r="J246" s="117"/>
      <c r="K246" s="125"/>
    </row>
    <row r="247" spans="2:11">
      <c r="B247" s="116"/>
      <c r="C247" s="125"/>
      <c r="D247" s="125"/>
      <c r="E247" s="125"/>
      <c r="F247" s="125"/>
      <c r="G247" s="125"/>
      <c r="H247" s="125"/>
      <c r="I247" s="117"/>
      <c r="J247" s="117"/>
      <c r="K247" s="125"/>
    </row>
    <row r="248" spans="2:11">
      <c r="B248" s="116"/>
      <c r="C248" s="125"/>
      <c r="D248" s="125"/>
      <c r="E248" s="125"/>
      <c r="F248" s="125"/>
      <c r="G248" s="125"/>
      <c r="H248" s="125"/>
      <c r="I248" s="117"/>
      <c r="J248" s="117"/>
      <c r="K248" s="125"/>
    </row>
    <row r="249" spans="2:11">
      <c r="B249" s="116"/>
      <c r="C249" s="125"/>
      <c r="D249" s="125"/>
      <c r="E249" s="125"/>
      <c r="F249" s="125"/>
      <c r="G249" s="125"/>
      <c r="H249" s="125"/>
      <c r="I249" s="117"/>
      <c r="J249" s="117"/>
      <c r="K249" s="125"/>
    </row>
    <row r="250" spans="2:11">
      <c r="B250" s="116"/>
      <c r="C250" s="125"/>
      <c r="D250" s="125"/>
      <c r="E250" s="125"/>
      <c r="F250" s="125"/>
      <c r="G250" s="125"/>
      <c r="H250" s="125"/>
      <c r="I250" s="117"/>
      <c r="J250" s="117"/>
      <c r="K250" s="125"/>
    </row>
    <row r="251" spans="2:11">
      <c r="B251" s="116"/>
      <c r="C251" s="125"/>
      <c r="D251" s="125"/>
      <c r="E251" s="125"/>
      <c r="F251" s="125"/>
      <c r="G251" s="125"/>
      <c r="H251" s="125"/>
      <c r="I251" s="117"/>
      <c r="J251" s="117"/>
      <c r="K251" s="125"/>
    </row>
    <row r="252" spans="2:11">
      <c r="B252" s="116"/>
      <c r="C252" s="125"/>
      <c r="D252" s="125"/>
      <c r="E252" s="125"/>
      <c r="F252" s="125"/>
      <c r="G252" s="125"/>
      <c r="H252" s="125"/>
      <c r="I252" s="117"/>
      <c r="J252" s="117"/>
      <c r="K252" s="125"/>
    </row>
    <row r="253" spans="2:11">
      <c r="B253" s="116"/>
      <c r="C253" s="125"/>
      <c r="D253" s="125"/>
      <c r="E253" s="125"/>
      <c r="F253" s="125"/>
      <c r="G253" s="125"/>
      <c r="H253" s="125"/>
      <c r="I253" s="117"/>
      <c r="J253" s="117"/>
      <c r="K253" s="125"/>
    </row>
    <row r="254" spans="2:11">
      <c r="B254" s="116"/>
      <c r="C254" s="125"/>
      <c r="D254" s="125"/>
      <c r="E254" s="125"/>
      <c r="F254" s="125"/>
      <c r="G254" s="125"/>
      <c r="H254" s="125"/>
      <c r="I254" s="117"/>
      <c r="J254" s="117"/>
      <c r="K254" s="125"/>
    </row>
    <row r="255" spans="2:11">
      <c r="B255" s="116"/>
      <c r="C255" s="125"/>
      <c r="D255" s="125"/>
      <c r="E255" s="125"/>
      <c r="F255" s="125"/>
      <c r="G255" s="125"/>
      <c r="H255" s="125"/>
      <c r="I255" s="117"/>
      <c r="J255" s="117"/>
      <c r="K255" s="125"/>
    </row>
    <row r="256" spans="2:11">
      <c r="B256" s="116"/>
      <c r="C256" s="125"/>
      <c r="D256" s="125"/>
      <c r="E256" s="125"/>
      <c r="F256" s="125"/>
      <c r="G256" s="125"/>
      <c r="H256" s="125"/>
      <c r="I256" s="117"/>
      <c r="J256" s="117"/>
      <c r="K256" s="125"/>
    </row>
    <row r="257" spans="2:11">
      <c r="B257" s="116"/>
      <c r="C257" s="125"/>
      <c r="D257" s="125"/>
      <c r="E257" s="125"/>
      <c r="F257" s="125"/>
      <c r="G257" s="125"/>
      <c r="H257" s="125"/>
      <c r="I257" s="117"/>
      <c r="J257" s="117"/>
      <c r="K257" s="125"/>
    </row>
    <row r="258" spans="2:11">
      <c r="B258" s="116"/>
      <c r="C258" s="125"/>
      <c r="D258" s="125"/>
      <c r="E258" s="125"/>
      <c r="F258" s="125"/>
      <c r="G258" s="125"/>
      <c r="H258" s="125"/>
      <c r="I258" s="117"/>
      <c r="J258" s="117"/>
      <c r="K258" s="125"/>
    </row>
    <row r="259" spans="2:11">
      <c r="B259" s="116"/>
      <c r="C259" s="125"/>
      <c r="D259" s="125"/>
      <c r="E259" s="125"/>
      <c r="F259" s="125"/>
      <c r="G259" s="125"/>
      <c r="H259" s="125"/>
      <c r="I259" s="117"/>
      <c r="J259" s="117"/>
      <c r="K259" s="125"/>
    </row>
    <row r="260" spans="2:11">
      <c r="B260" s="116"/>
      <c r="C260" s="125"/>
      <c r="D260" s="125"/>
      <c r="E260" s="125"/>
      <c r="F260" s="125"/>
      <c r="G260" s="125"/>
      <c r="H260" s="125"/>
      <c r="I260" s="117"/>
      <c r="J260" s="117"/>
      <c r="K260" s="125"/>
    </row>
    <row r="261" spans="2:11">
      <c r="B261" s="116"/>
      <c r="C261" s="125"/>
      <c r="D261" s="125"/>
      <c r="E261" s="125"/>
      <c r="F261" s="125"/>
      <c r="G261" s="125"/>
      <c r="H261" s="125"/>
      <c r="I261" s="117"/>
      <c r="J261" s="117"/>
      <c r="K261" s="125"/>
    </row>
    <row r="262" spans="2:11">
      <c r="B262" s="116"/>
      <c r="C262" s="125"/>
      <c r="D262" s="125"/>
      <c r="E262" s="125"/>
      <c r="F262" s="125"/>
      <c r="G262" s="125"/>
      <c r="H262" s="125"/>
      <c r="I262" s="117"/>
      <c r="J262" s="117"/>
      <c r="K262" s="125"/>
    </row>
    <row r="263" spans="2:11">
      <c r="B263" s="116"/>
      <c r="C263" s="125"/>
      <c r="D263" s="125"/>
      <c r="E263" s="125"/>
      <c r="F263" s="125"/>
      <c r="G263" s="125"/>
      <c r="H263" s="125"/>
      <c r="I263" s="117"/>
      <c r="J263" s="117"/>
      <c r="K263" s="125"/>
    </row>
    <row r="264" spans="2:11">
      <c r="B264" s="116"/>
      <c r="C264" s="125"/>
      <c r="D264" s="125"/>
      <c r="E264" s="125"/>
      <c r="F264" s="125"/>
      <c r="G264" s="125"/>
      <c r="H264" s="125"/>
      <c r="I264" s="117"/>
      <c r="J264" s="117"/>
      <c r="K264" s="125"/>
    </row>
    <row r="265" spans="2:11">
      <c r="B265" s="116"/>
      <c r="C265" s="125"/>
      <c r="D265" s="125"/>
      <c r="E265" s="125"/>
      <c r="F265" s="125"/>
      <c r="G265" s="125"/>
      <c r="H265" s="125"/>
      <c r="I265" s="117"/>
      <c r="J265" s="117"/>
      <c r="K265" s="125"/>
    </row>
    <row r="266" spans="2:11">
      <c r="B266" s="116"/>
      <c r="C266" s="125"/>
      <c r="D266" s="125"/>
      <c r="E266" s="125"/>
      <c r="F266" s="125"/>
      <c r="G266" s="125"/>
      <c r="H266" s="125"/>
      <c r="I266" s="117"/>
      <c r="J266" s="117"/>
      <c r="K266" s="125"/>
    </row>
    <row r="267" spans="2:11">
      <c r="B267" s="116"/>
      <c r="C267" s="125"/>
      <c r="D267" s="125"/>
      <c r="E267" s="125"/>
      <c r="F267" s="125"/>
      <c r="G267" s="125"/>
      <c r="H267" s="125"/>
      <c r="I267" s="117"/>
      <c r="J267" s="117"/>
      <c r="K267" s="125"/>
    </row>
    <row r="268" spans="2:11">
      <c r="B268" s="116"/>
      <c r="C268" s="125"/>
      <c r="D268" s="125"/>
      <c r="E268" s="125"/>
      <c r="F268" s="125"/>
      <c r="G268" s="125"/>
      <c r="H268" s="125"/>
      <c r="I268" s="117"/>
      <c r="J268" s="117"/>
      <c r="K268" s="125"/>
    </row>
    <row r="269" spans="2:11">
      <c r="B269" s="116"/>
      <c r="C269" s="125"/>
      <c r="D269" s="125"/>
      <c r="E269" s="125"/>
      <c r="F269" s="125"/>
      <c r="G269" s="125"/>
      <c r="H269" s="125"/>
      <c r="I269" s="117"/>
      <c r="J269" s="117"/>
      <c r="K269" s="125"/>
    </row>
    <row r="270" spans="2:11">
      <c r="B270" s="116"/>
      <c r="C270" s="125"/>
      <c r="D270" s="125"/>
      <c r="E270" s="125"/>
      <c r="F270" s="125"/>
      <c r="G270" s="125"/>
      <c r="H270" s="125"/>
      <c r="I270" s="117"/>
      <c r="J270" s="117"/>
      <c r="K270" s="125"/>
    </row>
    <row r="271" spans="2:11">
      <c r="B271" s="116"/>
      <c r="C271" s="125"/>
      <c r="D271" s="125"/>
      <c r="E271" s="125"/>
      <c r="F271" s="125"/>
      <c r="G271" s="125"/>
      <c r="H271" s="125"/>
      <c r="I271" s="117"/>
      <c r="J271" s="117"/>
      <c r="K271" s="125"/>
    </row>
    <row r="272" spans="2:11">
      <c r="B272" s="116"/>
      <c r="C272" s="125"/>
      <c r="D272" s="125"/>
      <c r="E272" s="125"/>
      <c r="F272" s="125"/>
      <c r="G272" s="125"/>
      <c r="H272" s="125"/>
      <c r="I272" s="117"/>
      <c r="J272" s="117"/>
      <c r="K272" s="125"/>
    </row>
    <row r="273" spans="2:11">
      <c r="B273" s="116"/>
      <c r="C273" s="125"/>
      <c r="D273" s="125"/>
      <c r="E273" s="125"/>
      <c r="F273" s="125"/>
      <c r="G273" s="125"/>
      <c r="H273" s="125"/>
      <c r="I273" s="117"/>
      <c r="J273" s="117"/>
      <c r="K273" s="125"/>
    </row>
    <row r="274" spans="2:11">
      <c r="B274" s="116"/>
      <c r="C274" s="125"/>
      <c r="D274" s="125"/>
      <c r="E274" s="125"/>
      <c r="F274" s="125"/>
      <c r="G274" s="125"/>
      <c r="H274" s="125"/>
      <c r="I274" s="117"/>
      <c r="J274" s="117"/>
      <c r="K274" s="125"/>
    </row>
    <row r="275" spans="2:11">
      <c r="B275" s="116"/>
      <c r="C275" s="125"/>
      <c r="D275" s="125"/>
      <c r="E275" s="125"/>
      <c r="F275" s="125"/>
      <c r="G275" s="125"/>
      <c r="H275" s="125"/>
      <c r="I275" s="117"/>
      <c r="J275" s="117"/>
      <c r="K275" s="125"/>
    </row>
    <row r="276" spans="2:11">
      <c r="B276" s="116"/>
      <c r="C276" s="125"/>
      <c r="D276" s="125"/>
      <c r="E276" s="125"/>
      <c r="F276" s="125"/>
      <c r="G276" s="125"/>
      <c r="H276" s="125"/>
      <c r="I276" s="117"/>
      <c r="J276" s="117"/>
      <c r="K276" s="125"/>
    </row>
    <row r="277" spans="2:11">
      <c r="B277" s="116"/>
      <c r="C277" s="125"/>
      <c r="D277" s="125"/>
      <c r="E277" s="125"/>
      <c r="F277" s="125"/>
      <c r="G277" s="125"/>
      <c r="H277" s="125"/>
      <c r="I277" s="117"/>
      <c r="J277" s="117"/>
      <c r="K277" s="125"/>
    </row>
    <row r="278" spans="2:11">
      <c r="B278" s="116"/>
      <c r="C278" s="125"/>
      <c r="D278" s="125"/>
      <c r="E278" s="125"/>
      <c r="F278" s="125"/>
      <c r="G278" s="125"/>
      <c r="H278" s="125"/>
      <c r="I278" s="117"/>
      <c r="J278" s="117"/>
      <c r="K278" s="125"/>
    </row>
    <row r="279" spans="2:11">
      <c r="B279" s="116"/>
      <c r="C279" s="125"/>
      <c r="D279" s="125"/>
      <c r="E279" s="125"/>
      <c r="F279" s="125"/>
      <c r="G279" s="125"/>
      <c r="H279" s="125"/>
      <c r="I279" s="117"/>
      <c r="J279" s="117"/>
      <c r="K279" s="125"/>
    </row>
    <row r="280" spans="2:11">
      <c r="B280" s="116"/>
      <c r="C280" s="125"/>
      <c r="D280" s="125"/>
      <c r="E280" s="125"/>
      <c r="F280" s="125"/>
      <c r="G280" s="125"/>
      <c r="H280" s="125"/>
      <c r="I280" s="117"/>
      <c r="J280" s="117"/>
      <c r="K280" s="125"/>
    </row>
    <row r="281" spans="2:11">
      <c r="B281" s="116"/>
      <c r="C281" s="125"/>
      <c r="D281" s="125"/>
      <c r="E281" s="125"/>
      <c r="F281" s="125"/>
      <c r="G281" s="125"/>
      <c r="H281" s="125"/>
      <c r="I281" s="117"/>
      <c r="J281" s="117"/>
      <c r="K281" s="125"/>
    </row>
    <row r="282" spans="2:11">
      <c r="B282" s="116"/>
      <c r="C282" s="125"/>
      <c r="D282" s="125"/>
      <c r="E282" s="125"/>
      <c r="F282" s="125"/>
      <c r="G282" s="125"/>
      <c r="H282" s="125"/>
      <c r="I282" s="117"/>
      <c r="J282" s="117"/>
      <c r="K282" s="125"/>
    </row>
    <row r="283" spans="2:11">
      <c r="B283" s="116"/>
      <c r="C283" s="125"/>
      <c r="D283" s="125"/>
      <c r="E283" s="125"/>
      <c r="F283" s="125"/>
      <c r="G283" s="125"/>
      <c r="H283" s="125"/>
      <c r="I283" s="117"/>
      <c r="J283" s="117"/>
      <c r="K283" s="125"/>
    </row>
    <row r="284" spans="2:11">
      <c r="B284" s="116"/>
      <c r="C284" s="125"/>
      <c r="D284" s="125"/>
      <c r="E284" s="125"/>
      <c r="F284" s="125"/>
      <c r="G284" s="125"/>
      <c r="H284" s="125"/>
      <c r="I284" s="117"/>
      <c r="J284" s="117"/>
      <c r="K284" s="125"/>
    </row>
    <row r="285" spans="2:11">
      <c r="B285" s="116"/>
      <c r="C285" s="125"/>
      <c r="D285" s="125"/>
      <c r="E285" s="125"/>
      <c r="F285" s="125"/>
      <c r="G285" s="125"/>
      <c r="H285" s="125"/>
      <c r="I285" s="117"/>
      <c r="J285" s="117"/>
      <c r="K285" s="125"/>
    </row>
    <row r="286" spans="2:11">
      <c r="B286" s="116"/>
      <c r="C286" s="125"/>
      <c r="D286" s="125"/>
      <c r="E286" s="125"/>
      <c r="F286" s="125"/>
      <c r="G286" s="125"/>
      <c r="H286" s="125"/>
      <c r="I286" s="117"/>
      <c r="J286" s="117"/>
      <c r="K286" s="125"/>
    </row>
    <row r="287" spans="2:11">
      <c r="B287" s="116"/>
      <c r="C287" s="125"/>
      <c r="D287" s="125"/>
      <c r="E287" s="125"/>
      <c r="F287" s="125"/>
      <c r="G287" s="125"/>
      <c r="H287" s="125"/>
      <c r="I287" s="117"/>
      <c r="J287" s="117"/>
      <c r="K287" s="125"/>
    </row>
    <row r="288" spans="2:11">
      <c r="B288" s="116"/>
      <c r="C288" s="125"/>
      <c r="D288" s="125"/>
      <c r="E288" s="125"/>
      <c r="F288" s="125"/>
      <c r="G288" s="125"/>
      <c r="H288" s="125"/>
      <c r="I288" s="117"/>
      <c r="J288" s="117"/>
      <c r="K288" s="125"/>
    </row>
    <row r="289" spans="2:11">
      <c r="B289" s="116"/>
      <c r="C289" s="125"/>
      <c r="D289" s="125"/>
      <c r="E289" s="125"/>
      <c r="F289" s="125"/>
      <c r="G289" s="125"/>
      <c r="H289" s="125"/>
      <c r="I289" s="117"/>
      <c r="J289" s="117"/>
      <c r="K289" s="125"/>
    </row>
    <row r="290" spans="2:11">
      <c r="B290" s="116"/>
      <c r="C290" s="125"/>
      <c r="D290" s="125"/>
      <c r="E290" s="125"/>
      <c r="F290" s="125"/>
      <c r="G290" s="125"/>
      <c r="H290" s="125"/>
      <c r="I290" s="117"/>
      <c r="J290" s="117"/>
      <c r="K290" s="125"/>
    </row>
    <row r="291" spans="2:11">
      <c r="B291" s="116"/>
      <c r="C291" s="125"/>
      <c r="D291" s="125"/>
      <c r="E291" s="125"/>
      <c r="F291" s="125"/>
      <c r="G291" s="125"/>
      <c r="H291" s="125"/>
      <c r="I291" s="117"/>
      <c r="J291" s="117"/>
      <c r="K291" s="125"/>
    </row>
    <row r="292" spans="2:11">
      <c r="B292" s="116"/>
      <c r="C292" s="125"/>
      <c r="D292" s="125"/>
      <c r="E292" s="125"/>
      <c r="F292" s="125"/>
      <c r="G292" s="125"/>
      <c r="H292" s="125"/>
      <c r="I292" s="117"/>
      <c r="J292" s="117"/>
      <c r="K292" s="125"/>
    </row>
    <row r="293" spans="2:11">
      <c r="B293" s="116"/>
      <c r="C293" s="125"/>
      <c r="D293" s="125"/>
      <c r="E293" s="125"/>
      <c r="F293" s="125"/>
      <c r="G293" s="125"/>
      <c r="H293" s="125"/>
      <c r="I293" s="117"/>
      <c r="J293" s="117"/>
      <c r="K293" s="125"/>
    </row>
    <row r="294" spans="2:11">
      <c r="B294" s="116"/>
      <c r="C294" s="125"/>
      <c r="D294" s="125"/>
      <c r="E294" s="125"/>
      <c r="F294" s="125"/>
      <c r="G294" s="125"/>
      <c r="H294" s="125"/>
      <c r="I294" s="117"/>
      <c r="J294" s="117"/>
      <c r="K294" s="125"/>
    </row>
    <row r="295" spans="2:11">
      <c r="B295" s="116"/>
      <c r="C295" s="125"/>
      <c r="D295" s="125"/>
      <c r="E295" s="125"/>
      <c r="F295" s="125"/>
      <c r="G295" s="125"/>
      <c r="H295" s="125"/>
      <c r="I295" s="117"/>
      <c r="J295" s="117"/>
      <c r="K295" s="125"/>
    </row>
    <row r="296" spans="2:11">
      <c r="B296" s="116"/>
      <c r="C296" s="125"/>
      <c r="D296" s="125"/>
      <c r="E296" s="125"/>
      <c r="F296" s="125"/>
      <c r="G296" s="125"/>
      <c r="H296" s="125"/>
      <c r="I296" s="117"/>
      <c r="J296" s="117"/>
      <c r="K296" s="125"/>
    </row>
    <row r="297" spans="2:11">
      <c r="B297" s="116"/>
      <c r="C297" s="125"/>
      <c r="D297" s="125"/>
      <c r="E297" s="125"/>
      <c r="F297" s="125"/>
      <c r="G297" s="125"/>
      <c r="H297" s="125"/>
      <c r="I297" s="117"/>
      <c r="J297" s="117"/>
      <c r="K297" s="125"/>
    </row>
    <row r="298" spans="2:11">
      <c r="B298" s="116"/>
      <c r="C298" s="125"/>
      <c r="D298" s="125"/>
      <c r="E298" s="125"/>
      <c r="F298" s="125"/>
      <c r="G298" s="125"/>
      <c r="H298" s="125"/>
      <c r="I298" s="117"/>
      <c r="J298" s="117"/>
      <c r="K298" s="125"/>
    </row>
    <row r="299" spans="2:11">
      <c r="B299" s="116"/>
      <c r="C299" s="125"/>
      <c r="D299" s="125"/>
      <c r="E299" s="125"/>
      <c r="F299" s="125"/>
      <c r="G299" s="125"/>
      <c r="H299" s="125"/>
      <c r="I299" s="117"/>
      <c r="J299" s="117"/>
      <c r="K299" s="125"/>
    </row>
    <row r="300" spans="2:11">
      <c r="B300" s="116"/>
      <c r="C300" s="125"/>
      <c r="D300" s="125"/>
      <c r="E300" s="125"/>
      <c r="F300" s="125"/>
      <c r="G300" s="125"/>
      <c r="H300" s="125"/>
      <c r="I300" s="117"/>
      <c r="J300" s="117"/>
      <c r="K300" s="125"/>
    </row>
    <row r="301" spans="2:11">
      <c r="B301" s="116"/>
      <c r="C301" s="125"/>
      <c r="D301" s="125"/>
      <c r="E301" s="125"/>
      <c r="F301" s="125"/>
      <c r="G301" s="125"/>
      <c r="H301" s="125"/>
      <c r="I301" s="117"/>
      <c r="J301" s="117"/>
      <c r="K301" s="125"/>
    </row>
    <row r="302" spans="2:11">
      <c r="B302" s="116"/>
      <c r="C302" s="125"/>
      <c r="D302" s="125"/>
      <c r="E302" s="125"/>
      <c r="F302" s="125"/>
      <c r="G302" s="125"/>
      <c r="H302" s="125"/>
      <c r="I302" s="117"/>
      <c r="J302" s="117"/>
      <c r="K302" s="125"/>
    </row>
    <row r="303" spans="2:11">
      <c r="B303" s="116"/>
      <c r="C303" s="125"/>
      <c r="D303" s="125"/>
      <c r="E303" s="125"/>
      <c r="F303" s="125"/>
      <c r="G303" s="125"/>
      <c r="H303" s="125"/>
      <c r="I303" s="117"/>
      <c r="J303" s="117"/>
      <c r="K303" s="125"/>
    </row>
    <row r="304" spans="2:11">
      <c r="B304" s="116"/>
      <c r="C304" s="125"/>
      <c r="D304" s="125"/>
      <c r="E304" s="125"/>
      <c r="F304" s="125"/>
      <c r="G304" s="125"/>
      <c r="H304" s="125"/>
      <c r="I304" s="117"/>
      <c r="J304" s="117"/>
      <c r="K304" s="125"/>
    </row>
    <row r="305" spans="2:11">
      <c r="B305" s="116"/>
      <c r="C305" s="125"/>
      <c r="D305" s="125"/>
      <c r="E305" s="125"/>
      <c r="F305" s="125"/>
      <c r="G305" s="125"/>
      <c r="H305" s="125"/>
      <c r="I305" s="117"/>
      <c r="J305" s="117"/>
      <c r="K305" s="125"/>
    </row>
    <row r="306" spans="2:11">
      <c r="B306" s="116"/>
      <c r="C306" s="125"/>
      <c r="D306" s="125"/>
      <c r="E306" s="125"/>
      <c r="F306" s="125"/>
      <c r="G306" s="125"/>
      <c r="H306" s="125"/>
      <c r="I306" s="117"/>
      <c r="J306" s="117"/>
      <c r="K306" s="125"/>
    </row>
    <row r="307" spans="2:11">
      <c r="B307" s="116"/>
      <c r="C307" s="125"/>
      <c r="D307" s="125"/>
      <c r="E307" s="125"/>
      <c r="F307" s="125"/>
      <c r="G307" s="125"/>
      <c r="H307" s="125"/>
      <c r="I307" s="117"/>
      <c r="J307" s="117"/>
      <c r="K307" s="125"/>
    </row>
    <row r="308" spans="2:11">
      <c r="B308" s="116"/>
      <c r="C308" s="125"/>
      <c r="D308" s="125"/>
      <c r="E308" s="125"/>
      <c r="F308" s="125"/>
      <c r="G308" s="125"/>
      <c r="H308" s="125"/>
      <c r="I308" s="117"/>
      <c r="J308" s="117"/>
      <c r="K308" s="125"/>
    </row>
    <row r="309" spans="2:11">
      <c r="B309" s="116"/>
      <c r="C309" s="125"/>
      <c r="D309" s="125"/>
      <c r="E309" s="125"/>
      <c r="F309" s="125"/>
      <c r="G309" s="125"/>
      <c r="H309" s="125"/>
      <c r="I309" s="117"/>
      <c r="J309" s="117"/>
      <c r="K309" s="125"/>
    </row>
    <row r="310" spans="2:11">
      <c r="B310" s="116"/>
      <c r="C310" s="125"/>
      <c r="D310" s="125"/>
      <c r="E310" s="125"/>
      <c r="F310" s="125"/>
      <c r="G310" s="125"/>
      <c r="H310" s="125"/>
      <c r="I310" s="117"/>
      <c r="J310" s="117"/>
      <c r="K310" s="125"/>
    </row>
    <row r="311" spans="2:11">
      <c r="B311" s="116"/>
      <c r="C311" s="125"/>
      <c r="D311" s="125"/>
      <c r="E311" s="125"/>
      <c r="F311" s="125"/>
      <c r="G311" s="125"/>
      <c r="H311" s="125"/>
      <c r="I311" s="117"/>
      <c r="J311" s="117"/>
      <c r="K311" s="125"/>
    </row>
    <row r="312" spans="2:11">
      <c r="B312" s="116"/>
      <c r="C312" s="125"/>
      <c r="D312" s="125"/>
      <c r="E312" s="125"/>
      <c r="F312" s="125"/>
      <c r="G312" s="125"/>
      <c r="H312" s="125"/>
      <c r="I312" s="117"/>
      <c r="J312" s="117"/>
      <c r="K312" s="125"/>
    </row>
    <row r="313" spans="2:11">
      <c r="B313" s="116"/>
      <c r="C313" s="125"/>
      <c r="D313" s="125"/>
      <c r="E313" s="125"/>
      <c r="F313" s="125"/>
      <c r="G313" s="125"/>
      <c r="H313" s="125"/>
      <c r="I313" s="117"/>
      <c r="J313" s="117"/>
      <c r="K313" s="125"/>
    </row>
    <row r="314" spans="2:11">
      <c r="B314" s="116"/>
      <c r="C314" s="125"/>
      <c r="D314" s="125"/>
      <c r="E314" s="125"/>
      <c r="F314" s="125"/>
      <c r="G314" s="125"/>
      <c r="H314" s="125"/>
      <c r="I314" s="117"/>
      <c r="J314" s="117"/>
      <c r="K314" s="125"/>
    </row>
    <row r="315" spans="2:11">
      <c r="B315" s="116"/>
      <c r="C315" s="125"/>
      <c r="D315" s="125"/>
      <c r="E315" s="125"/>
      <c r="F315" s="125"/>
      <c r="G315" s="125"/>
      <c r="H315" s="125"/>
      <c r="I315" s="117"/>
      <c r="J315" s="117"/>
      <c r="K315" s="125"/>
    </row>
    <row r="316" spans="2:11">
      <c r="B316" s="116"/>
      <c r="C316" s="125"/>
      <c r="D316" s="125"/>
      <c r="E316" s="125"/>
      <c r="F316" s="125"/>
      <c r="G316" s="125"/>
      <c r="H316" s="125"/>
      <c r="I316" s="117"/>
      <c r="J316" s="117"/>
      <c r="K316" s="125"/>
    </row>
    <row r="317" spans="2:11">
      <c r="B317" s="116"/>
      <c r="C317" s="125"/>
      <c r="D317" s="125"/>
      <c r="E317" s="125"/>
      <c r="F317" s="125"/>
      <c r="G317" s="125"/>
      <c r="H317" s="125"/>
      <c r="I317" s="117"/>
      <c r="J317" s="117"/>
      <c r="K317" s="125"/>
    </row>
    <row r="318" spans="2:11">
      <c r="B318" s="116"/>
      <c r="C318" s="125"/>
      <c r="D318" s="125"/>
      <c r="E318" s="125"/>
      <c r="F318" s="125"/>
      <c r="G318" s="125"/>
      <c r="H318" s="125"/>
      <c r="I318" s="117"/>
      <c r="J318" s="117"/>
      <c r="K318" s="125"/>
    </row>
    <row r="319" spans="2:11">
      <c r="B319" s="116"/>
      <c r="C319" s="125"/>
      <c r="D319" s="125"/>
      <c r="E319" s="125"/>
      <c r="F319" s="125"/>
      <c r="G319" s="125"/>
      <c r="H319" s="125"/>
      <c r="I319" s="117"/>
      <c r="J319" s="117"/>
      <c r="K319" s="125"/>
    </row>
    <row r="320" spans="2:11">
      <c r="B320" s="116"/>
      <c r="C320" s="125"/>
      <c r="D320" s="125"/>
      <c r="E320" s="125"/>
      <c r="F320" s="125"/>
      <c r="G320" s="125"/>
      <c r="H320" s="125"/>
      <c r="I320" s="117"/>
      <c r="J320" s="117"/>
      <c r="K320" s="125"/>
    </row>
    <row r="321" spans="2:11">
      <c r="B321" s="116"/>
      <c r="C321" s="125"/>
      <c r="D321" s="125"/>
      <c r="E321" s="125"/>
      <c r="F321" s="125"/>
      <c r="G321" s="125"/>
      <c r="H321" s="125"/>
      <c r="I321" s="117"/>
      <c r="J321" s="117"/>
      <c r="K321" s="125"/>
    </row>
    <row r="322" spans="2:11">
      <c r="B322" s="116"/>
      <c r="C322" s="125"/>
      <c r="D322" s="125"/>
      <c r="E322" s="125"/>
      <c r="F322" s="125"/>
      <c r="G322" s="125"/>
      <c r="H322" s="125"/>
      <c r="I322" s="117"/>
      <c r="J322" s="117"/>
      <c r="K322" s="125"/>
    </row>
    <row r="323" spans="2:11">
      <c r="B323" s="116"/>
      <c r="C323" s="125"/>
      <c r="D323" s="125"/>
      <c r="E323" s="125"/>
      <c r="F323" s="125"/>
      <c r="G323" s="125"/>
      <c r="H323" s="125"/>
      <c r="I323" s="117"/>
      <c r="J323" s="117"/>
      <c r="K323" s="125"/>
    </row>
    <row r="324" spans="2:11">
      <c r="B324" s="116"/>
      <c r="C324" s="125"/>
      <c r="D324" s="125"/>
      <c r="E324" s="125"/>
      <c r="F324" s="125"/>
      <c r="G324" s="125"/>
      <c r="H324" s="125"/>
      <c r="I324" s="117"/>
      <c r="J324" s="117"/>
      <c r="K324" s="125"/>
    </row>
    <row r="325" spans="2:11">
      <c r="B325" s="116"/>
      <c r="C325" s="125"/>
      <c r="D325" s="125"/>
      <c r="E325" s="125"/>
      <c r="F325" s="125"/>
      <c r="G325" s="125"/>
      <c r="H325" s="125"/>
      <c r="I325" s="117"/>
      <c r="J325" s="117"/>
      <c r="K325" s="125"/>
    </row>
    <row r="326" spans="2:11">
      <c r="B326" s="116"/>
      <c r="C326" s="125"/>
      <c r="D326" s="125"/>
      <c r="E326" s="125"/>
      <c r="F326" s="125"/>
      <c r="G326" s="125"/>
      <c r="H326" s="125"/>
      <c r="I326" s="117"/>
      <c r="J326" s="117"/>
      <c r="K326" s="125"/>
    </row>
    <row r="327" spans="2:11">
      <c r="B327" s="116"/>
      <c r="C327" s="125"/>
      <c r="D327" s="125"/>
      <c r="E327" s="125"/>
      <c r="F327" s="125"/>
      <c r="G327" s="125"/>
      <c r="H327" s="125"/>
      <c r="I327" s="117"/>
      <c r="J327" s="117"/>
      <c r="K327" s="125"/>
    </row>
    <row r="328" spans="2:11">
      <c r="B328" s="116"/>
      <c r="C328" s="125"/>
      <c r="D328" s="125"/>
      <c r="E328" s="125"/>
      <c r="F328" s="125"/>
      <c r="G328" s="125"/>
      <c r="H328" s="125"/>
      <c r="I328" s="117"/>
      <c r="J328" s="117"/>
      <c r="K328" s="125"/>
    </row>
    <row r="329" spans="2:11">
      <c r="B329" s="116"/>
      <c r="C329" s="125"/>
      <c r="D329" s="125"/>
      <c r="E329" s="125"/>
      <c r="F329" s="125"/>
      <c r="G329" s="125"/>
      <c r="H329" s="125"/>
      <c r="I329" s="117"/>
      <c r="J329" s="117"/>
      <c r="K329" s="125"/>
    </row>
    <row r="330" spans="2:11">
      <c r="B330" s="116"/>
      <c r="C330" s="125"/>
      <c r="D330" s="125"/>
      <c r="E330" s="125"/>
      <c r="F330" s="125"/>
      <c r="G330" s="125"/>
      <c r="H330" s="125"/>
      <c r="I330" s="117"/>
      <c r="J330" s="117"/>
      <c r="K330" s="125"/>
    </row>
    <row r="331" spans="2:11">
      <c r="B331" s="116"/>
      <c r="C331" s="125"/>
      <c r="D331" s="125"/>
      <c r="E331" s="125"/>
      <c r="F331" s="125"/>
      <c r="G331" s="125"/>
      <c r="H331" s="125"/>
      <c r="I331" s="117"/>
      <c r="J331" s="117"/>
      <c r="K331" s="125"/>
    </row>
    <row r="332" spans="2:11">
      <c r="B332" s="116"/>
      <c r="C332" s="125"/>
      <c r="D332" s="125"/>
      <c r="E332" s="125"/>
      <c r="F332" s="125"/>
      <c r="G332" s="125"/>
      <c r="H332" s="125"/>
      <c r="I332" s="117"/>
      <c r="J332" s="117"/>
      <c r="K332" s="125"/>
    </row>
    <row r="333" spans="2:11">
      <c r="B333" s="116"/>
      <c r="C333" s="125"/>
      <c r="D333" s="125"/>
      <c r="E333" s="125"/>
      <c r="F333" s="125"/>
      <c r="G333" s="125"/>
      <c r="H333" s="125"/>
      <c r="I333" s="117"/>
      <c r="J333" s="117"/>
      <c r="K333" s="125"/>
    </row>
    <row r="334" spans="2:11">
      <c r="B334" s="116"/>
      <c r="C334" s="125"/>
      <c r="D334" s="125"/>
      <c r="E334" s="125"/>
      <c r="F334" s="125"/>
      <c r="G334" s="125"/>
      <c r="H334" s="125"/>
      <c r="I334" s="117"/>
      <c r="J334" s="117"/>
      <c r="K334" s="125"/>
    </row>
    <row r="335" spans="2:11">
      <c r="B335" s="116"/>
      <c r="C335" s="125"/>
      <c r="D335" s="125"/>
      <c r="E335" s="125"/>
      <c r="F335" s="125"/>
      <c r="G335" s="125"/>
      <c r="H335" s="125"/>
      <c r="I335" s="117"/>
      <c r="J335" s="117"/>
      <c r="K335" s="125"/>
    </row>
    <row r="336" spans="2:11">
      <c r="B336" s="116"/>
      <c r="C336" s="125"/>
      <c r="D336" s="125"/>
      <c r="E336" s="125"/>
      <c r="F336" s="125"/>
      <c r="G336" s="125"/>
      <c r="H336" s="125"/>
      <c r="I336" s="117"/>
      <c r="J336" s="117"/>
      <c r="K336" s="125"/>
    </row>
    <row r="337" spans="2:11">
      <c r="B337" s="116"/>
      <c r="C337" s="125"/>
      <c r="D337" s="125"/>
      <c r="E337" s="125"/>
      <c r="F337" s="125"/>
      <c r="G337" s="125"/>
      <c r="H337" s="125"/>
      <c r="I337" s="117"/>
      <c r="J337" s="117"/>
      <c r="K337" s="125"/>
    </row>
    <row r="338" spans="2:11">
      <c r="B338" s="116"/>
      <c r="C338" s="125"/>
      <c r="D338" s="125"/>
      <c r="E338" s="125"/>
      <c r="F338" s="125"/>
      <c r="G338" s="125"/>
      <c r="H338" s="125"/>
      <c r="I338" s="117"/>
      <c r="J338" s="117"/>
      <c r="K338" s="125"/>
    </row>
    <row r="339" spans="2:11">
      <c r="B339" s="116"/>
      <c r="C339" s="125"/>
      <c r="D339" s="125"/>
      <c r="E339" s="125"/>
      <c r="F339" s="125"/>
      <c r="G339" s="125"/>
      <c r="H339" s="125"/>
      <c r="I339" s="117"/>
      <c r="J339" s="117"/>
      <c r="K339" s="125"/>
    </row>
    <row r="340" spans="2:11">
      <c r="B340" s="116"/>
      <c r="C340" s="125"/>
      <c r="D340" s="125"/>
      <c r="E340" s="125"/>
      <c r="F340" s="125"/>
      <c r="G340" s="125"/>
      <c r="H340" s="125"/>
      <c r="I340" s="117"/>
      <c r="J340" s="117"/>
      <c r="K340" s="125"/>
    </row>
    <row r="341" spans="2:11">
      <c r="B341" s="116"/>
      <c r="C341" s="125"/>
      <c r="D341" s="125"/>
      <c r="E341" s="125"/>
      <c r="F341" s="125"/>
      <c r="G341" s="125"/>
      <c r="H341" s="125"/>
      <c r="I341" s="117"/>
      <c r="J341" s="117"/>
      <c r="K341" s="125"/>
    </row>
    <row r="342" spans="2:11">
      <c r="B342" s="116"/>
      <c r="C342" s="125"/>
      <c r="D342" s="125"/>
      <c r="E342" s="125"/>
      <c r="F342" s="125"/>
      <c r="G342" s="125"/>
      <c r="H342" s="125"/>
      <c r="I342" s="117"/>
      <c r="J342" s="117"/>
      <c r="K342" s="125"/>
    </row>
    <row r="343" spans="2:11">
      <c r="B343" s="116"/>
      <c r="C343" s="125"/>
      <c r="D343" s="125"/>
      <c r="E343" s="125"/>
      <c r="F343" s="125"/>
      <c r="G343" s="125"/>
      <c r="H343" s="125"/>
      <c r="I343" s="117"/>
      <c r="J343" s="117"/>
      <c r="K343" s="125"/>
    </row>
    <row r="344" spans="2:11">
      <c r="B344" s="116"/>
      <c r="C344" s="125"/>
      <c r="D344" s="125"/>
      <c r="E344" s="125"/>
      <c r="F344" s="125"/>
      <c r="G344" s="125"/>
      <c r="H344" s="125"/>
      <c r="I344" s="117"/>
      <c r="J344" s="117"/>
      <c r="K344" s="125"/>
    </row>
    <row r="345" spans="2:11">
      <c r="B345" s="116"/>
      <c r="C345" s="125"/>
      <c r="D345" s="125"/>
      <c r="E345" s="125"/>
      <c r="F345" s="125"/>
      <c r="G345" s="125"/>
      <c r="H345" s="125"/>
      <c r="I345" s="117"/>
      <c r="J345" s="117"/>
      <c r="K345" s="125"/>
    </row>
    <row r="346" spans="2:11">
      <c r="B346" s="116"/>
      <c r="C346" s="125"/>
      <c r="D346" s="125"/>
      <c r="E346" s="125"/>
      <c r="F346" s="125"/>
      <c r="G346" s="125"/>
      <c r="H346" s="125"/>
      <c r="I346" s="117"/>
      <c r="J346" s="117"/>
      <c r="K346" s="125"/>
    </row>
    <row r="347" spans="2:11">
      <c r="B347" s="116"/>
      <c r="C347" s="125"/>
      <c r="D347" s="125"/>
      <c r="E347" s="125"/>
      <c r="F347" s="125"/>
      <c r="G347" s="125"/>
      <c r="H347" s="125"/>
      <c r="I347" s="117"/>
      <c r="J347" s="117"/>
      <c r="K347" s="125"/>
    </row>
    <row r="348" spans="2:11">
      <c r="B348" s="116"/>
      <c r="C348" s="125"/>
      <c r="D348" s="125"/>
      <c r="E348" s="125"/>
      <c r="F348" s="125"/>
      <c r="G348" s="125"/>
      <c r="H348" s="125"/>
      <c r="I348" s="117"/>
      <c r="J348" s="117"/>
      <c r="K348" s="125"/>
    </row>
    <row r="349" spans="2:11">
      <c r="B349" s="116"/>
      <c r="C349" s="125"/>
      <c r="D349" s="125"/>
      <c r="E349" s="125"/>
      <c r="F349" s="125"/>
      <c r="G349" s="125"/>
      <c r="H349" s="125"/>
      <c r="I349" s="117"/>
      <c r="J349" s="117"/>
      <c r="K349" s="125"/>
    </row>
    <row r="350" spans="2:11">
      <c r="B350" s="116"/>
      <c r="C350" s="125"/>
      <c r="D350" s="125"/>
      <c r="E350" s="125"/>
      <c r="F350" s="125"/>
      <c r="G350" s="125"/>
      <c r="H350" s="125"/>
      <c r="I350" s="117"/>
      <c r="J350" s="117"/>
      <c r="K350" s="125"/>
    </row>
    <row r="351" spans="2:11">
      <c r="B351" s="116"/>
      <c r="C351" s="125"/>
      <c r="D351" s="125"/>
      <c r="E351" s="125"/>
      <c r="F351" s="125"/>
      <c r="G351" s="125"/>
      <c r="H351" s="125"/>
      <c r="I351" s="117"/>
      <c r="J351" s="117"/>
      <c r="K351" s="125"/>
    </row>
    <row r="352" spans="2:11">
      <c r="B352" s="116"/>
      <c r="C352" s="125"/>
      <c r="D352" s="125"/>
      <c r="E352" s="125"/>
      <c r="F352" s="125"/>
      <c r="G352" s="125"/>
      <c r="H352" s="125"/>
      <c r="I352" s="117"/>
      <c r="J352" s="117"/>
      <c r="K352" s="125"/>
    </row>
    <row r="353" spans="2:11">
      <c r="B353" s="116"/>
      <c r="C353" s="125"/>
      <c r="D353" s="125"/>
      <c r="E353" s="125"/>
      <c r="F353" s="125"/>
      <c r="G353" s="125"/>
      <c r="H353" s="125"/>
      <c r="I353" s="117"/>
      <c r="J353" s="117"/>
      <c r="K353" s="125"/>
    </row>
    <row r="354" spans="2:11">
      <c r="B354" s="116"/>
      <c r="C354" s="125"/>
      <c r="D354" s="125"/>
      <c r="E354" s="125"/>
      <c r="F354" s="125"/>
      <c r="G354" s="125"/>
      <c r="H354" s="125"/>
      <c r="I354" s="117"/>
      <c r="J354" s="117"/>
      <c r="K354" s="125"/>
    </row>
    <row r="355" spans="2:11">
      <c r="B355" s="116"/>
      <c r="C355" s="125"/>
      <c r="D355" s="125"/>
      <c r="E355" s="125"/>
      <c r="F355" s="125"/>
      <c r="G355" s="125"/>
      <c r="H355" s="125"/>
      <c r="I355" s="117"/>
      <c r="J355" s="117"/>
      <c r="K355" s="125"/>
    </row>
    <row r="356" spans="2:11">
      <c r="B356" s="116"/>
      <c r="C356" s="125"/>
      <c r="D356" s="125"/>
      <c r="E356" s="125"/>
      <c r="F356" s="125"/>
      <c r="G356" s="125"/>
      <c r="H356" s="125"/>
      <c r="I356" s="117"/>
      <c r="J356" s="117"/>
      <c r="K356" s="125"/>
    </row>
    <row r="357" spans="2:11">
      <c r="B357" s="116"/>
      <c r="C357" s="125"/>
      <c r="D357" s="125"/>
      <c r="E357" s="125"/>
      <c r="F357" s="125"/>
      <c r="G357" s="125"/>
      <c r="H357" s="125"/>
      <c r="I357" s="117"/>
      <c r="J357" s="117"/>
      <c r="K357" s="125"/>
    </row>
    <row r="358" spans="2:11">
      <c r="B358" s="116"/>
      <c r="C358" s="125"/>
      <c r="D358" s="125"/>
      <c r="E358" s="125"/>
      <c r="F358" s="125"/>
      <c r="G358" s="125"/>
      <c r="H358" s="125"/>
      <c r="I358" s="117"/>
      <c r="J358" s="117"/>
      <c r="K358" s="125"/>
    </row>
    <row r="359" spans="2:11">
      <c r="B359" s="116"/>
      <c r="C359" s="125"/>
      <c r="D359" s="125"/>
      <c r="E359" s="125"/>
      <c r="F359" s="125"/>
      <c r="G359" s="125"/>
      <c r="H359" s="125"/>
      <c r="I359" s="117"/>
      <c r="J359" s="117"/>
      <c r="K359" s="125"/>
    </row>
    <row r="360" spans="2:11">
      <c r="B360" s="116"/>
      <c r="C360" s="125"/>
      <c r="D360" s="125"/>
      <c r="E360" s="125"/>
      <c r="F360" s="125"/>
      <c r="G360" s="125"/>
      <c r="H360" s="125"/>
      <c r="I360" s="117"/>
      <c r="J360" s="117"/>
      <c r="K360" s="125"/>
    </row>
    <row r="361" spans="2:11">
      <c r="B361" s="116"/>
      <c r="C361" s="125"/>
      <c r="D361" s="125"/>
      <c r="E361" s="125"/>
      <c r="F361" s="125"/>
      <c r="G361" s="125"/>
      <c r="H361" s="125"/>
      <c r="I361" s="117"/>
      <c r="J361" s="117"/>
      <c r="K361" s="125"/>
    </row>
    <row r="362" spans="2:11">
      <c r="B362" s="116"/>
      <c r="C362" s="125"/>
      <c r="D362" s="125"/>
      <c r="E362" s="125"/>
      <c r="F362" s="125"/>
      <c r="G362" s="125"/>
      <c r="H362" s="125"/>
      <c r="I362" s="117"/>
      <c r="J362" s="117"/>
      <c r="K362" s="125"/>
    </row>
    <row r="363" spans="2:11">
      <c r="B363" s="116"/>
      <c r="C363" s="125"/>
      <c r="D363" s="125"/>
      <c r="E363" s="125"/>
      <c r="F363" s="125"/>
      <c r="G363" s="125"/>
      <c r="H363" s="125"/>
      <c r="I363" s="117"/>
      <c r="J363" s="117"/>
      <c r="K363" s="125"/>
    </row>
    <row r="364" spans="2:11">
      <c r="B364" s="116"/>
      <c r="C364" s="125"/>
      <c r="D364" s="125"/>
      <c r="E364" s="125"/>
      <c r="F364" s="125"/>
      <c r="G364" s="125"/>
      <c r="H364" s="125"/>
      <c r="I364" s="117"/>
      <c r="J364" s="117"/>
      <c r="K364" s="125"/>
    </row>
    <row r="365" spans="2:11">
      <c r="B365" s="116"/>
      <c r="C365" s="125"/>
      <c r="D365" s="125"/>
      <c r="E365" s="125"/>
      <c r="F365" s="125"/>
      <c r="G365" s="125"/>
      <c r="H365" s="125"/>
      <c r="I365" s="117"/>
      <c r="J365" s="117"/>
      <c r="K365" s="125"/>
    </row>
    <row r="366" spans="2:11">
      <c r="B366" s="116"/>
      <c r="C366" s="125"/>
      <c r="D366" s="125"/>
      <c r="E366" s="125"/>
      <c r="F366" s="125"/>
      <c r="G366" s="125"/>
      <c r="H366" s="125"/>
      <c r="I366" s="117"/>
      <c r="J366" s="117"/>
      <c r="K366" s="125"/>
    </row>
    <row r="367" spans="2:11">
      <c r="B367" s="116"/>
      <c r="C367" s="125"/>
      <c r="D367" s="125"/>
      <c r="E367" s="125"/>
      <c r="F367" s="125"/>
      <c r="G367" s="125"/>
      <c r="H367" s="125"/>
      <c r="I367" s="117"/>
      <c r="J367" s="117"/>
      <c r="K367" s="125"/>
    </row>
    <row r="368" spans="2:11">
      <c r="B368" s="116"/>
      <c r="C368" s="125"/>
      <c r="D368" s="125"/>
      <c r="E368" s="125"/>
      <c r="F368" s="125"/>
      <c r="G368" s="125"/>
      <c r="H368" s="125"/>
      <c r="I368" s="117"/>
      <c r="J368" s="117"/>
      <c r="K368" s="125"/>
    </row>
    <row r="369" spans="2:11">
      <c r="B369" s="116"/>
      <c r="C369" s="125"/>
      <c r="D369" s="125"/>
      <c r="E369" s="125"/>
      <c r="F369" s="125"/>
      <c r="G369" s="125"/>
      <c r="H369" s="125"/>
      <c r="I369" s="117"/>
      <c r="J369" s="117"/>
      <c r="K369" s="125"/>
    </row>
    <row r="370" spans="2:11">
      <c r="B370" s="116"/>
      <c r="C370" s="125"/>
      <c r="D370" s="125"/>
      <c r="E370" s="125"/>
      <c r="F370" s="125"/>
      <c r="G370" s="125"/>
      <c r="H370" s="125"/>
      <c r="I370" s="117"/>
      <c r="J370" s="117"/>
      <c r="K370" s="125"/>
    </row>
    <row r="371" spans="2:11">
      <c r="B371" s="116"/>
      <c r="C371" s="125"/>
      <c r="D371" s="125"/>
      <c r="E371" s="125"/>
      <c r="F371" s="125"/>
      <c r="G371" s="125"/>
      <c r="H371" s="125"/>
      <c r="I371" s="117"/>
      <c r="J371" s="117"/>
      <c r="K371" s="125"/>
    </row>
    <row r="372" spans="2:11">
      <c r="B372" s="116"/>
      <c r="C372" s="125"/>
      <c r="D372" s="125"/>
      <c r="E372" s="125"/>
      <c r="F372" s="125"/>
      <c r="G372" s="125"/>
      <c r="H372" s="125"/>
      <c r="I372" s="117"/>
      <c r="J372" s="117"/>
      <c r="K372" s="125"/>
    </row>
    <row r="373" spans="2:11">
      <c r="B373" s="116"/>
      <c r="C373" s="125"/>
      <c r="D373" s="125"/>
      <c r="E373" s="125"/>
      <c r="F373" s="125"/>
      <c r="G373" s="125"/>
      <c r="H373" s="125"/>
      <c r="I373" s="117"/>
      <c r="J373" s="117"/>
      <c r="K373" s="125"/>
    </row>
    <row r="374" spans="2:11">
      <c r="B374" s="116"/>
      <c r="C374" s="125"/>
      <c r="D374" s="125"/>
      <c r="E374" s="125"/>
      <c r="F374" s="125"/>
      <c r="G374" s="125"/>
      <c r="H374" s="125"/>
      <c r="I374" s="117"/>
      <c r="J374" s="117"/>
      <c r="K374" s="125"/>
    </row>
    <row r="375" spans="2:11">
      <c r="B375" s="116"/>
      <c r="C375" s="125"/>
      <c r="D375" s="125"/>
      <c r="E375" s="125"/>
      <c r="F375" s="125"/>
      <c r="G375" s="125"/>
      <c r="H375" s="125"/>
      <c r="I375" s="117"/>
      <c r="J375" s="117"/>
      <c r="K375" s="125"/>
    </row>
    <row r="376" spans="2:11">
      <c r="B376" s="116"/>
      <c r="C376" s="125"/>
      <c r="D376" s="125"/>
      <c r="E376" s="125"/>
      <c r="F376" s="125"/>
      <c r="G376" s="125"/>
      <c r="H376" s="125"/>
      <c r="I376" s="117"/>
      <c r="J376" s="117"/>
      <c r="K376" s="125"/>
    </row>
    <row r="377" spans="2:11">
      <c r="B377" s="116"/>
      <c r="C377" s="125"/>
      <c r="D377" s="125"/>
      <c r="E377" s="125"/>
      <c r="F377" s="125"/>
      <c r="G377" s="125"/>
      <c r="H377" s="125"/>
      <c r="I377" s="117"/>
      <c r="J377" s="117"/>
      <c r="K377" s="125"/>
    </row>
    <row r="378" spans="2:11">
      <c r="B378" s="116"/>
      <c r="C378" s="125"/>
      <c r="D378" s="125"/>
      <c r="E378" s="125"/>
      <c r="F378" s="125"/>
      <c r="G378" s="125"/>
      <c r="H378" s="125"/>
      <c r="I378" s="117"/>
      <c r="J378" s="117"/>
      <c r="K378" s="125"/>
    </row>
    <row r="379" spans="2:11">
      <c r="B379" s="116"/>
      <c r="C379" s="125"/>
      <c r="D379" s="125"/>
      <c r="E379" s="125"/>
      <c r="F379" s="125"/>
      <c r="G379" s="125"/>
      <c r="H379" s="125"/>
      <c r="I379" s="117"/>
      <c r="J379" s="117"/>
      <c r="K379" s="125"/>
    </row>
    <row r="380" spans="2:11">
      <c r="B380" s="116"/>
      <c r="C380" s="125"/>
      <c r="D380" s="125"/>
      <c r="E380" s="125"/>
      <c r="F380" s="125"/>
      <c r="G380" s="125"/>
      <c r="H380" s="125"/>
      <c r="I380" s="117"/>
      <c r="J380" s="117"/>
      <c r="K380" s="125"/>
    </row>
    <row r="381" spans="2:11">
      <c r="B381" s="116"/>
      <c r="C381" s="125"/>
      <c r="D381" s="125"/>
      <c r="E381" s="125"/>
      <c r="F381" s="125"/>
      <c r="G381" s="125"/>
      <c r="H381" s="125"/>
      <c r="I381" s="117"/>
      <c r="J381" s="117"/>
      <c r="K381" s="125"/>
    </row>
    <row r="382" spans="2:11">
      <c r="B382" s="116"/>
      <c r="C382" s="125"/>
      <c r="D382" s="125"/>
      <c r="E382" s="125"/>
      <c r="F382" s="125"/>
      <c r="G382" s="125"/>
      <c r="H382" s="125"/>
      <c r="I382" s="117"/>
      <c r="J382" s="117"/>
      <c r="K382" s="125"/>
    </row>
    <row r="383" spans="2:11">
      <c r="B383" s="116"/>
      <c r="C383" s="125"/>
      <c r="D383" s="125"/>
      <c r="E383" s="125"/>
      <c r="F383" s="125"/>
      <c r="G383" s="125"/>
      <c r="H383" s="125"/>
      <c r="I383" s="117"/>
      <c r="J383" s="117"/>
      <c r="K383" s="125"/>
    </row>
    <row r="384" spans="2:11">
      <c r="B384" s="116"/>
      <c r="C384" s="125"/>
      <c r="D384" s="125"/>
      <c r="E384" s="125"/>
      <c r="F384" s="125"/>
      <c r="G384" s="125"/>
      <c r="H384" s="125"/>
      <c r="I384" s="117"/>
      <c r="J384" s="117"/>
      <c r="K384" s="125"/>
    </row>
    <row r="385" spans="2:11">
      <c r="B385" s="116"/>
      <c r="C385" s="125"/>
      <c r="D385" s="125"/>
      <c r="E385" s="125"/>
      <c r="F385" s="125"/>
      <c r="G385" s="125"/>
      <c r="H385" s="125"/>
      <c r="I385" s="117"/>
      <c r="J385" s="117"/>
      <c r="K385" s="125"/>
    </row>
    <row r="386" spans="2:11">
      <c r="B386" s="116"/>
      <c r="C386" s="125"/>
      <c r="D386" s="125"/>
      <c r="E386" s="125"/>
      <c r="F386" s="125"/>
      <c r="G386" s="125"/>
      <c r="H386" s="125"/>
      <c r="I386" s="117"/>
      <c r="J386" s="117"/>
      <c r="K386" s="125"/>
    </row>
    <row r="387" spans="2:11">
      <c r="B387" s="116"/>
      <c r="C387" s="125"/>
      <c r="D387" s="125"/>
      <c r="E387" s="125"/>
      <c r="F387" s="125"/>
      <c r="G387" s="125"/>
      <c r="H387" s="125"/>
      <c r="I387" s="117"/>
      <c r="J387" s="117"/>
      <c r="K387" s="125"/>
    </row>
    <row r="388" spans="2:11">
      <c r="B388" s="116"/>
      <c r="C388" s="125"/>
      <c r="D388" s="125"/>
      <c r="E388" s="125"/>
      <c r="F388" s="125"/>
      <c r="G388" s="125"/>
      <c r="H388" s="125"/>
      <c r="I388" s="117"/>
      <c r="J388" s="117"/>
      <c r="K388" s="125"/>
    </row>
    <row r="389" spans="2:11">
      <c r="B389" s="116"/>
      <c r="C389" s="125"/>
      <c r="D389" s="125"/>
      <c r="E389" s="125"/>
      <c r="F389" s="125"/>
      <c r="G389" s="125"/>
      <c r="H389" s="125"/>
      <c r="I389" s="117"/>
      <c r="J389" s="117"/>
      <c r="K389" s="125"/>
    </row>
    <row r="390" spans="2:11">
      <c r="B390" s="116"/>
      <c r="C390" s="125"/>
      <c r="D390" s="125"/>
      <c r="E390" s="125"/>
      <c r="F390" s="125"/>
      <c r="G390" s="125"/>
      <c r="H390" s="125"/>
      <c r="I390" s="117"/>
      <c r="J390" s="117"/>
      <c r="K390" s="125"/>
    </row>
    <row r="391" spans="2:11">
      <c r="B391" s="116"/>
      <c r="C391" s="125"/>
      <c r="D391" s="125"/>
      <c r="E391" s="125"/>
      <c r="F391" s="125"/>
      <c r="G391" s="125"/>
      <c r="H391" s="125"/>
      <c r="I391" s="117"/>
      <c r="J391" s="117"/>
      <c r="K391" s="125"/>
    </row>
    <row r="392" spans="2:11">
      <c r="B392" s="116"/>
      <c r="C392" s="125"/>
      <c r="D392" s="125"/>
      <c r="E392" s="125"/>
      <c r="F392" s="125"/>
      <c r="G392" s="125"/>
      <c r="H392" s="125"/>
      <c r="I392" s="117"/>
      <c r="J392" s="117"/>
      <c r="K392" s="125"/>
    </row>
    <row r="393" spans="2:11">
      <c r="B393" s="116"/>
      <c r="C393" s="125"/>
      <c r="D393" s="125"/>
      <c r="E393" s="125"/>
      <c r="F393" s="125"/>
      <c r="G393" s="125"/>
      <c r="H393" s="125"/>
      <c r="I393" s="117"/>
      <c r="J393" s="117"/>
      <c r="K393" s="125"/>
    </row>
    <row r="394" spans="2:11">
      <c r="B394" s="116"/>
      <c r="C394" s="125"/>
      <c r="D394" s="125"/>
      <c r="E394" s="125"/>
      <c r="F394" s="125"/>
      <c r="G394" s="125"/>
      <c r="H394" s="125"/>
      <c r="I394" s="117"/>
      <c r="J394" s="117"/>
      <c r="K394" s="125"/>
    </row>
    <row r="395" spans="2:11">
      <c r="B395" s="116"/>
      <c r="C395" s="125"/>
      <c r="D395" s="125"/>
      <c r="E395" s="125"/>
      <c r="F395" s="125"/>
      <c r="G395" s="125"/>
      <c r="H395" s="125"/>
      <c r="I395" s="117"/>
      <c r="J395" s="117"/>
      <c r="K395" s="125"/>
    </row>
    <row r="396" spans="2:11">
      <c r="B396" s="116"/>
      <c r="C396" s="125"/>
      <c r="D396" s="125"/>
      <c r="E396" s="125"/>
      <c r="F396" s="125"/>
      <c r="G396" s="125"/>
      <c r="H396" s="125"/>
      <c r="I396" s="117"/>
      <c r="J396" s="117"/>
      <c r="K396" s="125"/>
    </row>
    <row r="397" spans="2:11">
      <c r="B397" s="116"/>
      <c r="C397" s="125"/>
      <c r="D397" s="125"/>
      <c r="E397" s="125"/>
      <c r="F397" s="125"/>
      <c r="G397" s="125"/>
      <c r="H397" s="125"/>
      <c r="I397" s="117"/>
      <c r="J397" s="117"/>
      <c r="K397" s="125"/>
    </row>
    <row r="398" spans="2:11">
      <c r="B398" s="116"/>
      <c r="C398" s="125"/>
      <c r="D398" s="125"/>
      <c r="E398" s="125"/>
      <c r="F398" s="125"/>
      <c r="G398" s="125"/>
      <c r="H398" s="125"/>
      <c r="I398" s="117"/>
      <c r="J398" s="117"/>
      <c r="K398" s="125"/>
    </row>
    <row r="399" spans="2:11">
      <c r="B399" s="116"/>
      <c r="C399" s="125"/>
      <c r="D399" s="125"/>
      <c r="E399" s="125"/>
      <c r="F399" s="125"/>
      <c r="G399" s="125"/>
      <c r="H399" s="125"/>
      <c r="I399" s="117"/>
      <c r="J399" s="117"/>
      <c r="K399" s="125"/>
    </row>
    <row r="400" spans="2:11">
      <c r="B400" s="116"/>
      <c r="C400" s="125"/>
      <c r="D400" s="125"/>
      <c r="E400" s="125"/>
      <c r="F400" s="125"/>
      <c r="G400" s="125"/>
      <c r="H400" s="125"/>
      <c r="I400" s="117"/>
      <c r="J400" s="117"/>
      <c r="K400" s="125"/>
    </row>
    <row r="401" spans="2:11">
      <c r="B401" s="116"/>
      <c r="C401" s="125"/>
      <c r="D401" s="125"/>
      <c r="E401" s="125"/>
      <c r="F401" s="125"/>
      <c r="G401" s="125"/>
      <c r="H401" s="125"/>
      <c r="I401" s="117"/>
      <c r="J401" s="117"/>
      <c r="K401" s="125"/>
    </row>
    <row r="402" spans="2:11">
      <c r="B402" s="116"/>
      <c r="C402" s="125"/>
      <c r="D402" s="125"/>
      <c r="E402" s="125"/>
      <c r="F402" s="125"/>
      <c r="G402" s="125"/>
      <c r="H402" s="125"/>
      <c r="I402" s="117"/>
      <c r="J402" s="117"/>
      <c r="K402" s="125"/>
    </row>
    <row r="403" spans="2:11">
      <c r="B403" s="116"/>
      <c r="C403" s="125"/>
      <c r="D403" s="125"/>
      <c r="E403" s="125"/>
      <c r="F403" s="125"/>
      <c r="G403" s="125"/>
      <c r="H403" s="125"/>
      <c r="I403" s="117"/>
      <c r="J403" s="117"/>
      <c r="K403" s="125"/>
    </row>
    <row r="404" spans="2:11">
      <c r="B404" s="116"/>
      <c r="C404" s="125"/>
      <c r="D404" s="125"/>
      <c r="E404" s="125"/>
      <c r="F404" s="125"/>
      <c r="G404" s="125"/>
      <c r="H404" s="125"/>
      <c r="I404" s="117"/>
      <c r="J404" s="117"/>
      <c r="K404" s="125"/>
    </row>
    <row r="405" spans="2:11">
      <c r="B405" s="116"/>
      <c r="C405" s="125"/>
      <c r="D405" s="125"/>
      <c r="E405" s="125"/>
      <c r="F405" s="125"/>
      <c r="G405" s="125"/>
      <c r="H405" s="125"/>
      <c r="I405" s="117"/>
      <c r="J405" s="117"/>
      <c r="K405" s="125"/>
    </row>
    <row r="406" spans="2:11">
      <c r="B406" s="116"/>
      <c r="C406" s="125"/>
      <c r="D406" s="125"/>
      <c r="E406" s="125"/>
      <c r="F406" s="125"/>
      <c r="G406" s="125"/>
      <c r="H406" s="125"/>
      <c r="I406" s="117"/>
      <c r="J406" s="117"/>
      <c r="K406" s="125"/>
    </row>
    <row r="407" spans="2:11">
      <c r="B407" s="116"/>
      <c r="C407" s="125"/>
      <c r="D407" s="125"/>
      <c r="E407" s="125"/>
      <c r="F407" s="125"/>
      <c r="G407" s="125"/>
      <c r="H407" s="125"/>
      <c r="I407" s="117"/>
      <c r="J407" s="117"/>
      <c r="K407" s="125"/>
    </row>
    <row r="408" spans="2:11">
      <c r="B408" s="116"/>
      <c r="C408" s="125"/>
      <c r="D408" s="125"/>
      <c r="E408" s="125"/>
      <c r="F408" s="125"/>
      <c r="G408" s="125"/>
      <c r="H408" s="125"/>
      <c r="I408" s="117"/>
      <c r="J408" s="117"/>
      <c r="K408" s="125"/>
    </row>
    <row r="409" spans="2:11">
      <c r="B409" s="116"/>
      <c r="C409" s="125"/>
      <c r="D409" s="125"/>
      <c r="E409" s="125"/>
      <c r="F409" s="125"/>
      <c r="G409" s="125"/>
      <c r="H409" s="125"/>
      <c r="I409" s="117"/>
      <c r="J409" s="117"/>
      <c r="K409" s="125"/>
    </row>
    <row r="410" spans="2:11">
      <c r="B410" s="116"/>
      <c r="C410" s="125"/>
      <c r="D410" s="125"/>
      <c r="E410" s="125"/>
      <c r="F410" s="125"/>
      <c r="G410" s="125"/>
      <c r="H410" s="125"/>
      <c r="I410" s="117"/>
      <c r="J410" s="117"/>
      <c r="K410" s="125"/>
    </row>
    <row r="411" spans="2:11">
      <c r="B411" s="116"/>
      <c r="C411" s="125"/>
      <c r="D411" s="125"/>
      <c r="E411" s="125"/>
      <c r="F411" s="125"/>
      <c r="G411" s="125"/>
      <c r="H411" s="125"/>
      <c r="I411" s="117"/>
      <c r="J411" s="117"/>
      <c r="K411" s="125"/>
    </row>
    <row r="412" spans="2:11">
      <c r="B412" s="116"/>
      <c r="C412" s="125"/>
      <c r="D412" s="125"/>
      <c r="E412" s="125"/>
      <c r="F412" s="125"/>
      <c r="G412" s="125"/>
      <c r="H412" s="125"/>
      <c r="I412" s="117"/>
      <c r="J412" s="117"/>
      <c r="K412" s="125"/>
    </row>
    <row r="413" spans="2:11">
      <c r="B413" s="116"/>
      <c r="C413" s="125"/>
      <c r="D413" s="125"/>
      <c r="E413" s="125"/>
      <c r="F413" s="125"/>
      <c r="G413" s="125"/>
      <c r="H413" s="125"/>
      <c r="I413" s="117"/>
      <c r="J413" s="117"/>
      <c r="K413" s="125"/>
    </row>
    <row r="414" spans="2:11">
      <c r="B414" s="116"/>
      <c r="C414" s="125"/>
      <c r="D414" s="125"/>
      <c r="E414" s="125"/>
      <c r="F414" s="125"/>
      <c r="G414" s="125"/>
      <c r="H414" s="125"/>
      <c r="I414" s="117"/>
      <c r="J414" s="117"/>
      <c r="K414" s="125"/>
    </row>
    <row r="415" spans="2:11">
      <c r="B415" s="116"/>
      <c r="C415" s="125"/>
      <c r="D415" s="125"/>
      <c r="E415" s="125"/>
      <c r="F415" s="125"/>
      <c r="G415" s="125"/>
      <c r="H415" s="125"/>
      <c r="I415" s="117"/>
      <c r="J415" s="117"/>
      <c r="K415" s="125"/>
    </row>
    <row r="416" spans="2:11">
      <c r="B416" s="116"/>
      <c r="C416" s="125"/>
      <c r="D416" s="125"/>
      <c r="E416" s="125"/>
      <c r="F416" s="125"/>
      <c r="G416" s="125"/>
      <c r="H416" s="125"/>
      <c r="I416" s="117"/>
      <c r="J416" s="117"/>
      <c r="K416" s="125"/>
    </row>
    <row r="417" spans="2:11">
      <c r="B417" s="116"/>
      <c r="C417" s="125"/>
      <c r="D417" s="125"/>
      <c r="E417" s="125"/>
      <c r="F417" s="125"/>
      <c r="G417" s="125"/>
      <c r="H417" s="125"/>
      <c r="I417" s="117"/>
      <c r="J417" s="117"/>
      <c r="K417" s="125"/>
    </row>
    <row r="418" spans="2:11">
      <c r="B418" s="116"/>
      <c r="C418" s="125"/>
      <c r="D418" s="125"/>
      <c r="E418" s="125"/>
      <c r="F418" s="125"/>
      <c r="G418" s="125"/>
      <c r="H418" s="125"/>
      <c r="I418" s="117"/>
      <c r="J418" s="117"/>
      <c r="K418" s="125"/>
    </row>
    <row r="419" spans="2:11">
      <c r="B419" s="116"/>
      <c r="C419" s="125"/>
      <c r="D419" s="125"/>
      <c r="E419" s="125"/>
      <c r="F419" s="125"/>
      <c r="G419" s="125"/>
      <c r="H419" s="125"/>
      <c r="I419" s="117"/>
      <c r="J419" s="117"/>
      <c r="K419" s="125"/>
    </row>
    <row r="420" spans="2:11">
      <c r="B420" s="116"/>
      <c r="C420" s="125"/>
      <c r="D420" s="125"/>
      <c r="E420" s="125"/>
      <c r="F420" s="125"/>
      <c r="G420" s="125"/>
      <c r="H420" s="125"/>
      <c r="I420" s="117"/>
      <c r="J420" s="117"/>
      <c r="K420" s="125"/>
    </row>
    <row r="421" spans="2:11">
      <c r="B421" s="116"/>
      <c r="C421" s="125"/>
      <c r="D421" s="125"/>
      <c r="E421" s="125"/>
      <c r="F421" s="125"/>
      <c r="G421" s="125"/>
      <c r="H421" s="125"/>
      <c r="I421" s="117"/>
      <c r="J421" s="117"/>
      <c r="K421" s="125"/>
    </row>
    <row r="422" spans="2:11">
      <c r="B422" s="116"/>
      <c r="C422" s="125"/>
      <c r="D422" s="125"/>
      <c r="E422" s="125"/>
      <c r="F422" s="125"/>
      <c r="G422" s="125"/>
      <c r="H422" s="125"/>
      <c r="I422" s="117"/>
      <c r="J422" s="117"/>
      <c r="K422" s="125"/>
    </row>
    <row r="423" spans="2:11">
      <c r="B423" s="116"/>
      <c r="C423" s="125"/>
      <c r="D423" s="125"/>
      <c r="E423" s="125"/>
      <c r="F423" s="125"/>
      <c r="G423" s="125"/>
      <c r="H423" s="125"/>
      <c r="I423" s="117"/>
      <c r="J423" s="117"/>
      <c r="K423" s="125"/>
    </row>
    <row r="424" spans="2:11">
      <c r="B424" s="116"/>
      <c r="C424" s="125"/>
      <c r="D424" s="125"/>
      <c r="E424" s="125"/>
      <c r="F424" s="125"/>
      <c r="G424" s="125"/>
      <c r="H424" s="125"/>
      <c r="I424" s="117"/>
      <c r="J424" s="117"/>
      <c r="K424" s="125"/>
    </row>
    <row r="425" spans="2:11">
      <c r="B425" s="116"/>
      <c r="C425" s="125"/>
      <c r="D425" s="125"/>
      <c r="E425" s="125"/>
      <c r="F425" s="125"/>
      <c r="G425" s="125"/>
      <c r="H425" s="125"/>
      <c r="I425" s="117"/>
      <c r="J425" s="117"/>
      <c r="K425" s="125"/>
    </row>
    <row r="426" spans="2:11">
      <c r="B426" s="116"/>
      <c r="C426" s="125"/>
      <c r="D426" s="125"/>
      <c r="E426" s="125"/>
      <c r="F426" s="125"/>
      <c r="G426" s="125"/>
      <c r="H426" s="125"/>
      <c r="I426" s="117"/>
      <c r="J426" s="117"/>
      <c r="K426" s="125"/>
    </row>
    <row r="427" spans="2:11">
      <c r="B427" s="116"/>
      <c r="C427" s="125"/>
      <c r="D427" s="125"/>
      <c r="E427" s="125"/>
      <c r="F427" s="125"/>
      <c r="G427" s="125"/>
      <c r="H427" s="125"/>
      <c r="I427" s="117"/>
      <c r="J427" s="117"/>
      <c r="K427" s="125"/>
    </row>
    <row r="428" spans="2:11">
      <c r="B428" s="116"/>
      <c r="C428" s="125"/>
      <c r="D428" s="125"/>
      <c r="E428" s="125"/>
      <c r="F428" s="125"/>
      <c r="G428" s="125"/>
      <c r="H428" s="125"/>
      <c r="I428" s="117"/>
      <c r="J428" s="117"/>
      <c r="K428" s="125"/>
    </row>
    <row r="429" spans="2:11">
      <c r="B429" s="116"/>
      <c r="C429" s="125"/>
      <c r="D429" s="125"/>
      <c r="E429" s="125"/>
      <c r="F429" s="125"/>
      <c r="G429" s="125"/>
      <c r="H429" s="125"/>
      <c r="I429" s="117"/>
      <c r="J429" s="117"/>
      <c r="K429" s="125"/>
    </row>
    <row r="430" spans="2:11">
      <c r="B430" s="116"/>
      <c r="C430" s="125"/>
      <c r="D430" s="125"/>
      <c r="E430" s="125"/>
      <c r="F430" s="125"/>
      <c r="G430" s="125"/>
      <c r="H430" s="125"/>
      <c r="I430" s="117"/>
      <c r="J430" s="117"/>
      <c r="K430" s="125"/>
    </row>
    <row r="431" spans="2:11">
      <c r="B431" s="116"/>
      <c r="C431" s="125"/>
      <c r="D431" s="125"/>
      <c r="E431" s="125"/>
      <c r="F431" s="125"/>
      <c r="G431" s="125"/>
      <c r="H431" s="125"/>
      <c r="I431" s="117"/>
      <c r="J431" s="117"/>
      <c r="K431" s="125"/>
    </row>
    <row r="432" spans="2:11">
      <c r="B432" s="116"/>
      <c r="C432" s="125"/>
      <c r="D432" s="125"/>
      <c r="E432" s="125"/>
      <c r="F432" s="125"/>
      <c r="G432" s="125"/>
      <c r="H432" s="125"/>
      <c r="I432" s="117"/>
      <c r="J432" s="117"/>
      <c r="K432" s="125"/>
    </row>
    <row r="433" spans="2:11">
      <c r="B433" s="116"/>
      <c r="C433" s="125"/>
      <c r="D433" s="125"/>
      <c r="E433" s="125"/>
      <c r="F433" s="125"/>
      <c r="G433" s="125"/>
      <c r="H433" s="125"/>
      <c r="I433" s="117"/>
      <c r="J433" s="117"/>
      <c r="K433" s="125"/>
    </row>
    <row r="434" spans="2:11">
      <c r="B434" s="116"/>
      <c r="C434" s="125"/>
      <c r="D434" s="125"/>
      <c r="E434" s="125"/>
      <c r="F434" s="125"/>
      <c r="G434" s="125"/>
      <c r="H434" s="125"/>
      <c r="I434" s="117"/>
      <c r="J434" s="117"/>
      <c r="K434" s="125"/>
    </row>
    <row r="435" spans="2:11">
      <c r="B435" s="116"/>
      <c r="C435" s="125"/>
      <c r="D435" s="125"/>
      <c r="E435" s="125"/>
      <c r="F435" s="125"/>
      <c r="G435" s="125"/>
      <c r="H435" s="125"/>
      <c r="I435" s="117"/>
      <c r="J435" s="117"/>
      <c r="K435" s="125"/>
    </row>
    <row r="436" spans="2:11">
      <c r="B436" s="116"/>
      <c r="C436" s="125"/>
      <c r="D436" s="125"/>
      <c r="E436" s="125"/>
      <c r="F436" s="125"/>
      <c r="G436" s="125"/>
      <c r="H436" s="125"/>
      <c r="I436" s="117"/>
      <c r="J436" s="117"/>
      <c r="K436" s="125"/>
    </row>
    <row r="437" spans="2:11">
      <c r="B437" s="116"/>
      <c r="C437" s="125"/>
      <c r="D437" s="125"/>
      <c r="E437" s="125"/>
      <c r="F437" s="125"/>
      <c r="G437" s="125"/>
      <c r="H437" s="125"/>
      <c r="I437" s="117"/>
      <c r="J437" s="117"/>
      <c r="K437" s="125"/>
    </row>
    <row r="438" spans="2:11">
      <c r="B438" s="116"/>
      <c r="C438" s="125"/>
      <c r="D438" s="125"/>
      <c r="E438" s="125"/>
      <c r="F438" s="125"/>
      <c r="G438" s="125"/>
      <c r="H438" s="125"/>
      <c r="I438" s="117"/>
      <c r="J438" s="117"/>
      <c r="K438" s="125"/>
    </row>
    <row r="439" spans="2:11">
      <c r="B439" s="116"/>
      <c r="C439" s="125"/>
      <c r="D439" s="125"/>
      <c r="E439" s="125"/>
      <c r="F439" s="125"/>
      <c r="G439" s="125"/>
      <c r="H439" s="125"/>
      <c r="I439" s="117"/>
      <c r="J439" s="117"/>
      <c r="K439" s="125"/>
    </row>
    <row r="440" spans="2:11">
      <c r="B440" s="116"/>
      <c r="C440" s="125"/>
      <c r="D440" s="125"/>
      <c r="E440" s="125"/>
      <c r="F440" s="125"/>
      <c r="G440" s="125"/>
      <c r="H440" s="125"/>
      <c r="I440" s="117"/>
      <c r="J440" s="117"/>
      <c r="K440" s="125"/>
    </row>
    <row r="441" spans="2:11">
      <c r="B441" s="116"/>
      <c r="C441" s="125"/>
      <c r="D441" s="125"/>
      <c r="E441" s="125"/>
      <c r="F441" s="125"/>
      <c r="G441" s="125"/>
      <c r="H441" s="125"/>
      <c r="I441" s="117"/>
      <c r="J441" s="117"/>
      <c r="K441" s="125"/>
    </row>
    <row r="442" spans="2:11">
      <c r="B442" s="116"/>
      <c r="C442" s="125"/>
      <c r="D442" s="125"/>
      <c r="E442" s="125"/>
      <c r="F442" s="125"/>
      <c r="G442" s="125"/>
      <c r="H442" s="125"/>
      <c r="I442" s="117"/>
      <c r="J442" s="117"/>
      <c r="K442" s="125"/>
    </row>
    <row r="443" spans="2:11">
      <c r="B443" s="116"/>
      <c r="C443" s="125"/>
      <c r="D443" s="125"/>
      <c r="E443" s="125"/>
      <c r="F443" s="125"/>
      <c r="G443" s="125"/>
      <c r="H443" s="125"/>
      <c r="I443" s="117"/>
      <c r="J443" s="117"/>
      <c r="K443" s="125"/>
    </row>
    <row r="444" spans="2:11">
      <c r="B444" s="116"/>
      <c r="C444" s="125"/>
      <c r="D444" s="125"/>
      <c r="E444" s="125"/>
      <c r="F444" s="125"/>
      <c r="G444" s="125"/>
      <c r="H444" s="125"/>
      <c r="I444" s="117"/>
      <c r="J444" s="117"/>
      <c r="K444" s="125"/>
    </row>
    <row r="445" spans="2:11">
      <c r="B445" s="116"/>
      <c r="C445" s="125"/>
      <c r="D445" s="125"/>
      <c r="E445" s="125"/>
      <c r="F445" s="125"/>
      <c r="G445" s="125"/>
      <c r="H445" s="125"/>
      <c r="I445" s="117"/>
      <c r="J445" s="117"/>
      <c r="K445" s="125"/>
    </row>
    <row r="446" spans="2:11">
      <c r="B446" s="116"/>
      <c r="C446" s="125"/>
      <c r="D446" s="125"/>
      <c r="E446" s="125"/>
      <c r="F446" s="125"/>
      <c r="G446" s="125"/>
      <c r="H446" s="125"/>
      <c r="I446" s="117"/>
      <c r="J446" s="117"/>
      <c r="K446" s="125"/>
    </row>
    <row r="447" spans="2:11">
      <c r="B447" s="116"/>
      <c r="C447" s="125"/>
      <c r="D447" s="125"/>
      <c r="E447" s="125"/>
      <c r="F447" s="125"/>
      <c r="G447" s="125"/>
      <c r="H447" s="125"/>
      <c r="I447" s="117"/>
      <c r="J447" s="117"/>
      <c r="K447" s="125"/>
    </row>
    <row r="448" spans="2:11">
      <c r="B448" s="116"/>
      <c r="C448" s="125"/>
      <c r="D448" s="125"/>
      <c r="E448" s="125"/>
      <c r="F448" s="125"/>
      <c r="G448" s="125"/>
      <c r="H448" s="125"/>
      <c r="I448" s="117"/>
      <c r="J448" s="117"/>
      <c r="K448" s="125"/>
    </row>
    <row r="449" spans="2:11">
      <c r="B449" s="116"/>
      <c r="C449" s="125"/>
      <c r="D449" s="125"/>
      <c r="E449" s="125"/>
      <c r="F449" s="125"/>
      <c r="G449" s="125"/>
      <c r="H449" s="125"/>
      <c r="I449" s="117"/>
      <c r="J449" s="117"/>
      <c r="K449" s="125"/>
    </row>
    <row r="450" spans="2:11">
      <c r="B450" s="116"/>
      <c r="C450" s="125"/>
      <c r="D450" s="125"/>
      <c r="E450" s="125"/>
      <c r="F450" s="125"/>
      <c r="G450" s="125"/>
      <c r="H450" s="125"/>
      <c r="I450" s="117"/>
      <c r="J450" s="117"/>
      <c r="K450" s="125"/>
    </row>
    <row r="451" spans="2:11">
      <c r="B451" s="116"/>
      <c r="C451" s="125"/>
      <c r="D451" s="125"/>
      <c r="E451" s="125"/>
      <c r="F451" s="125"/>
      <c r="G451" s="125"/>
      <c r="H451" s="125"/>
      <c r="I451" s="117"/>
      <c r="J451" s="117"/>
      <c r="K451" s="125"/>
    </row>
    <row r="452" spans="2:11">
      <c r="B452" s="116"/>
      <c r="C452" s="125"/>
      <c r="D452" s="125"/>
      <c r="E452" s="125"/>
      <c r="F452" s="125"/>
      <c r="G452" s="125"/>
      <c r="H452" s="125"/>
      <c r="I452" s="117"/>
      <c r="J452" s="117"/>
      <c r="K452" s="125"/>
    </row>
    <row r="453" spans="2:11">
      <c r="B453" s="116"/>
      <c r="C453" s="125"/>
      <c r="D453" s="125"/>
      <c r="E453" s="125"/>
      <c r="F453" s="125"/>
      <c r="G453" s="125"/>
      <c r="H453" s="125"/>
      <c r="I453" s="117"/>
      <c r="J453" s="117"/>
      <c r="K453" s="125"/>
    </row>
    <row r="454" spans="2:11">
      <c r="B454" s="116"/>
      <c r="C454" s="125"/>
      <c r="D454" s="125"/>
      <c r="E454" s="125"/>
      <c r="F454" s="125"/>
      <c r="G454" s="125"/>
      <c r="H454" s="125"/>
      <c r="I454" s="117"/>
      <c r="J454" s="117"/>
      <c r="K454" s="125"/>
    </row>
    <row r="455" spans="2:11">
      <c r="B455" s="116"/>
      <c r="C455" s="125"/>
      <c r="D455" s="125"/>
      <c r="E455" s="125"/>
      <c r="F455" s="125"/>
      <c r="G455" s="125"/>
      <c r="H455" s="125"/>
      <c r="I455" s="117"/>
      <c r="J455" s="117"/>
      <c r="K455" s="125"/>
    </row>
    <row r="456" spans="2:11">
      <c r="B456" s="116"/>
      <c r="C456" s="125"/>
      <c r="D456" s="125"/>
      <c r="E456" s="125"/>
      <c r="F456" s="125"/>
      <c r="G456" s="125"/>
      <c r="H456" s="125"/>
      <c r="I456" s="117"/>
      <c r="J456" s="117"/>
      <c r="K456" s="125"/>
    </row>
    <row r="457" spans="2:11">
      <c r="B457" s="116"/>
      <c r="C457" s="125"/>
      <c r="D457" s="125"/>
      <c r="E457" s="125"/>
      <c r="F457" s="125"/>
      <c r="G457" s="125"/>
      <c r="H457" s="125"/>
      <c r="I457" s="117"/>
      <c r="J457" s="117"/>
      <c r="K457" s="125"/>
    </row>
    <row r="458" spans="2:11">
      <c r="B458" s="116"/>
      <c r="C458" s="125"/>
      <c r="D458" s="125"/>
      <c r="E458" s="125"/>
      <c r="F458" s="125"/>
      <c r="G458" s="125"/>
      <c r="H458" s="125"/>
      <c r="I458" s="117"/>
      <c r="J458" s="117"/>
      <c r="K458" s="125"/>
    </row>
    <row r="459" spans="2:11">
      <c r="B459" s="116"/>
      <c r="C459" s="125"/>
      <c r="D459" s="125"/>
      <c r="E459" s="125"/>
      <c r="F459" s="125"/>
      <c r="G459" s="125"/>
      <c r="H459" s="125"/>
      <c r="I459" s="117"/>
      <c r="J459" s="117"/>
      <c r="K459" s="125"/>
    </row>
    <row r="460" spans="2:11">
      <c r="B460" s="116"/>
      <c r="C460" s="125"/>
      <c r="D460" s="125"/>
      <c r="E460" s="125"/>
      <c r="F460" s="125"/>
      <c r="G460" s="125"/>
      <c r="H460" s="125"/>
      <c r="I460" s="117"/>
      <c r="J460" s="117"/>
      <c r="K460" s="125"/>
    </row>
    <row r="461" spans="2:11">
      <c r="B461" s="116"/>
      <c r="C461" s="125"/>
      <c r="D461" s="125"/>
      <c r="E461" s="125"/>
      <c r="F461" s="125"/>
      <c r="G461" s="125"/>
      <c r="H461" s="125"/>
      <c r="I461" s="117"/>
      <c r="J461" s="117"/>
      <c r="K461" s="125"/>
    </row>
    <row r="462" spans="2:11">
      <c r="B462" s="116"/>
      <c r="C462" s="125"/>
      <c r="D462" s="125"/>
      <c r="E462" s="125"/>
      <c r="F462" s="125"/>
      <c r="G462" s="125"/>
      <c r="H462" s="125"/>
      <c r="I462" s="117"/>
      <c r="J462" s="117"/>
      <c r="K462" s="125"/>
    </row>
    <row r="463" spans="2:11">
      <c r="B463" s="116"/>
      <c r="C463" s="125"/>
      <c r="D463" s="125"/>
      <c r="E463" s="125"/>
      <c r="F463" s="125"/>
      <c r="G463" s="125"/>
      <c r="H463" s="125"/>
      <c r="I463" s="117"/>
      <c r="J463" s="117"/>
      <c r="K463" s="125"/>
    </row>
    <row r="464" spans="2:11">
      <c r="B464" s="116"/>
      <c r="C464" s="125"/>
      <c r="D464" s="125"/>
      <c r="E464" s="125"/>
      <c r="F464" s="125"/>
      <c r="G464" s="125"/>
      <c r="H464" s="125"/>
      <c r="I464" s="117"/>
      <c r="J464" s="117"/>
      <c r="K464" s="125"/>
    </row>
    <row r="465" spans="2:11">
      <c r="B465" s="116"/>
      <c r="C465" s="125"/>
      <c r="D465" s="125"/>
      <c r="E465" s="125"/>
      <c r="F465" s="125"/>
      <c r="G465" s="125"/>
      <c r="H465" s="125"/>
      <c r="I465" s="117"/>
      <c r="J465" s="117"/>
      <c r="K465" s="125"/>
    </row>
    <row r="466" spans="2:11">
      <c r="B466" s="116"/>
      <c r="C466" s="125"/>
      <c r="D466" s="125"/>
      <c r="E466" s="125"/>
      <c r="F466" s="125"/>
      <c r="G466" s="125"/>
      <c r="H466" s="125"/>
      <c r="I466" s="117"/>
      <c r="J466" s="117"/>
      <c r="K466" s="125"/>
    </row>
    <row r="467" spans="2:11">
      <c r="B467" s="116"/>
      <c r="C467" s="125"/>
      <c r="D467" s="125"/>
      <c r="E467" s="125"/>
      <c r="F467" s="125"/>
      <c r="G467" s="125"/>
      <c r="H467" s="125"/>
      <c r="I467" s="117"/>
      <c r="J467" s="117"/>
      <c r="K467" s="125"/>
    </row>
    <row r="468" spans="2:11">
      <c r="B468" s="116"/>
      <c r="C468" s="125"/>
      <c r="D468" s="125"/>
      <c r="E468" s="125"/>
      <c r="F468" s="125"/>
      <c r="G468" s="125"/>
      <c r="H468" s="125"/>
      <c r="I468" s="117"/>
      <c r="J468" s="117"/>
      <c r="K468" s="125"/>
    </row>
    <row r="469" spans="2:11">
      <c r="B469" s="116"/>
      <c r="C469" s="125"/>
      <c r="D469" s="125"/>
      <c r="E469" s="125"/>
      <c r="F469" s="125"/>
      <c r="G469" s="125"/>
      <c r="H469" s="125"/>
      <c r="I469" s="117"/>
      <c r="J469" s="117"/>
      <c r="K469" s="125"/>
    </row>
    <row r="470" spans="2:11">
      <c r="B470" s="116"/>
      <c r="C470" s="125"/>
      <c r="D470" s="125"/>
      <c r="E470" s="125"/>
      <c r="F470" s="125"/>
      <c r="G470" s="125"/>
      <c r="H470" s="125"/>
      <c r="I470" s="117"/>
      <c r="J470" s="117"/>
      <c r="K470" s="125"/>
    </row>
    <row r="471" spans="2:11">
      <c r="B471" s="116"/>
      <c r="C471" s="125"/>
      <c r="D471" s="125"/>
      <c r="E471" s="125"/>
      <c r="F471" s="125"/>
      <c r="G471" s="125"/>
      <c r="H471" s="125"/>
      <c r="I471" s="117"/>
      <c r="J471" s="117"/>
      <c r="K471" s="125"/>
    </row>
    <row r="472" spans="2:11">
      <c r="B472" s="116"/>
      <c r="C472" s="125"/>
      <c r="D472" s="125"/>
      <c r="E472" s="125"/>
      <c r="F472" s="125"/>
      <c r="G472" s="125"/>
      <c r="H472" s="125"/>
      <c r="I472" s="117"/>
      <c r="J472" s="117"/>
      <c r="K472" s="125"/>
    </row>
    <row r="473" spans="2:11">
      <c r="B473" s="116"/>
      <c r="C473" s="125"/>
      <c r="D473" s="125"/>
      <c r="E473" s="125"/>
      <c r="F473" s="125"/>
      <c r="G473" s="125"/>
      <c r="H473" s="125"/>
      <c r="I473" s="117"/>
      <c r="J473" s="117"/>
      <c r="K473" s="125"/>
    </row>
    <row r="474" spans="2:11">
      <c r="B474" s="116"/>
      <c r="C474" s="125"/>
      <c r="D474" s="125"/>
      <c r="E474" s="125"/>
      <c r="F474" s="125"/>
      <c r="G474" s="125"/>
      <c r="H474" s="125"/>
      <c r="I474" s="117"/>
      <c r="J474" s="117"/>
      <c r="K474" s="125"/>
    </row>
    <row r="475" spans="2:11">
      <c r="B475" s="116"/>
      <c r="C475" s="125"/>
      <c r="D475" s="125"/>
      <c r="E475" s="125"/>
      <c r="F475" s="125"/>
      <c r="G475" s="125"/>
      <c r="H475" s="125"/>
      <c r="I475" s="117"/>
      <c r="J475" s="117"/>
      <c r="K475" s="125"/>
    </row>
    <row r="476" spans="2:11">
      <c r="B476" s="116"/>
      <c r="C476" s="125"/>
      <c r="D476" s="125"/>
      <c r="E476" s="125"/>
      <c r="F476" s="125"/>
      <c r="G476" s="125"/>
      <c r="H476" s="125"/>
      <c r="I476" s="117"/>
      <c r="J476" s="117"/>
      <c r="K476" s="125"/>
    </row>
    <row r="477" spans="2:11">
      <c r="B477" s="116"/>
      <c r="C477" s="125"/>
      <c r="D477" s="125"/>
      <c r="E477" s="125"/>
      <c r="F477" s="125"/>
      <c r="G477" s="125"/>
      <c r="H477" s="125"/>
      <c r="I477" s="117"/>
      <c r="J477" s="117"/>
      <c r="K477" s="125"/>
    </row>
    <row r="478" spans="2:11">
      <c r="B478" s="116"/>
      <c r="C478" s="125"/>
      <c r="D478" s="125"/>
      <c r="E478" s="125"/>
      <c r="F478" s="125"/>
      <c r="G478" s="125"/>
      <c r="H478" s="125"/>
      <c r="I478" s="117"/>
      <c r="J478" s="117"/>
      <c r="K478" s="125"/>
    </row>
    <row r="479" spans="2:11">
      <c r="B479" s="116"/>
      <c r="C479" s="125"/>
      <c r="D479" s="125"/>
      <c r="E479" s="125"/>
      <c r="F479" s="125"/>
      <c r="G479" s="125"/>
      <c r="H479" s="125"/>
      <c r="I479" s="117"/>
      <c r="J479" s="117"/>
      <c r="K479" s="125"/>
    </row>
    <row r="480" spans="2:11">
      <c r="B480" s="116"/>
      <c r="C480" s="125"/>
      <c r="D480" s="125"/>
      <c r="E480" s="125"/>
      <c r="F480" s="125"/>
      <c r="G480" s="125"/>
      <c r="H480" s="125"/>
      <c r="I480" s="117"/>
      <c r="J480" s="117"/>
      <c r="K480" s="125"/>
    </row>
    <row r="481" spans="2:11">
      <c r="B481" s="116"/>
      <c r="C481" s="125"/>
      <c r="D481" s="125"/>
      <c r="E481" s="125"/>
      <c r="F481" s="125"/>
      <c r="G481" s="125"/>
      <c r="H481" s="125"/>
      <c r="I481" s="117"/>
      <c r="J481" s="117"/>
      <c r="K481" s="125"/>
    </row>
    <row r="482" spans="2:11">
      <c r="B482" s="116"/>
      <c r="C482" s="125"/>
      <c r="D482" s="125"/>
      <c r="E482" s="125"/>
      <c r="F482" s="125"/>
      <c r="G482" s="125"/>
      <c r="H482" s="125"/>
      <c r="I482" s="117"/>
      <c r="J482" s="117"/>
      <c r="K482" s="125"/>
    </row>
    <row r="483" spans="2:11">
      <c r="B483" s="116"/>
      <c r="C483" s="125"/>
      <c r="D483" s="125"/>
      <c r="E483" s="125"/>
      <c r="F483" s="125"/>
      <c r="G483" s="125"/>
      <c r="H483" s="125"/>
      <c r="I483" s="117"/>
      <c r="J483" s="117"/>
      <c r="K483" s="125"/>
    </row>
    <row r="484" spans="2:11">
      <c r="B484" s="116"/>
      <c r="C484" s="125"/>
      <c r="D484" s="125"/>
      <c r="E484" s="125"/>
      <c r="F484" s="125"/>
      <c r="G484" s="125"/>
      <c r="H484" s="125"/>
      <c r="I484" s="117"/>
      <c r="J484" s="117"/>
      <c r="K484" s="125"/>
    </row>
    <row r="485" spans="2:11">
      <c r="B485" s="116"/>
      <c r="C485" s="125"/>
      <c r="D485" s="125"/>
      <c r="E485" s="125"/>
      <c r="F485" s="125"/>
      <c r="G485" s="125"/>
      <c r="H485" s="125"/>
      <c r="I485" s="117"/>
      <c r="J485" s="117"/>
      <c r="K485" s="125"/>
    </row>
    <row r="486" spans="2:11">
      <c r="B486" s="116"/>
      <c r="C486" s="125"/>
      <c r="D486" s="125"/>
      <c r="E486" s="125"/>
      <c r="F486" s="125"/>
      <c r="G486" s="125"/>
      <c r="H486" s="125"/>
      <c r="I486" s="117"/>
      <c r="J486" s="117"/>
      <c r="K486" s="125"/>
    </row>
    <row r="487" spans="2:11">
      <c r="B487" s="116"/>
      <c r="C487" s="125"/>
      <c r="D487" s="125"/>
      <c r="E487" s="125"/>
      <c r="F487" s="125"/>
      <c r="G487" s="125"/>
      <c r="H487" s="125"/>
      <c r="I487" s="117"/>
      <c r="J487" s="117"/>
      <c r="K487" s="125"/>
    </row>
    <row r="488" spans="2:11">
      <c r="B488" s="116"/>
      <c r="C488" s="125"/>
      <c r="D488" s="125"/>
      <c r="E488" s="125"/>
      <c r="F488" s="125"/>
      <c r="G488" s="125"/>
      <c r="H488" s="125"/>
      <c r="I488" s="117"/>
      <c r="J488" s="117"/>
      <c r="K488" s="125"/>
    </row>
    <row r="489" spans="2:11">
      <c r="B489" s="116"/>
      <c r="C489" s="125"/>
      <c r="D489" s="125"/>
      <c r="E489" s="125"/>
      <c r="F489" s="125"/>
      <c r="G489" s="125"/>
      <c r="H489" s="125"/>
      <c r="I489" s="117"/>
      <c r="J489" s="117"/>
      <c r="K489" s="125"/>
    </row>
    <row r="490" spans="2:11">
      <c r="B490" s="116"/>
      <c r="C490" s="125"/>
      <c r="D490" s="125"/>
      <c r="E490" s="125"/>
      <c r="F490" s="125"/>
      <c r="G490" s="125"/>
      <c r="H490" s="125"/>
      <c r="I490" s="117"/>
      <c r="J490" s="117"/>
      <c r="K490" s="125"/>
    </row>
    <row r="491" spans="2:11">
      <c r="B491" s="116"/>
      <c r="C491" s="125"/>
      <c r="D491" s="125"/>
      <c r="E491" s="125"/>
      <c r="F491" s="125"/>
      <c r="G491" s="125"/>
      <c r="H491" s="125"/>
      <c r="I491" s="117"/>
      <c r="J491" s="117"/>
      <c r="K491" s="125"/>
    </row>
    <row r="492" spans="2:11">
      <c r="B492" s="116"/>
      <c r="C492" s="125"/>
      <c r="D492" s="125"/>
      <c r="E492" s="125"/>
      <c r="F492" s="125"/>
      <c r="G492" s="125"/>
      <c r="H492" s="125"/>
      <c r="I492" s="117"/>
      <c r="J492" s="117"/>
      <c r="K492" s="125"/>
    </row>
    <row r="493" spans="2:11">
      <c r="B493" s="116"/>
      <c r="C493" s="125"/>
      <c r="D493" s="125"/>
      <c r="E493" s="125"/>
      <c r="F493" s="125"/>
      <c r="G493" s="125"/>
      <c r="H493" s="125"/>
      <c r="I493" s="117"/>
      <c r="J493" s="117"/>
      <c r="K493" s="125"/>
    </row>
    <row r="494" spans="2:11">
      <c r="B494" s="116"/>
      <c r="C494" s="125"/>
      <c r="D494" s="125"/>
      <c r="E494" s="125"/>
      <c r="F494" s="125"/>
      <c r="G494" s="125"/>
      <c r="H494" s="125"/>
      <c r="I494" s="117"/>
      <c r="J494" s="117"/>
      <c r="K494" s="125"/>
    </row>
    <row r="495" spans="2:11">
      <c r="B495" s="116"/>
      <c r="C495" s="125"/>
      <c r="D495" s="125"/>
      <c r="E495" s="125"/>
      <c r="F495" s="125"/>
      <c r="G495" s="125"/>
      <c r="H495" s="125"/>
      <c r="I495" s="117"/>
      <c r="J495" s="117"/>
      <c r="K495" s="125"/>
    </row>
    <row r="496" spans="2:11">
      <c r="B496" s="116"/>
      <c r="C496" s="125"/>
      <c r="D496" s="125"/>
      <c r="E496" s="125"/>
      <c r="F496" s="125"/>
      <c r="G496" s="125"/>
      <c r="H496" s="125"/>
      <c r="I496" s="117"/>
      <c r="J496" s="117"/>
      <c r="K496" s="125"/>
    </row>
    <row r="497" spans="2:11">
      <c r="B497" s="116"/>
      <c r="C497" s="125"/>
      <c r="D497" s="125"/>
      <c r="E497" s="125"/>
      <c r="F497" s="125"/>
      <c r="G497" s="125"/>
      <c r="H497" s="125"/>
      <c r="I497" s="117"/>
      <c r="J497" s="117"/>
      <c r="K497" s="125"/>
    </row>
    <row r="498" spans="2:11">
      <c r="B498" s="116"/>
      <c r="C498" s="125"/>
      <c r="D498" s="125"/>
      <c r="E498" s="125"/>
      <c r="F498" s="125"/>
      <c r="G498" s="125"/>
      <c r="H498" s="125"/>
      <c r="I498" s="117"/>
      <c r="J498" s="117"/>
      <c r="K498" s="125"/>
    </row>
    <row r="499" spans="2:11">
      <c r="B499" s="116"/>
      <c r="C499" s="125"/>
      <c r="D499" s="125"/>
      <c r="E499" s="125"/>
      <c r="F499" s="125"/>
      <c r="G499" s="125"/>
      <c r="H499" s="125"/>
      <c r="I499" s="117"/>
      <c r="J499" s="117"/>
      <c r="K499" s="125"/>
    </row>
    <row r="500" spans="2:11">
      <c r="B500" s="116"/>
      <c r="C500" s="125"/>
      <c r="D500" s="125"/>
      <c r="E500" s="125"/>
      <c r="F500" s="125"/>
      <c r="G500" s="125"/>
      <c r="H500" s="125"/>
      <c r="I500" s="117"/>
      <c r="J500" s="117"/>
      <c r="K500" s="125"/>
    </row>
    <row r="501" spans="2:11">
      <c r="B501" s="116"/>
      <c r="C501" s="125"/>
      <c r="D501" s="125"/>
      <c r="E501" s="125"/>
      <c r="F501" s="125"/>
      <c r="G501" s="125"/>
      <c r="H501" s="125"/>
      <c r="I501" s="117"/>
      <c r="J501" s="117"/>
      <c r="K501" s="125"/>
    </row>
    <row r="502" spans="2:11">
      <c r="B502" s="116"/>
      <c r="C502" s="125"/>
      <c r="D502" s="125"/>
      <c r="E502" s="125"/>
      <c r="F502" s="125"/>
      <c r="G502" s="125"/>
      <c r="H502" s="125"/>
      <c r="I502" s="117"/>
      <c r="J502" s="117"/>
      <c r="K502" s="125"/>
    </row>
    <row r="503" spans="2:11">
      <c r="B503" s="116"/>
      <c r="C503" s="125"/>
      <c r="D503" s="125"/>
      <c r="E503" s="125"/>
      <c r="F503" s="125"/>
      <c r="G503" s="125"/>
      <c r="H503" s="125"/>
      <c r="I503" s="117"/>
      <c r="J503" s="117"/>
      <c r="K503" s="125"/>
    </row>
    <row r="504" spans="2:11">
      <c r="B504" s="116"/>
      <c r="C504" s="125"/>
      <c r="D504" s="125"/>
      <c r="E504" s="125"/>
      <c r="F504" s="125"/>
      <c r="G504" s="125"/>
      <c r="H504" s="125"/>
      <c r="I504" s="117"/>
      <c r="J504" s="117"/>
      <c r="K504" s="125"/>
    </row>
    <row r="505" spans="2:11">
      <c r="B505" s="116"/>
      <c r="C505" s="125"/>
      <c r="D505" s="125"/>
      <c r="E505" s="125"/>
      <c r="F505" s="125"/>
      <c r="G505" s="125"/>
      <c r="H505" s="125"/>
      <c r="I505" s="117"/>
      <c r="J505" s="117"/>
      <c r="K505" s="125"/>
    </row>
    <row r="506" spans="2:11">
      <c r="B506" s="116"/>
      <c r="C506" s="125"/>
      <c r="D506" s="125"/>
      <c r="E506" s="125"/>
      <c r="F506" s="125"/>
      <c r="G506" s="125"/>
      <c r="H506" s="125"/>
      <c r="I506" s="117"/>
      <c r="J506" s="117"/>
      <c r="K506" s="125"/>
    </row>
    <row r="507" spans="2:11">
      <c r="B507" s="116"/>
      <c r="C507" s="125"/>
      <c r="D507" s="125"/>
      <c r="E507" s="125"/>
      <c r="F507" s="125"/>
      <c r="G507" s="125"/>
      <c r="H507" s="125"/>
      <c r="I507" s="117"/>
      <c r="J507" s="117"/>
      <c r="K507" s="125"/>
    </row>
    <row r="508" spans="2:11">
      <c r="B508" s="116"/>
      <c r="C508" s="125"/>
      <c r="D508" s="125"/>
      <c r="E508" s="125"/>
      <c r="F508" s="125"/>
      <c r="G508" s="125"/>
      <c r="H508" s="125"/>
      <c r="I508" s="117"/>
      <c r="J508" s="117"/>
      <c r="K508" s="125"/>
    </row>
    <row r="509" spans="2:11">
      <c r="B509" s="116"/>
      <c r="C509" s="125"/>
      <c r="D509" s="125"/>
      <c r="E509" s="125"/>
      <c r="F509" s="125"/>
      <c r="G509" s="125"/>
      <c r="H509" s="125"/>
      <c r="I509" s="117"/>
      <c r="J509" s="117"/>
      <c r="K509" s="125"/>
    </row>
    <row r="510" spans="2:11">
      <c r="B510" s="116"/>
      <c r="C510" s="125"/>
      <c r="D510" s="125"/>
      <c r="E510" s="125"/>
      <c r="F510" s="125"/>
      <c r="G510" s="125"/>
      <c r="H510" s="125"/>
      <c r="I510" s="117"/>
      <c r="J510" s="117"/>
      <c r="K510" s="125"/>
    </row>
    <row r="511" spans="2:11">
      <c r="B511" s="116"/>
      <c r="C511" s="125"/>
      <c r="D511" s="125"/>
      <c r="E511" s="125"/>
      <c r="F511" s="125"/>
      <c r="G511" s="125"/>
      <c r="H511" s="125"/>
      <c r="I511" s="117"/>
      <c r="J511" s="117"/>
      <c r="K511" s="125"/>
    </row>
    <row r="512" spans="2:11">
      <c r="B512" s="116"/>
      <c r="C512" s="125"/>
      <c r="D512" s="125"/>
      <c r="E512" s="125"/>
      <c r="F512" s="125"/>
      <c r="G512" s="125"/>
      <c r="H512" s="125"/>
      <c r="I512" s="117"/>
      <c r="J512" s="117"/>
      <c r="K512" s="125"/>
    </row>
    <row r="513" spans="2:11">
      <c r="B513" s="116"/>
      <c r="C513" s="125"/>
      <c r="D513" s="125"/>
      <c r="E513" s="125"/>
      <c r="F513" s="125"/>
      <c r="G513" s="125"/>
      <c r="H513" s="125"/>
      <c r="I513" s="117"/>
      <c r="J513" s="117"/>
      <c r="K513" s="125"/>
    </row>
    <row r="514" spans="2:11">
      <c r="B514" s="116"/>
      <c r="C514" s="125"/>
      <c r="D514" s="125"/>
      <c r="E514" s="125"/>
      <c r="F514" s="125"/>
      <c r="G514" s="125"/>
      <c r="H514" s="125"/>
      <c r="I514" s="117"/>
      <c r="J514" s="117"/>
      <c r="K514" s="125"/>
    </row>
    <row r="515" spans="2:11">
      <c r="B515" s="116"/>
      <c r="C515" s="125"/>
      <c r="D515" s="125"/>
      <c r="E515" s="125"/>
      <c r="F515" s="125"/>
      <c r="G515" s="125"/>
      <c r="H515" s="125"/>
      <c r="I515" s="117"/>
      <c r="J515" s="117"/>
      <c r="K515" s="125"/>
    </row>
    <row r="516" spans="2:11">
      <c r="B516" s="116"/>
      <c r="C516" s="125"/>
      <c r="D516" s="125"/>
      <c r="E516" s="125"/>
      <c r="F516" s="125"/>
      <c r="G516" s="125"/>
      <c r="H516" s="125"/>
      <c r="I516" s="117"/>
      <c r="J516" s="117"/>
      <c r="K516" s="125"/>
    </row>
    <row r="517" spans="2:11">
      <c r="B517" s="116"/>
      <c r="C517" s="125"/>
      <c r="D517" s="125"/>
      <c r="E517" s="125"/>
      <c r="F517" s="125"/>
      <c r="G517" s="125"/>
      <c r="H517" s="125"/>
      <c r="I517" s="117"/>
      <c r="J517" s="117"/>
      <c r="K517" s="125"/>
    </row>
    <row r="518" spans="2:11">
      <c r="B518" s="116"/>
      <c r="C518" s="125"/>
      <c r="D518" s="125"/>
      <c r="E518" s="125"/>
      <c r="F518" s="125"/>
      <c r="G518" s="125"/>
      <c r="H518" s="125"/>
      <c r="I518" s="117"/>
      <c r="J518" s="117"/>
      <c r="K518" s="125"/>
    </row>
    <row r="519" spans="2:11">
      <c r="B519" s="116"/>
      <c r="C519" s="125"/>
      <c r="D519" s="125"/>
      <c r="E519" s="125"/>
      <c r="F519" s="125"/>
      <c r="G519" s="125"/>
      <c r="H519" s="125"/>
      <c r="I519" s="117"/>
      <c r="J519" s="117"/>
      <c r="K519" s="125"/>
    </row>
    <row r="520" spans="2:11">
      <c r="B520" s="116"/>
      <c r="C520" s="125"/>
      <c r="D520" s="125"/>
      <c r="E520" s="125"/>
      <c r="F520" s="125"/>
      <c r="G520" s="125"/>
      <c r="H520" s="125"/>
      <c r="I520" s="117"/>
      <c r="J520" s="117"/>
      <c r="K520" s="125"/>
    </row>
    <row r="521" spans="2:11">
      <c r="B521" s="116"/>
      <c r="C521" s="125"/>
      <c r="D521" s="125"/>
      <c r="E521" s="125"/>
      <c r="F521" s="125"/>
      <c r="G521" s="125"/>
      <c r="H521" s="125"/>
      <c r="I521" s="117"/>
      <c r="J521" s="117"/>
      <c r="K521" s="125"/>
    </row>
    <row r="522" spans="2:11">
      <c r="B522" s="116"/>
      <c r="C522" s="125"/>
      <c r="D522" s="125"/>
      <c r="E522" s="125"/>
      <c r="F522" s="125"/>
      <c r="G522" s="125"/>
      <c r="H522" s="125"/>
      <c r="I522" s="117"/>
      <c r="J522" s="117"/>
      <c r="K522" s="125"/>
    </row>
    <row r="523" spans="2:11">
      <c r="B523" s="116"/>
      <c r="C523" s="125"/>
      <c r="D523" s="125"/>
      <c r="E523" s="125"/>
      <c r="F523" s="125"/>
      <c r="G523" s="125"/>
      <c r="H523" s="125"/>
      <c r="I523" s="117"/>
      <c r="J523" s="117"/>
      <c r="K523" s="125"/>
    </row>
    <row r="524" spans="2:11">
      <c r="B524" s="116"/>
      <c r="C524" s="125"/>
      <c r="D524" s="125"/>
      <c r="E524" s="125"/>
      <c r="F524" s="125"/>
      <c r="G524" s="125"/>
      <c r="H524" s="125"/>
      <c r="I524" s="117"/>
      <c r="J524" s="117"/>
      <c r="K524" s="125"/>
    </row>
    <row r="525" spans="2:11">
      <c r="B525" s="116"/>
      <c r="C525" s="125"/>
      <c r="D525" s="125"/>
      <c r="E525" s="125"/>
      <c r="F525" s="125"/>
      <c r="G525" s="125"/>
      <c r="H525" s="125"/>
      <c r="I525" s="117"/>
      <c r="J525" s="117"/>
      <c r="K525" s="125"/>
    </row>
    <row r="526" spans="2:11">
      <c r="B526" s="116"/>
      <c r="C526" s="125"/>
      <c r="D526" s="125"/>
      <c r="E526" s="125"/>
      <c r="F526" s="125"/>
      <c r="G526" s="125"/>
      <c r="H526" s="125"/>
      <c r="I526" s="117"/>
      <c r="J526" s="117"/>
      <c r="K526" s="125"/>
    </row>
    <row r="527" spans="2:11">
      <c r="B527" s="116"/>
      <c r="C527" s="125"/>
      <c r="D527" s="125"/>
      <c r="E527" s="125"/>
      <c r="F527" s="125"/>
      <c r="G527" s="125"/>
      <c r="H527" s="125"/>
      <c r="I527" s="117"/>
      <c r="J527" s="117"/>
      <c r="K527" s="125"/>
    </row>
    <row r="528" spans="2:11">
      <c r="B528" s="116"/>
      <c r="C528" s="125"/>
      <c r="D528" s="125"/>
      <c r="E528" s="125"/>
      <c r="F528" s="125"/>
      <c r="G528" s="125"/>
      <c r="H528" s="125"/>
      <c r="I528" s="117"/>
      <c r="J528" s="117"/>
      <c r="K528" s="125"/>
    </row>
    <row r="529" spans="2:11">
      <c r="B529" s="116"/>
      <c r="C529" s="125"/>
      <c r="D529" s="125"/>
      <c r="E529" s="125"/>
      <c r="F529" s="125"/>
      <c r="G529" s="125"/>
      <c r="H529" s="125"/>
      <c r="I529" s="117"/>
      <c r="J529" s="117"/>
      <c r="K529" s="125"/>
    </row>
    <row r="530" spans="2:11">
      <c r="B530" s="116"/>
      <c r="C530" s="125"/>
      <c r="D530" s="125"/>
      <c r="E530" s="125"/>
      <c r="F530" s="125"/>
      <c r="G530" s="125"/>
      <c r="H530" s="125"/>
      <c r="I530" s="117"/>
      <c r="J530" s="117"/>
      <c r="K530" s="125"/>
    </row>
    <row r="531" spans="2:11">
      <c r="B531" s="116"/>
      <c r="C531" s="125"/>
      <c r="D531" s="125"/>
      <c r="E531" s="125"/>
      <c r="F531" s="125"/>
      <c r="G531" s="125"/>
      <c r="H531" s="125"/>
      <c r="I531" s="117"/>
      <c r="J531" s="117"/>
      <c r="K531" s="125"/>
    </row>
    <row r="532" spans="2:11">
      <c r="B532" s="116"/>
      <c r="C532" s="125"/>
      <c r="D532" s="125"/>
      <c r="E532" s="125"/>
      <c r="F532" s="125"/>
      <c r="G532" s="125"/>
      <c r="H532" s="125"/>
      <c r="I532" s="117"/>
      <c r="J532" s="117"/>
      <c r="K532" s="125"/>
    </row>
    <row r="533" spans="2:11">
      <c r="B533" s="116"/>
      <c r="C533" s="125"/>
      <c r="D533" s="125"/>
      <c r="E533" s="125"/>
      <c r="F533" s="125"/>
      <c r="G533" s="125"/>
      <c r="H533" s="125"/>
      <c r="I533" s="117"/>
      <c r="J533" s="117"/>
      <c r="K533" s="125"/>
    </row>
    <row r="534" spans="2:11">
      <c r="B534" s="116"/>
      <c r="C534" s="125"/>
      <c r="D534" s="125"/>
      <c r="E534" s="125"/>
      <c r="F534" s="125"/>
      <c r="G534" s="125"/>
      <c r="H534" s="125"/>
      <c r="I534" s="117"/>
      <c r="J534" s="117"/>
      <c r="K534" s="125"/>
    </row>
    <row r="535" spans="2:11">
      <c r="B535" s="116"/>
      <c r="C535" s="125"/>
      <c r="D535" s="125"/>
      <c r="E535" s="125"/>
      <c r="F535" s="125"/>
      <c r="G535" s="125"/>
      <c r="H535" s="125"/>
      <c r="I535" s="117"/>
      <c r="J535" s="117"/>
      <c r="K535" s="125"/>
    </row>
    <row r="536" spans="2:11">
      <c r="B536" s="116"/>
      <c r="C536" s="125"/>
      <c r="D536" s="125"/>
      <c r="E536" s="125"/>
      <c r="F536" s="125"/>
      <c r="G536" s="125"/>
      <c r="H536" s="125"/>
      <c r="I536" s="117"/>
      <c r="J536" s="117"/>
      <c r="K536" s="125"/>
    </row>
    <row r="537" spans="2:11">
      <c r="B537" s="116"/>
      <c r="C537" s="125"/>
      <c r="D537" s="125"/>
      <c r="E537" s="125"/>
      <c r="F537" s="125"/>
      <c r="G537" s="125"/>
      <c r="H537" s="125"/>
      <c r="I537" s="117"/>
      <c r="J537" s="117"/>
      <c r="K537" s="125"/>
    </row>
    <row r="538" spans="2:11">
      <c r="B538" s="116"/>
      <c r="C538" s="125"/>
      <c r="D538" s="125"/>
      <c r="E538" s="125"/>
      <c r="F538" s="125"/>
      <c r="G538" s="125"/>
      <c r="H538" s="125"/>
      <c r="I538" s="117"/>
      <c r="J538" s="117"/>
      <c r="K538" s="125"/>
    </row>
    <row r="539" spans="2:11">
      <c r="B539" s="116"/>
      <c r="C539" s="125"/>
      <c r="D539" s="125"/>
      <c r="E539" s="125"/>
      <c r="F539" s="125"/>
      <c r="G539" s="125"/>
      <c r="H539" s="125"/>
      <c r="I539" s="117"/>
      <c r="J539" s="117"/>
      <c r="K539" s="125"/>
    </row>
    <row r="540" spans="2:11">
      <c r="B540" s="116"/>
      <c r="C540" s="125"/>
      <c r="D540" s="125"/>
      <c r="E540" s="125"/>
      <c r="F540" s="125"/>
      <c r="G540" s="125"/>
      <c r="H540" s="125"/>
      <c r="I540" s="117"/>
      <c r="J540" s="117"/>
      <c r="K540" s="125"/>
    </row>
    <row r="541" spans="2:11">
      <c r="B541" s="116"/>
      <c r="C541" s="125"/>
      <c r="D541" s="125"/>
      <c r="E541" s="125"/>
      <c r="F541" s="125"/>
      <c r="G541" s="125"/>
      <c r="H541" s="125"/>
      <c r="I541" s="117"/>
      <c r="J541" s="117"/>
      <c r="K541" s="125"/>
    </row>
    <row r="542" spans="2:11">
      <c r="B542" s="116"/>
      <c r="C542" s="125"/>
      <c r="D542" s="125"/>
      <c r="E542" s="125"/>
      <c r="F542" s="125"/>
      <c r="G542" s="125"/>
      <c r="H542" s="125"/>
      <c r="I542" s="117"/>
      <c r="J542" s="117"/>
      <c r="K542" s="125"/>
    </row>
    <row r="543" spans="2:11">
      <c r="B543" s="116"/>
      <c r="C543" s="125"/>
      <c r="D543" s="125"/>
      <c r="E543" s="125"/>
      <c r="F543" s="125"/>
      <c r="G543" s="125"/>
      <c r="H543" s="125"/>
      <c r="I543" s="117"/>
      <c r="J543" s="117"/>
      <c r="K543" s="125"/>
    </row>
    <row r="544" spans="2:11">
      <c r="B544" s="116"/>
      <c r="C544" s="125"/>
      <c r="D544" s="125"/>
      <c r="E544" s="125"/>
      <c r="F544" s="125"/>
      <c r="G544" s="125"/>
      <c r="H544" s="125"/>
      <c r="I544" s="117"/>
      <c r="J544" s="117"/>
      <c r="K544" s="125"/>
    </row>
    <row r="545" spans="2:11">
      <c r="B545" s="116"/>
      <c r="C545" s="125"/>
      <c r="D545" s="125"/>
      <c r="E545" s="125"/>
      <c r="F545" s="125"/>
      <c r="G545" s="125"/>
      <c r="H545" s="125"/>
      <c r="I545" s="117"/>
      <c r="J545" s="117"/>
      <c r="K545" s="125"/>
    </row>
    <row r="546" spans="2:11">
      <c r="B546" s="116"/>
      <c r="C546" s="125"/>
      <c r="D546" s="125"/>
      <c r="E546" s="125"/>
      <c r="F546" s="125"/>
      <c r="G546" s="125"/>
      <c r="H546" s="125"/>
      <c r="I546" s="117"/>
      <c r="J546" s="117"/>
      <c r="K546" s="125"/>
    </row>
    <row r="547" spans="2:11">
      <c r="B547" s="116"/>
      <c r="C547" s="125"/>
      <c r="D547" s="125"/>
      <c r="E547" s="125"/>
      <c r="F547" s="125"/>
      <c r="G547" s="125"/>
      <c r="H547" s="125"/>
      <c r="I547" s="117"/>
      <c r="J547" s="117"/>
      <c r="K547" s="125"/>
    </row>
    <row r="548" spans="2:11">
      <c r="B548" s="116"/>
      <c r="C548" s="125"/>
      <c r="D548" s="125"/>
      <c r="E548" s="125"/>
      <c r="F548" s="125"/>
      <c r="G548" s="125"/>
      <c r="H548" s="125"/>
      <c r="I548" s="117"/>
      <c r="J548" s="117"/>
      <c r="K548" s="125"/>
    </row>
    <row r="549" spans="2:11">
      <c r="B549" s="116"/>
      <c r="C549" s="125"/>
      <c r="D549" s="125"/>
      <c r="E549" s="125"/>
      <c r="F549" s="125"/>
      <c r="G549" s="125"/>
      <c r="H549" s="125"/>
      <c r="I549" s="117"/>
      <c r="J549" s="117"/>
      <c r="K549" s="125"/>
    </row>
    <row r="550" spans="2:11">
      <c r="B550" s="116"/>
      <c r="C550" s="125"/>
      <c r="D550" s="125"/>
      <c r="E550" s="125"/>
      <c r="F550" s="125"/>
      <c r="G550" s="125"/>
      <c r="H550" s="125"/>
      <c r="I550" s="117"/>
      <c r="J550" s="117"/>
      <c r="K550" s="125"/>
    </row>
    <row r="551" spans="2:11">
      <c r="B551" s="116"/>
      <c r="C551" s="125"/>
      <c r="D551" s="125"/>
      <c r="E551" s="125"/>
      <c r="F551" s="125"/>
      <c r="G551" s="125"/>
      <c r="H551" s="125"/>
      <c r="I551" s="117"/>
      <c r="J551" s="117"/>
      <c r="K551" s="125"/>
    </row>
    <row r="552" spans="2:11">
      <c r="B552" s="116"/>
      <c r="C552" s="125"/>
      <c r="D552" s="125"/>
      <c r="E552" s="125"/>
      <c r="F552" s="125"/>
      <c r="G552" s="125"/>
      <c r="H552" s="125"/>
      <c r="I552" s="117"/>
      <c r="J552" s="117"/>
      <c r="K552" s="125"/>
    </row>
    <row r="553" spans="2:11">
      <c r="B553" s="116"/>
      <c r="C553" s="125"/>
      <c r="D553" s="125"/>
      <c r="E553" s="125"/>
      <c r="F553" s="125"/>
      <c r="G553" s="125"/>
      <c r="H553" s="125"/>
      <c r="I553" s="117"/>
      <c r="J553" s="117"/>
      <c r="K553" s="125"/>
    </row>
    <row r="554" spans="2:11">
      <c r="B554" s="116"/>
      <c r="C554" s="125"/>
      <c r="D554" s="125"/>
      <c r="E554" s="125"/>
      <c r="F554" s="125"/>
      <c r="G554" s="125"/>
      <c r="H554" s="125"/>
      <c r="I554" s="117"/>
      <c r="J554" s="117"/>
      <c r="K554" s="125"/>
    </row>
    <row r="555" spans="2:11">
      <c r="B555" s="116"/>
      <c r="C555" s="125"/>
      <c r="D555" s="125"/>
      <c r="E555" s="125"/>
      <c r="F555" s="125"/>
      <c r="G555" s="125"/>
      <c r="H555" s="125"/>
      <c r="I555" s="117"/>
      <c r="J555" s="117"/>
      <c r="K555" s="125"/>
    </row>
    <row r="556" spans="2:11">
      <c r="B556" s="116"/>
      <c r="C556" s="125"/>
      <c r="D556" s="125"/>
      <c r="E556" s="125"/>
      <c r="F556" s="125"/>
      <c r="G556" s="125"/>
      <c r="H556" s="125"/>
      <c r="I556" s="117"/>
      <c r="J556" s="117"/>
      <c r="K556" s="125"/>
    </row>
    <row r="557" spans="2:11">
      <c r="B557" s="116"/>
      <c r="C557" s="125"/>
      <c r="D557" s="125"/>
      <c r="E557" s="125"/>
      <c r="F557" s="125"/>
      <c r="G557" s="125"/>
      <c r="H557" s="125"/>
      <c r="I557" s="117"/>
      <c r="J557" s="117"/>
      <c r="K557" s="125"/>
    </row>
    <row r="558" spans="2:11">
      <c r="B558" s="116"/>
      <c r="C558" s="125"/>
      <c r="D558" s="125"/>
      <c r="E558" s="125"/>
      <c r="F558" s="125"/>
      <c r="G558" s="125"/>
      <c r="H558" s="125"/>
      <c r="I558" s="117"/>
      <c r="J558" s="117"/>
      <c r="K558" s="125"/>
    </row>
    <row r="559" spans="2:11">
      <c r="B559" s="116"/>
      <c r="C559" s="125"/>
      <c r="D559" s="125"/>
      <c r="E559" s="125"/>
      <c r="F559" s="125"/>
      <c r="G559" s="125"/>
      <c r="H559" s="125"/>
      <c r="I559" s="117"/>
      <c r="J559" s="117"/>
      <c r="K559" s="125"/>
    </row>
    <row r="560" spans="2:11">
      <c r="B560" s="116"/>
      <c r="C560" s="125"/>
      <c r="D560" s="125"/>
      <c r="E560" s="125"/>
      <c r="F560" s="125"/>
      <c r="G560" s="125"/>
      <c r="H560" s="125"/>
      <c r="I560" s="117"/>
      <c r="J560" s="117"/>
      <c r="K560" s="125"/>
    </row>
    <row r="561" spans="2:11">
      <c r="B561" s="116"/>
      <c r="C561" s="125"/>
      <c r="D561" s="125"/>
      <c r="E561" s="125"/>
      <c r="F561" s="125"/>
      <c r="G561" s="125"/>
      <c r="H561" s="125"/>
      <c r="I561" s="117"/>
      <c r="J561" s="117"/>
      <c r="K561" s="125"/>
    </row>
    <row r="562" spans="2:11">
      <c r="B562" s="116"/>
      <c r="C562" s="125"/>
      <c r="D562" s="125"/>
      <c r="E562" s="125"/>
      <c r="F562" s="125"/>
      <c r="G562" s="125"/>
      <c r="H562" s="125"/>
      <c r="I562" s="117"/>
      <c r="J562" s="117"/>
      <c r="K562" s="125"/>
    </row>
    <row r="563" spans="2:11">
      <c r="B563" s="116"/>
      <c r="C563" s="125"/>
      <c r="D563" s="125"/>
      <c r="E563" s="125"/>
      <c r="F563" s="125"/>
      <c r="G563" s="125"/>
      <c r="H563" s="125"/>
      <c r="I563" s="117"/>
      <c r="J563" s="117"/>
      <c r="K563" s="125"/>
    </row>
    <row r="564" spans="2:11">
      <c r="B564" s="116"/>
      <c r="C564" s="125"/>
      <c r="D564" s="125"/>
      <c r="E564" s="125"/>
      <c r="F564" s="125"/>
      <c r="G564" s="125"/>
      <c r="H564" s="125"/>
      <c r="I564" s="117"/>
      <c r="J564" s="117"/>
      <c r="K564" s="125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142</v>
      </c>
      <c r="C1" s="67" t="s" vm="1">
        <v>225</v>
      </c>
    </row>
    <row r="2" spans="2:35">
      <c r="B2" s="46" t="s">
        <v>141</v>
      </c>
      <c r="C2" s="67" t="s">
        <v>226</v>
      </c>
    </row>
    <row r="3" spans="2:35">
      <c r="B3" s="46" t="s">
        <v>143</v>
      </c>
      <c r="C3" s="67" t="s">
        <v>227</v>
      </c>
      <c r="E3" s="2"/>
    </row>
    <row r="4" spans="2:35">
      <c r="B4" s="46" t="s">
        <v>144</v>
      </c>
      <c r="C4" s="67">
        <v>9454</v>
      </c>
    </row>
    <row r="6" spans="2:35" ht="26.25" customHeight="1">
      <c r="B6" s="133" t="s">
        <v>170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5"/>
    </row>
    <row r="7" spans="2:35" ht="26.25" customHeight="1">
      <c r="B7" s="133" t="s">
        <v>93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5"/>
    </row>
    <row r="8" spans="2:35" s="3" customFormat="1" ht="63">
      <c r="B8" s="21" t="s">
        <v>112</v>
      </c>
      <c r="C8" s="29" t="s">
        <v>44</v>
      </c>
      <c r="D8" s="12" t="s">
        <v>50</v>
      </c>
      <c r="E8" s="29" t="s">
        <v>14</v>
      </c>
      <c r="F8" s="29" t="s">
        <v>66</v>
      </c>
      <c r="G8" s="29" t="s">
        <v>100</v>
      </c>
      <c r="H8" s="29" t="s">
        <v>17</v>
      </c>
      <c r="I8" s="29" t="s">
        <v>99</v>
      </c>
      <c r="J8" s="29" t="s">
        <v>16</v>
      </c>
      <c r="K8" s="29" t="s">
        <v>18</v>
      </c>
      <c r="L8" s="29" t="s">
        <v>201</v>
      </c>
      <c r="M8" s="29" t="s">
        <v>200</v>
      </c>
      <c r="N8" s="29" t="s">
        <v>61</v>
      </c>
      <c r="O8" s="29" t="s">
        <v>58</v>
      </c>
      <c r="P8" s="29" t="s">
        <v>145</v>
      </c>
      <c r="Q8" s="30" t="s">
        <v>147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208</v>
      </c>
      <c r="M9" s="31"/>
      <c r="N9" s="31" t="s">
        <v>204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109</v>
      </c>
    </row>
    <row r="11" spans="2:35" s="4" customFormat="1" ht="18" customHeight="1">
      <c r="B11" s="121" t="s">
        <v>2584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2">
        <v>0</v>
      </c>
      <c r="O11" s="88"/>
      <c r="P11" s="123">
        <v>0</v>
      </c>
      <c r="Q11" s="123">
        <v>0</v>
      </c>
      <c r="AI11" s="1"/>
    </row>
    <row r="12" spans="2:35" ht="21.75" customHeight="1">
      <c r="B12" s="118" t="s">
        <v>216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18" t="s">
        <v>108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18" t="s">
        <v>199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18" t="s">
        <v>207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6"/>
      <c r="C111" s="116"/>
      <c r="D111" s="116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</row>
    <row r="112" spans="2:17">
      <c r="B112" s="116"/>
      <c r="C112" s="116"/>
      <c r="D112" s="116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</row>
    <row r="113" spans="2:17">
      <c r="B113" s="116"/>
      <c r="C113" s="116"/>
      <c r="D113" s="116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</row>
    <row r="114" spans="2:17">
      <c r="B114" s="116"/>
      <c r="C114" s="116"/>
      <c r="D114" s="116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</row>
    <row r="115" spans="2:17">
      <c r="B115" s="116"/>
      <c r="C115" s="116"/>
      <c r="D115" s="116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</row>
    <row r="116" spans="2:17">
      <c r="B116" s="116"/>
      <c r="C116" s="116"/>
      <c r="D116" s="116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</row>
    <row r="117" spans="2:17">
      <c r="B117" s="116"/>
      <c r="C117" s="116"/>
      <c r="D117" s="116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</row>
    <row r="118" spans="2:17">
      <c r="B118" s="116"/>
      <c r="C118" s="116"/>
      <c r="D118" s="116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</row>
    <row r="119" spans="2:17">
      <c r="B119" s="116"/>
      <c r="C119" s="116"/>
      <c r="D119" s="116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</row>
    <row r="120" spans="2:17">
      <c r="B120" s="116"/>
      <c r="C120" s="116"/>
      <c r="D120" s="116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</row>
    <row r="121" spans="2:17">
      <c r="B121" s="116"/>
      <c r="C121" s="116"/>
      <c r="D121" s="116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</row>
    <row r="122" spans="2:17">
      <c r="B122" s="116"/>
      <c r="C122" s="116"/>
      <c r="D122" s="116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</row>
    <row r="123" spans="2:17">
      <c r="B123" s="116"/>
      <c r="C123" s="116"/>
      <c r="D123" s="116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</row>
    <row r="124" spans="2:17">
      <c r="B124" s="116"/>
      <c r="C124" s="116"/>
      <c r="D124" s="116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</row>
    <row r="125" spans="2:17">
      <c r="B125" s="116"/>
      <c r="C125" s="116"/>
      <c r="D125" s="116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</row>
    <row r="126" spans="2:17">
      <c r="B126" s="116"/>
      <c r="C126" s="116"/>
      <c r="D126" s="116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</row>
    <row r="127" spans="2:17">
      <c r="B127" s="116"/>
      <c r="C127" s="116"/>
      <c r="D127" s="116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</row>
    <row r="128" spans="2:17">
      <c r="B128" s="116"/>
      <c r="C128" s="116"/>
      <c r="D128" s="116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</row>
    <row r="129" spans="2:17">
      <c r="B129" s="116"/>
      <c r="C129" s="116"/>
      <c r="D129" s="116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</row>
    <row r="130" spans="2:17">
      <c r="B130" s="116"/>
      <c r="C130" s="116"/>
      <c r="D130" s="116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</row>
    <row r="131" spans="2:17">
      <c r="B131" s="116"/>
      <c r="C131" s="116"/>
      <c r="D131" s="116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</row>
    <row r="132" spans="2:17">
      <c r="B132" s="116"/>
      <c r="C132" s="116"/>
      <c r="D132" s="116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</row>
    <row r="133" spans="2:17">
      <c r="B133" s="116"/>
      <c r="C133" s="116"/>
      <c r="D133" s="116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</row>
    <row r="134" spans="2:17">
      <c r="B134" s="116"/>
      <c r="C134" s="116"/>
      <c r="D134" s="116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</row>
    <row r="135" spans="2:17">
      <c r="B135" s="116"/>
      <c r="C135" s="116"/>
      <c r="D135" s="116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</row>
    <row r="136" spans="2:17">
      <c r="B136" s="116"/>
      <c r="C136" s="116"/>
      <c r="D136" s="116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</row>
    <row r="137" spans="2:17">
      <c r="B137" s="116"/>
      <c r="C137" s="116"/>
      <c r="D137" s="116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</row>
    <row r="138" spans="2:17">
      <c r="B138" s="116"/>
      <c r="C138" s="116"/>
      <c r="D138" s="116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</row>
    <row r="139" spans="2:17">
      <c r="B139" s="116"/>
      <c r="C139" s="116"/>
      <c r="D139" s="116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</row>
    <row r="140" spans="2:17">
      <c r="B140" s="116"/>
      <c r="C140" s="116"/>
      <c r="D140" s="116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</row>
    <row r="141" spans="2:17">
      <c r="B141" s="116"/>
      <c r="C141" s="116"/>
      <c r="D141" s="116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</row>
    <row r="142" spans="2:17">
      <c r="B142" s="116"/>
      <c r="C142" s="116"/>
      <c r="D142" s="116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</row>
    <row r="143" spans="2:17">
      <c r="B143" s="116"/>
      <c r="C143" s="116"/>
      <c r="D143" s="116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</row>
    <row r="144" spans="2:17">
      <c r="B144" s="116"/>
      <c r="C144" s="116"/>
      <c r="D144" s="116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</row>
    <row r="145" spans="2:17">
      <c r="B145" s="116"/>
      <c r="C145" s="116"/>
      <c r="D145" s="116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</row>
    <row r="146" spans="2:17">
      <c r="B146" s="116"/>
      <c r="C146" s="116"/>
      <c r="D146" s="116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</row>
    <row r="147" spans="2:17">
      <c r="B147" s="116"/>
      <c r="C147" s="116"/>
      <c r="D147" s="116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</row>
    <row r="148" spans="2:17">
      <c r="B148" s="116"/>
      <c r="C148" s="116"/>
      <c r="D148" s="116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</row>
    <row r="149" spans="2:17">
      <c r="B149" s="116"/>
      <c r="C149" s="116"/>
      <c r="D149" s="116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</row>
    <row r="150" spans="2:17">
      <c r="B150" s="116"/>
      <c r="C150" s="116"/>
      <c r="D150" s="116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</row>
    <row r="151" spans="2:17">
      <c r="B151" s="116"/>
      <c r="C151" s="116"/>
      <c r="D151" s="116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</row>
    <row r="152" spans="2:17">
      <c r="B152" s="116"/>
      <c r="C152" s="116"/>
      <c r="D152" s="116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</row>
    <row r="153" spans="2:17">
      <c r="B153" s="116"/>
      <c r="C153" s="116"/>
      <c r="D153" s="116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</row>
    <row r="154" spans="2:17">
      <c r="B154" s="116"/>
      <c r="C154" s="116"/>
      <c r="D154" s="116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</row>
    <row r="155" spans="2:17">
      <c r="B155" s="116"/>
      <c r="C155" s="116"/>
      <c r="D155" s="116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</row>
    <row r="156" spans="2:17">
      <c r="B156" s="116"/>
      <c r="C156" s="116"/>
      <c r="D156" s="116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</row>
    <row r="157" spans="2:17">
      <c r="B157" s="116"/>
      <c r="C157" s="116"/>
      <c r="D157" s="116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</row>
    <row r="158" spans="2:17">
      <c r="B158" s="116"/>
      <c r="C158" s="116"/>
      <c r="D158" s="116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</row>
    <row r="159" spans="2:17">
      <c r="B159" s="116"/>
      <c r="C159" s="116"/>
      <c r="D159" s="116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</row>
    <row r="160" spans="2:17">
      <c r="B160" s="116"/>
      <c r="C160" s="116"/>
      <c r="D160" s="116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</row>
    <row r="161" spans="2:17">
      <c r="B161" s="116"/>
      <c r="C161" s="116"/>
      <c r="D161" s="116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</row>
    <row r="162" spans="2:17">
      <c r="B162" s="116"/>
      <c r="C162" s="116"/>
      <c r="D162" s="116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</row>
    <row r="163" spans="2:17">
      <c r="B163" s="116"/>
      <c r="C163" s="116"/>
      <c r="D163" s="116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</row>
    <row r="164" spans="2:17">
      <c r="B164" s="116"/>
      <c r="C164" s="116"/>
      <c r="D164" s="116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</row>
    <row r="165" spans="2:17">
      <c r="B165" s="116"/>
      <c r="C165" s="116"/>
      <c r="D165" s="116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</row>
    <row r="166" spans="2:17">
      <c r="B166" s="116"/>
      <c r="C166" s="116"/>
      <c r="D166" s="116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</row>
    <row r="167" spans="2:17">
      <c r="B167" s="116"/>
      <c r="C167" s="116"/>
      <c r="D167" s="116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</row>
    <row r="168" spans="2:17">
      <c r="B168" s="116"/>
      <c r="C168" s="116"/>
      <c r="D168" s="116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</row>
    <row r="169" spans="2:17">
      <c r="B169" s="116"/>
      <c r="C169" s="116"/>
      <c r="D169" s="116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</row>
    <row r="170" spans="2:17">
      <c r="B170" s="116"/>
      <c r="C170" s="116"/>
      <c r="D170" s="116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</row>
    <row r="171" spans="2:17">
      <c r="B171" s="116"/>
      <c r="C171" s="116"/>
      <c r="D171" s="116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</row>
    <row r="172" spans="2:17">
      <c r="B172" s="116"/>
      <c r="C172" s="116"/>
      <c r="D172" s="116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</row>
    <row r="173" spans="2:17">
      <c r="B173" s="116"/>
      <c r="C173" s="116"/>
      <c r="D173" s="116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</row>
    <row r="174" spans="2:17">
      <c r="B174" s="116"/>
      <c r="C174" s="116"/>
      <c r="D174" s="116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</row>
    <row r="175" spans="2:17">
      <c r="B175" s="116"/>
      <c r="C175" s="116"/>
      <c r="D175" s="116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</row>
    <row r="176" spans="2:17">
      <c r="B176" s="116"/>
      <c r="C176" s="116"/>
      <c r="D176" s="116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60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46" t="s">
        <v>142</v>
      </c>
      <c r="C1" s="67" t="s" vm="1">
        <v>225</v>
      </c>
    </row>
    <row r="2" spans="2:16">
      <c r="B2" s="46" t="s">
        <v>141</v>
      </c>
      <c r="C2" s="67" t="s">
        <v>226</v>
      </c>
    </row>
    <row r="3" spans="2:16">
      <c r="B3" s="46" t="s">
        <v>143</v>
      </c>
      <c r="C3" s="67" t="s">
        <v>227</v>
      </c>
    </row>
    <row r="4" spans="2:16">
      <c r="B4" s="46" t="s">
        <v>144</v>
      </c>
      <c r="C4" s="67">
        <v>9454</v>
      </c>
    </row>
    <row r="6" spans="2:16" ht="26.25" customHeight="1">
      <c r="B6" s="133" t="s">
        <v>171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16" ht="26.25" customHeight="1">
      <c r="B7" s="133" t="s">
        <v>85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5"/>
    </row>
    <row r="8" spans="2:16" s="3" customFormat="1" ht="78.75">
      <c r="B8" s="21" t="s">
        <v>112</v>
      </c>
      <c r="C8" s="29" t="s">
        <v>44</v>
      </c>
      <c r="D8" s="29" t="s">
        <v>14</v>
      </c>
      <c r="E8" s="29" t="s">
        <v>66</v>
      </c>
      <c r="F8" s="29" t="s">
        <v>100</v>
      </c>
      <c r="G8" s="29" t="s">
        <v>17</v>
      </c>
      <c r="H8" s="29" t="s">
        <v>99</v>
      </c>
      <c r="I8" s="29" t="s">
        <v>16</v>
      </c>
      <c r="J8" s="29" t="s">
        <v>18</v>
      </c>
      <c r="K8" s="29" t="s">
        <v>201</v>
      </c>
      <c r="L8" s="29" t="s">
        <v>200</v>
      </c>
      <c r="M8" s="29" t="s">
        <v>107</v>
      </c>
      <c r="N8" s="29" t="s">
        <v>58</v>
      </c>
      <c r="O8" s="29" t="s">
        <v>145</v>
      </c>
      <c r="P8" s="30" t="s">
        <v>147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208</v>
      </c>
      <c r="L9" s="31"/>
      <c r="M9" s="31" t="s">
        <v>204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21" t="s">
        <v>26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22">
        <v>0</v>
      </c>
      <c r="N11" s="88"/>
      <c r="O11" s="123">
        <v>0</v>
      </c>
      <c r="P11" s="123">
        <v>0</v>
      </c>
    </row>
    <row r="12" spans="2:16" ht="21.75" customHeight="1">
      <c r="B12" s="118" t="s">
        <v>108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8" t="s">
        <v>199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118" t="s">
        <v>207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</row>
    <row r="112" spans="2:16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</row>
    <row r="113" spans="2:16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</row>
    <row r="114" spans="2:16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</row>
    <row r="115" spans="2:16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</row>
    <row r="116" spans="2:16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</row>
    <row r="117" spans="2:16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</row>
    <row r="118" spans="2:16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</row>
    <row r="119" spans="2:16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</row>
    <row r="120" spans="2:16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</row>
    <row r="121" spans="2:16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</row>
    <row r="122" spans="2:16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</row>
    <row r="123" spans="2:16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</row>
    <row r="124" spans="2:16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</row>
    <row r="125" spans="2:16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</row>
    <row r="126" spans="2:16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</row>
    <row r="127" spans="2:16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</row>
    <row r="128" spans="2:16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</row>
    <row r="129" spans="2:16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</row>
    <row r="130" spans="2:16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</row>
    <row r="131" spans="2:16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</row>
    <row r="132" spans="2:16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</row>
    <row r="133" spans="2:16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</row>
    <row r="134" spans="2:16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</row>
    <row r="135" spans="2:16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</row>
    <row r="136" spans="2:16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</row>
    <row r="137" spans="2:16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</row>
    <row r="138" spans="2:16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</row>
    <row r="139" spans="2:16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</row>
    <row r="140" spans="2:16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</row>
    <row r="141" spans="2:16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</row>
    <row r="142" spans="2:16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</row>
    <row r="143" spans="2:16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</row>
    <row r="144" spans="2:16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</row>
    <row r="145" spans="2:16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</row>
    <row r="146" spans="2:16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</row>
    <row r="147" spans="2:16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</row>
    <row r="148" spans="2:16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</row>
    <row r="149" spans="2:16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</row>
    <row r="150" spans="2:16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</row>
    <row r="151" spans="2:16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</row>
    <row r="152" spans="2:16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</row>
    <row r="153" spans="2:16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</row>
    <row r="154" spans="2:16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</row>
    <row r="155" spans="2:16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</row>
    <row r="156" spans="2:16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</row>
    <row r="157" spans="2:16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</row>
    <row r="158" spans="2:16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</row>
    <row r="159" spans="2:16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</row>
    <row r="160" spans="2:16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</row>
    <row r="161" spans="2:16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</row>
    <row r="162" spans="2:16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</row>
    <row r="163" spans="2:16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</row>
    <row r="164" spans="2:16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</row>
    <row r="165" spans="2:16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</row>
    <row r="166" spans="2:16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</row>
    <row r="167" spans="2:16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</row>
    <row r="168" spans="2:16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</row>
    <row r="169" spans="2:16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</row>
    <row r="170" spans="2:16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</row>
    <row r="171" spans="2:16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</row>
    <row r="172" spans="2:16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</row>
    <row r="173" spans="2:16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</row>
    <row r="174" spans="2:16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</row>
    <row r="175" spans="2:16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</row>
    <row r="176" spans="2:16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</row>
    <row r="177" spans="2:16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</row>
    <row r="178" spans="2:16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</row>
    <row r="179" spans="2:16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</row>
    <row r="180" spans="2:16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</row>
    <row r="181" spans="2:16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</row>
    <row r="182" spans="2:16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</row>
    <row r="183" spans="2:16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</row>
    <row r="184" spans="2:16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</row>
    <row r="185" spans="2:16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</row>
    <row r="186" spans="2:16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</row>
    <row r="187" spans="2:16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</row>
    <row r="188" spans="2:16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</row>
    <row r="189" spans="2:16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</row>
    <row r="190" spans="2:16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</row>
    <row r="191" spans="2:16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</row>
    <row r="192" spans="2:16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</row>
    <row r="193" spans="2:16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</row>
    <row r="194" spans="2:16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</row>
    <row r="195" spans="2:16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</row>
    <row r="196" spans="2:16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</row>
    <row r="197" spans="2:16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</row>
    <row r="198" spans="2:16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</row>
    <row r="199" spans="2:16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</row>
    <row r="200" spans="2:16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</row>
    <row r="201" spans="2:16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</row>
    <row r="202" spans="2:16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</row>
    <row r="203" spans="2:16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</row>
    <row r="204" spans="2:16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</row>
    <row r="205" spans="2:16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</row>
    <row r="206" spans="2:16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</row>
    <row r="207" spans="2:16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</row>
    <row r="208" spans="2:16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</row>
    <row r="209" spans="2:16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</row>
    <row r="210" spans="2:16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</row>
    <row r="211" spans="2:16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</row>
    <row r="212" spans="2:16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</row>
    <row r="213" spans="2:16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</row>
    <row r="214" spans="2:16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</row>
    <row r="215" spans="2:16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</row>
    <row r="216" spans="2:16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</row>
    <row r="217" spans="2:16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</row>
    <row r="218" spans="2:16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</row>
    <row r="219" spans="2:16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</row>
    <row r="220" spans="2:16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</row>
    <row r="221" spans="2:16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</row>
    <row r="222" spans="2:16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</row>
    <row r="223" spans="2:16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</row>
    <row r="224" spans="2:16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</row>
    <row r="225" spans="2:16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</row>
    <row r="226" spans="2:16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</row>
    <row r="227" spans="2:16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</row>
    <row r="228" spans="2:16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</row>
    <row r="229" spans="2:16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</row>
    <row r="230" spans="2:16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</row>
    <row r="231" spans="2:16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</row>
    <row r="232" spans="2:16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</row>
    <row r="233" spans="2:16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</row>
    <row r="234" spans="2:16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</row>
    <row r="235" spans="2:16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</row>
    <row r="236" spans="2:16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</row>
    <row r="237" spans="2:16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</row>
    <row r="238" spans="2:16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</row>
    <row r="239" spans="2:16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</row>
    <row r="240" spans="2:16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</row>
    <row r="241" spans="2:16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</row>
    <row r="242" spans="2:16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</row>
    <row r="243" spans="2:16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</row>
    <row r="244" spans="2:16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5" spans="2:16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</row>
    <row r="246" spans="2:16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</row>
    <row r="247" spans="2:16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</row>
    <row r="248" spans="2:16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2:16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2:16"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2:16"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2:16"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2:16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2:16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2:16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2:16"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2:16"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2:16"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2:16"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2:16"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2:16"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2:16"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2:16"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2:16"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2:16"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2:16"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2:16">
      <c r="B267" s="116"/>
      <c r="C267" s="116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2:16">
      <c r="B268" s="116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2:16">
      <c r="B269" s="116"/>
      <c r="C269" s="116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2:16">
      <c r="B270" s="116"/>
      <c r="C270" s="116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2:16">
      <c r="B271" s="116"/>
      <c r="C271" s="116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2:16">
      <c r="B272" s="116"/>
      <c r="C272" s="116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2:16">
      <c r="B273" s="116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2:16">
      <c r="B274" s="116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2:16">
      <c r="B275" s="116"/>
      <c r="C275" s="116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2:16">
      <c r="B276" s="116"/>
      <c r="C276" s="116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2:16">
      <c r="B277" s="116"/>
      <c r="C277" s="116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2:16"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2:16">
      <c r="B279" s="116"/>
      <c r="C279" s="116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2:16">
      <c r="B280" s="116"/>
      <c r="C280" s="116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2:16">
      <c r="B281" s="116"/>
      <c r="C281" s="116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2:16">
      <c r="B282" s="116"/>
      <c r="C282" s="116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2:16">
      <c r="B283" s="116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2:16">
      <c r="B284" s="116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2:16">
      <c r="B285" s="116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2:16"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2:16">
      <c r="B287" s="116"/>
      <c r="C287" s="116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2:16">
      <c r="B288" s="116"/>
      <c r="C288" s="116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2:16">
      <c r="B289" s="116"/>
      <c r="C289" s="116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2:16">
      <c r="B290" s="116"/>
      <c r="C290" s="116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2:16">
      <c r="B291" s="116"/>
      <c r="C291" s="116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2:16">
      <c r="B292" s="116"/>
      <c r="C292" s="116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2:16">
      <c r="B293" s="116"/>
      <c r="C293" s="116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2:16">
      <c r="B294" s="116"/>
      <c r="C294" s="116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2:16">
      <c r="B295" s="116"/>
      <c r="C295" s="116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2:16">
      <c r="B296" s="116"/>
      <c r="C296" s="116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2:16">
      <c r="B297" s="116"/>
      <c r="C297" s="116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2:16"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2:16">
      <c r="B299" s="116"/>
      <c r="C299" s="116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2:16">
      <c r="B300" s="116"/>
      <c r="C300" s="116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2:16">
      <c r="B301" s="116"/>
      <c r="C301" s="116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2:16">
      <c r="B302" s="116"/>
      <c r="C302" s="116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2:16">
      <c r="B303" s="116"/>
      <c r="C303" s="116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2:16">
      <c r="B304" s="116"/>
      <c r="C304" s="116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2:16">
      <c r="B305" s="116"/>
      <c r="C305" s="116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2:16">
      <c r="B306" s="116"/>
      <c r="C306" s="116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2:16">
      <c r="B307" s="116"/>
      <c r="C307" s="116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2:16">
      <c r="B308" s="116"/>
      <c r="C308" s="116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2:16">
      <c r="B309" s="116"/>
      <c r="C309" s="116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2:16">
      <c r="B310" s="116"/>
      <c r="C310" s="116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2:16">
      <c r="B311" s="116"/>
      <c r="C311" s="116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2:16">
      <c r="B312" s="116"/>
      <c r="C312" s="116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2:16">
      <c r="B313" s="116"/>
      <c r="C313" s="116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2:16">
      <c r="B314" s="116"/>
      <c r="C314" s="116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2:16">
      <c r="B315" s="116"/>
      <c r="C315" s="116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2:16">
      <c r="B316" s="116"/>
      <c r="C316" s="116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2:16">
      <c r="B317" s="116"/>
      <c r="C317" s="116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2:16">
      <c r="B318" s="116"/>
      <c r="C318" s="116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2:16">
      <c r="B319" s="116"/>
      <c r="C319" s="116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2:16">
      <c r="B320" s="116"/>
      <c r="C320" s="116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2:16">
      <c r="B321" s="116"/>
      <c r="C321" s="116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2:16">
      <c r="B322" s="116"/>
      <c r="C322" s="116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2:16">
      <c r="B323" s="116"/>
      <c r="C323" s="116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2:16">
      <c r="B324" s="116"/>
      <c r="C324" s="116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2:16">
      <c r="B325" s="116"/>
      <c r="C325" s="116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2:16">
      <c r="B326" s="116"/>
      <c r="C326" s="116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2:16">
      <c r="B327" s="116"/>
      <c r="C327" s="116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2:16">
      <c r="B328" s="116"/>
      <c r="C328" s="116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2:16">
      <c r="B329" s="116"/>
      <c r="C329" s="116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2:16">
      <c r="B330" s="116"/>
      <c r="C330" s="116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2:16">
      <c r="B331" s="116"/>
      <c r="C331" s="116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  <row r="332" spans="2:16">
      <c r="B332" s="116"/>
      <c r="C332" s="116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</row>
    <row r="333" spans="2:16">
      <c r="B333" s="116"/>
      <c r="C333" s="116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</row>
    <row r="334" spans="2:16">
      <c r="B334" s="116"/>
      <c r="C334" s="116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</row>
    <row r="335" spans="2:16">
      <c r="B335" s="116"/>
      <c r="C335" s="116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</row>
    <row r="336" spans="2:16">
      <c r="B336" s="116"/>
      <c r="C336" s="116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</row>
    <row r="337" spans="2:16">
      <c r="B337" s="116"/>
      <c r="C337" s="116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</row>
    <row r="338" spans="2:16">
      <c r="B338" s="116"/>
      <c r="C338" s="116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</row>
    <row r="339" spans="2:16">
      <c r="B339" s="116"/>
      <c r="C339" s="116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</row>
    <row r="340" spans="2:16">
      <c r="B340" s="116"/>
      <c r="C340" s="116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</row>
    <row r="341" spans="2:16">
      <c r="B341" s="116"/>
      <c r="C341" s="116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</row>
    <row r="342" spans="2:16">
      <c r="B342" s="116"/>
      <c r="C342" s="116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</row>
    <row r="343" spans="2:16">
      <c r="B343" s="116"/>
      <c r="C343" s="116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</row>
    <row r="344" spans="2:16">
      <c r="B344" s="116"/>
      <c r="C344" s="116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</row>
    <row r="345" spans="2:16">
      <c r="B345" s="116"/>
      <c r="C345" s="116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</row>
    <row r="346" spans="2:16">
      <c r="B346" s="116"/>
      <c r="C346" s="116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</row>
    <row r="347" spans="2:16">
      <c r="B347" s="116"/>
      <c r="C347" s="116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</row>
    <row r="348" spans="2:16">
      <c r="B348" s="116"/>
      <c r="C348" s="116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</row>
    <row r="349" spans="2:16">
      <c r="B349" s="116"/>
      <c r="C349" s="116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</row>
    <row r="350" spans="2:16">
      <c r="B350" s="116"/>
      <c r="C350" s="116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</row>
    <row r="351" spans="2:16">
      <c r="B351" s="116"/>
      <c r="C351" s="116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</row>
    <row r="352" spans="2:16">
      <c r="B352" s="116"/>
      <c r="C352" s="116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</row>
    <row r="353" spans="2:16">
      <c r="B353" s="116"/>
      <c r="C353" s="116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</row>
    <row r="354" spans="2:16">
      <c r="B354" s="116"/>
      <c r="C354" s="116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</row>
    <row r="355" spans="2:16">
      <c r="B355" s="116"/>
      <c r="C355" s="116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</row>
    <row r="356" spans="2:16">
      <c r="B356" s="116"/>
      <c r="C356" s="116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</row>
    <row r="357" spans="2:16">
      <c r="B357" s="116"/>
      <c r="C357" s="116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</row>
    <row r="358" spans="2:16">
      <c r="B358" s="116"/>
      <c r="C358" s="116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</row>
    <row r="359" spans="2:16">
      <c r="B359" s="116"/>
      <c r="C359" s="116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</row>
    <row r="360" spans="2:16">
      <c r="B360" s="116"/>
      <c r="C360" s="116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</row>
    <row r="361" spans="2:16">
      <c r="B361" s="116"/>
      <c r="C361" s="116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</row>
    <row r="362" spans="2:16">
      <c r="B362" s="116"/>
      <c r="C362" s="116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</row>
    <row r="363" spans="2:16">
      <c r="B363" s="116"/>
      <c r="C363" s="116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</row>
    <row r="364" spans="2:16">
      <c r="B364" s="116"/>
      <c r="C364" s="116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</row>
    <row r="365" spans="2:16">
      <c r="B365" s="116"/>
      <c r="C365" s="116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</row>
    <row r="366" spans="2:16">
      <c r="B366" s="116"/>
      <c r="C366" s="116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</row>
    <row r="367" spans="2:16">
      <c r="B367" s="116"/>
      <c r="C367" s="116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</row>
    <row r="368" spans="2:16">
      <c r="B368" s="116"/>
      <c r="C368" s="116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</row>
    <row r="369" spans="2:16">
      <c r="B369" s="116"/>
      <c r="C369" s="116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</row>
    <row r="370" spans="2:16">
      <c r="B370" s="116"/>
      <c r="C370" s="116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</row>
    <row r="371" spans="2:16">
      <c r="B371" s="116"/>
      <c r="C371" s="116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</row>
    <row r="372" spans="2:16">
      <c r="B372" s="116"/>
      <c r="C372" s="116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</row>
    <row r="373" spans="2:16">
      <c r="B373" s="116"/>
      <c r="C373" s="116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</row>
    <row r="374" spans="2:16">
      <c r="B374" s="116"/>
      <c r="C374" s="116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</row>
    <row r="375" spans="2:16">
      <c r="B375" s="116"/>
      <c r="C375" s="116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</row>
    <row r="376" spans="2:16">
      <c r="B376" s="116"/>
      <c r="C376" s="116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</row>
    <row r="377" spans="2:16">
      <c r="B377" s="116"/>
      <c r="C377" s="116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</row>
    <row r="378" spans="2:16">
      <c r="B378" s="116"/>
      <c r="C378" s="116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</row>
    <row r="379" spans="2:16">
      <c r="B379" s="116"/>
      <c r="C379" s="116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</row>
    <row r="380" spans="2:16">
      <c r="B380" s="116"/>
      <c r="C380" s="116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</row>
    <row r="381" spans="2:16">
      <c r="B381" s="116"/>
      <c r="C381" s="116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</row>
    <row r="382" spans="2:16">
      <c r="B382" s="116"/>
      <c r="C382" s="116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</row>
    <row r="383" spans="2:16">
      <c r="B383" s="116"/>
      <c r="C383" s="116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</row>
    <row r="384" spans="2:16">
      <c r="B384" s="116"/>
      <c r="C384" s="116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</row>
    <row r="385" spans="2:16">
      <c r="B385" s="116"/>
      <c r="C385" s="116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</row>
    <row r="386" spans="2:16">
      <c r="B386" s="116"/>
      <c r="C386" s="116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</row>
    <row r="387" spans="2:16">
      <c r="B387" s="116"/>
      <c r="C387" s="116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</row>
    <row r="388" spans="2:16">
      <c r="B388" s="116"/>
      <c r="C388" s="116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</row>
    <row r="389" spans="2:16">
      <c r="B389" s="116"/>
      <c r="C389" s="116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</row>
    <row r="390" spans="2:16">
      <c r="B390" s="116"/>
      <c r="C390" s="116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</row>
    <row r="391" spans="2:16">
      <c r="B391" s="116"/>
      <c r="C391" s="116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</row>
    <row r="392" spans="2:16">
      <c r="B392" s="116"/>
      <c r="C392" s="116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</row>
    <row r="393" spans="2:16">
      <c r="B393" s="116"/>
      <c r="C393" s="116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</row>
    <row r="394" spans="2:16">
      <c r="B394" s="116"/>
      <c r="C394" s="116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</row>
    <row r="395" spans="2:16">
      <c r="B395" s="116"/>
      <c r="C395" s="116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</row>
    <row r="396" spans="2:16">
      <c r="B396" s="116"/>
      <c r="C396" s="116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</row>
    <row r="397" spans="2:16">
      <c r="B397" s="116"/>
      <c r="C397" s="116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</row>
    <row r="398" spans="2:16">
      <c r="B398" s="116"/>
      <c r="C398" s="116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</row>
    <row r="399" spans="2:16">
      <c r="B399" s="116"/>
      <c r="C399" s="116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</row>
    <row r="400" spans="2:16">
      <c r="B400" s="116"/>
      <c r="C400" s="116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</row>
    <row r="401" spans="2:16">
      <c r="B401" s="116"/>
      <c r="C401" s="116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</row>
    <row r="402" spans="2:16">
      <c r="B402" s="116"/>
      <c r="C402" s="116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</row>
    <row r="403" spans="2:16">
      <c r="B403" s="116"/>
      <c r="C403" s="116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</row>
    <row r="404" spans="2:16">
      <c r="B404" s="116"/>
      <c r="C404" s="116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</row>
    <row r="405" spans="2:16">
      <c r="B405" s="116"/>
      <c r="C405" s="116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</row>
    <row r="406" spans="2:16">
      <c r="B406" s="116"/>
      <c r="C406" s="116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</row>
    <row r="407" spans="2:16">
      <c r="B407" s="116"/>
      <c r="C407" s="116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</row>
    <row r="408" spans="2:16">
      <c r="B408" s="116"/>
      <c r="C408" s="116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</row>
    <row r="409" spans="2:16">
      <c r="B409" s="116"/>
      <c r="C409" s="116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</row>
    <row r="410" spans="2:16">
      <c r="B410" s="116"/>
      <c r="C410" s="116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</row>
    <row r="411" spans="2:16">
      <c r="B411" s="116"/>
      <c r="C411" s="116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</row>
    <row r="412" spans="2:16">
      <c r="B412" s="116"/>
      <c r="C412" s="116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</row>
    <row r="413" spans="2:16">
      <c r="B413" s="116"/>
      <c r="C413" s="116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</row>
    <row r="414" spans="2:16">
      <c r="B414" s="116"/>
      <c r="C414" s="116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</row>
    <row r="415" spans="2:16">
      <c r="B415" s="116"/>
      <c r="C415" s="116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</row>
    <row r="416" spans="2:16">
      <c r="B416" s="116"/>
      <c r="C416" s="116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</row>
    <row r="417" spans="2:16">
      <c r="B417" s="116"/>
      <c r="C417" s="116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</row>
    <row r="418" spans="2:16">
      <c r="B418" s="116"/>
      <c r="C418" s="116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</row>
    <row r="419" spans="2:16">
      <c r="B419" s="116"/>
      <c r="C419" s="116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</row>
    <row r="420" spans="2:16">
      <c r="B420" s="116"/>
      <c r="C420" s="116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</row>
    <row r="421" spans="2:16">
      <c r="B421" s="116"/>
      <c r="C421" s="116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</row>
    <row r="422" spans="2:16">
      <c r="B422" s="116"/>
      <c r="C422" s="116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</row>
    <row r="423" spans="2:16">
      <c r="B423" s="116"/>
      <c r="C423" s="116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</row>
    <row r="424" spans="2:16">
      <c r="B424" s="116"/>
      <c r="C424" s="116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</row>
    <row r="425" spans="2:16">
      <c r="B425" s="116"/>
      <c r="C425" s="116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</row>
    <row r="426" spans="2:16">
      <c r="B426" s="116"/>
      <c r="C426" s="116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</row>
    <row r="427" spans="2:16">
      <c r="B427" s="116"/>
      <c r="C427" s="116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</row>
    <row r="428" spans="2:16">
      <c r="B428" s="116"/>
      <c r="C428" s="116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</row>
    <row r="429" spans="2:16">
      <c r="B429" s="116"/>
      <c r="C429" s="116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</row>
    <row r="430" spans="2:16">
      <c r="B430" s="116"/>
      <c r="C430" s="116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</row>
    <row r="431" spans="2:16">
      <c r="B431" s="116"/>
      <c r="C431" s="116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</row>
    <row r="432" spans="2:16">
      <c r="B432" s="116"/>
      <c r="C432" s="116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</row>
    <row r="433" spans="2:16">
      <c r="B433" s="116"/>
      <c r="C433" s="116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</row>
    <row r="434" spans="2:16">
      <c r="B434" s="116"/>
      <c r="C434" s="116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</row>
    <row r="435" spans="2:16">
      <c r="B435" s="116"/>
      <c r="C435" s="116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</row>
    <row r="436" spans="2:16">
      <c r="B436" s="116"/>
      <c r="C436" s="116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</row>
    <row r="437" spans="2:16">
      <c r="B437" s="116"/>
      <c r="C437" s="116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</row>
    <row r="438" spans="2:16">
      <c r="B438" s="116"/>
      <c r="C438" s="116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</row>
    <row r="439" spans="2:16">
      <c r="B439" s="116"/>
      <c r="C439" s="116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</row>
    <row r="440" spans="2:16">
      <c r="B440" s="116"/>
      <c r="C440" s="116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</row>
    <row r="441" spans="2:16">
      <c r="B441" s="116"/>
      <c r="C441" s="116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</row>
    <row r="442" spans="2:16">
      <c r="B442" s="116"/>
      <c r="C442" s="116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</row>
    <row r="443" spans="2:16">
      <c r="B443" s="116"/>
      <c r="C443" s="116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</row>
    <row r="444" spans="2:16">
      <c r="B444" s="116"/>
      <c r="C444" s="116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</row>
    <row r="445" spans="2:16">
      <c r="B445" s="116"/>
      <c r="C445" s="116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</row>
    <row r="446" spans="2:16">
      <c r="B446" s="116"/>
      <c r="C446" s="116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</row>
    <row r="447" spans="2:16">
      <c r="B447" s="116"/>
      <c r="C447" s="116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</row>
    <row r="448" spans="2:16">
      <c r="B448" s="116"/>
      <c r="C448" s="116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</row>
    <row r="449" spans="2:16">
      <c r="B449" s="116"/>
      <c r="C449" s="116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</row>
    <row r="450" spans="2:16">
      <c r="B450" s="116"/>
      <c r="C450" s="116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</row>
    <row r="451" spans="2:16">
      <c r="B451" s="116"/>
      <c r="C451" s="116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</row>
    <row r="452" spans="2:16">
      <c r="B452" s="116"/>
      <c r="C452" s="116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142</v>
      </c>
      <c r="C1" s="67" t="s" vm="1">
        <v>225</v>
      </c>
    </row>
    <row r="2" spans="2:19">
      <c r="B2" s="46" t="s">
        <v>141</v>
      </c>
      <c r="C2" s="67" t="s">
        <v>226</v>
      </c>
    </row>
    <row r="3" spans="2:19">
      <c r="B3" s="46" t="s">
        <v>143</v>
      </c>
      <c r="C3" s="67" t="s">
        <v>227</v>
      </c>
    </row>
    <row r="4" spans="2:19">
      <c r="B4" s="46" t="s">
        <v>144</v>
      </c>
      <c r="C4" s="67">
        <v>9454</v>
      </c>
    </row>
    <row r="6" spans="2:19" ht="26.25" customHeight="1">
      <c r="B6" s="133" t="s">
        <v>171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5"/>
    </row>
    <row r="7" spans="2:19" ht="26.25" customHeight="1">
      <c r="B7" s="133" t="s">
        <v>86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5"/>
    </row>
    <row r="8" spans="2:19" s="3" customFormat="1" ht="78.75">
      <c r="B8" s="21" t="s">
        <v>112</v>
      </c>
      <c r="C8" s="29" t="s">
        <v>44</v>
      </c>
      <c r="D8" s="29" t="s">
        <v>114</v>
      </c>
      <c r="E8" s="29" t="s">
        <v>113</v>
      </c>
      <c r="F8" s="29" t="s">
        <v>65</v>
      </c>
      <c r="G8" s="29" t="s">
        <v>14</v>
      </c>
      <c r="H8" s="29" t="s">
        <v>66</v>
      </c>
      <c r="I8" s="29" t="s">
        <v>100</v>
      </c>
      <c r="J8" s="29" t="s">
        <v>17</v>
      </c>
      <c r="K8" s="29" t="s">
        <v>99</v>
      </c>
      <c r="L8" s="29" t="s">
        <v>16</v>
      </c>
      <c r="M8" s="58" t="s">
        <v>18</v>
      </c>
      <c r="N8" s="29" t="s">
        <v>201</v>
      </c>
      <c r="O8" s="29" t="s">
        <v>200</v>
      </c>
      <c r="P8" s="29" t="s">
        <v>107</v>
      </c>
      <c r="Q8" s="29" t="s">
        <v>58</v>
      </c>
      <c r="R8" s="29" t="s">
        <v>145</v>
      </c>
      <c r="S8" s="30" t="s">
        <v>147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208</v>
      </c>
      <c r="O9" s="31"/>
      <c r="P9" s="31" t="s">
        <v>204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109</v>
      </c>
      <c r="R10" s="18" t="s">
        <v>110</v>
      </c>
      <c r="S10" s="19" t="s">
        <v>148</v>
      </c>
    </row>
    <row r="11" spans="2:19" s="4" customFormat="1" ht="18" customHeight="1">
      <c r="B11" s="121" t="s">
        <v>2583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22">
        <v>0</v>
      </c>
      <c r="Q11" s="88"/>
      <c r="R11" s="123">
        <v>0</v>
      </c>
      <c r="S11" s="123">
        <v>0</v>
      </c>
    </row>
    <row r="12" spans="2:19" ht="20.25" customHeight="1">
      <c r="B12" s="118" t="s">
        <v>216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18" t="s">
        <v>108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18" t="s">
        <v>199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18" t="s">
        <v>207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</row>
    <row r="112" spans="2:19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</row>
    <row r="113" spans="2:19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</row>
    <row r="114" spans="2:19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</row>
    <row r="115" spans="2:19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</row>
    <row r="116" spans="2:19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</row>
    <row r="117" spans="2:19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</row>
    <row r="118" spans="2:19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</row>
    <row r="119" spans="2:19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</row>
    <row r="120" spans="2:19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</row>
    <row r="121" spans="2:19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</row>
    <row r="122" spans="2:19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</row>
    <row r="123" spans="2:19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</row>
    <row r="124" spans="2:19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</row>
    <row r="125" spans="2:19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</row>
    <row r="126" spans="2:19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</row>
    <row r="127" spans="2:19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</row>
    <row r="128" spans="2:19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</row>
    <row r="129" spans="2:19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</row>
    <row r="130" spans="2:19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</row>
    <row r="131" spans="2:19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</row>
    <row r="132" spans="2:19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</row>
    <row r="133" spans="2:19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</row>
    <row r="134" spans="2:19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</row>
    <row r="135" spans="2:19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</row>
    <row r="136" spans="2:19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</row>
    <row r="137" spans="2:19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</row>
    <row r="138" spans="2:19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</row>
    <row r="139" spans="2:19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</row>
    <row r="140" spans="2:19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</row>
    <row r="141" spans="2:19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</row>
    <row r="142" spans="2:19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</row>
    <row r="143" spans="2:19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</row>
    <row r="144" spans="2:19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</row>
    <row r="145" spans="2:19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</row>
    <row r="146" spans="2:19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</row>
    <row r="147" spans="2:19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</row>
    <row r="148" spans="2:19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</row>
    <row r="149" spans="2:19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</row>
    <row r="150" spans="2:19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</row>
    <row r="151" spans="2:19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</row>
    <row r="152" spans="2:19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</row>
    <row r="153" spans="2:19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</row>
    <row r="154" spans="2:19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</row>
    <row r="155" spans="2:19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</row>
    <row r="156" spans="2:19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</row>
    <row r="157" spans="2:19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</row>
    <row r="158" spans="2:19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</row>
    <row r="159" spans="2:19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</row>
    <row r="160" spans="2:19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</row>
    <row r="161" spans="2:19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</row>
    <row r="162" spans="2:19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</row>
    <row r="163" spans="2:19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</row>
    <row r="164" spans="2:19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</row>
    <row r="165" spans="2:19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</row>
    <row r="166" spans="2:19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</row>
    <row r="167" spans="2:19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</row>
    <row r="168" spans="2:19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</row>
    <row r="169" spans="2:19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</row>
    <row r="170" spans="2:19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</row>
    <row r="171" spans="2:19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</row>
    <row r="172" spans="2:19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</row>
    <row r="173" spans="2:19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</row>
    <row r="174" spans="2:19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</row>
    <row r="175" spans="2:19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</row>
    <row r="176" spans="2:19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</row>
    <row r="177" spans="2:19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</row>
    <row r="178" spans="2:19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</row>
    <row r="179" spans="2:19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</row>
    <row r="180" spans="2:19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</row>
    <row r="181" spans="2:19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</row>
    <row r="182" spans="2:19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</row>
    <row r="183" spans="2:19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</row>
    <row r="184" spans="2:19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</row>
    <row r="185" spans="2:19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</row>
    <row r="186" spans="2:19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</row>
    <row r="187" spans="2:19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</row>
    <row r="188" spans="2:19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</row>
    <row r="189" spans="2:19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</row>
    <row r="190" spans="2:19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</row>
    <row r="191" spans="2:19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</row>
    <row r="192" spans="2:19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</row>
    <row r="193" spans="2:19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</row>
    <row r="194" spans="2:19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</row>
    <row r="195" spans="2:19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</row>
    <row r="196" spans="2:19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</row>
    <row r="197" spans="2:19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</row>
    <row r="198" spans="2:19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</row>
    <row r="199" spans="2:19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</row>
    <row r="200" spans="2:19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</row>
    <row r="201" spans="2:19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</row>
    <row r="202" spans="2:19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</row>
    <row r="203" spans="2:19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</row>
    <row r="204" spans="2:19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</row>
    <row r="205" spans="2:19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</row>
    <row r="206" spans="2:19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</row>
    <row r="207" spans="2:19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</row>
    <row r="208" spans="2:19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</row>
    <row r="209" spans="2:19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</row>
    <row r="210" spans="2:19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</row>
    <row r="211" spans="2:19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</row>
    <row r="212" spans="2:19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</row>
    <row r="213" spans="2:19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</row>
    <row r="214" spans="2:19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</row>
    <row r="215" spans="2:19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</row>
    <row r="216" spans="2:19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</row>
    <row r="217" spans="2:19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</row>
    <row r="218" spans="2:19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</row>
    <row r="219" spans="2:19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</row>
    <row r="220" spans="2:19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</row>
    <row r="221" spans="2:19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</row>
    <row r="222" spans="2:19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</row>
    <row r="223" spans="2:19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</row>
    <row r="224" spans="2:19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</row>
    <row r="225" spans="2:19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</row>
    <row r="226" spans="2:19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</row>
    <row r="227" spans="2:19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</row>
    <row r="228" spans="2:19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</row>
    <row r="229" spans="2:19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</row>
    <row r="230" spans="2:19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</row>
    <row r="231" spans="2:19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</row>
    <row r="232" spans="2:19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</row>
    <row r="233" spans="2:19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</row>
    <row r="234" spans="2:19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</row>
    <row r="235" spans="2:19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</row>
    <row r="236" spans="2:19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</row>
    <row r="237" spans="2:19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</row>
    <row r="238" spans="2:19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</row>
    <row r="239" spans="2:19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</row>
    <row r="240" spans="2:19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</row>
    <row r="241" spans="2:19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</row>
    <row r="242" spans="2:19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</row>
    <row r="243" spans="2:19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</row>
    <row r="244" spans="2:19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</row>
    <row r="245" spans="2:19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</row>
    <row r="246" spans="2:19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</row>
    <row r="247" spans="2:19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</row>
    <row r="248" spans="2:19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</row>
    <row r="249" spans="2:19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</row>
    <row r="250" spans="2:19"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</row>
    <row r="251" spans="2:19"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</row>
    <row r="252" spans="2:19"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</row>
    <row r="253" spans="2:19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</row>
    <row r="254" spans="2:19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</row>
    <row r="255" spans="2:19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</row>
    <row r="256" spans="2:19"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</row>
    <row r="257" spans="2:19"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</row>
    <row r="258" spans="2:19"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</row>
    <row r="259" spans="2:19"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</row>
    <row r="260" spans="2:19"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</row>
    <row r="261" spans="2:19"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</row>
    <row r="262" spans="2:19"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</row>
    <row r="263" spans="2:19"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</row>
    <row r="264" spans="2:19"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</row>
    <row r="265" spans="2:19"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</row>
    <row r="266" spans="2:19"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</row>
    <row r="267" spans="2:19">
      <c r="B267" s="116"/>
      <c r="C267" s="116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</row>
    <row r="268" spans="2:19">
      <c r="B268" s="116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</row>
    <row r="269" spans="2:19">
      <c r="B269" s="116"/>
      <c r="C269" s="116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</row>
    <row r="270" spans="2:19">
      <c r="B270" s="116"/>
      <c r="C270" s="116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</row>
    <row r="271" spans="2:19">
      <c r="B271" s="116"/>
      <c r="C271" s="116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</row>
    <row r="272" spans="2:19">
      <c r="B272" s="116"/>
      <c r="C272" s="116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</row>
    <row r="273" spans="2:19">
      <c r="B273" s="116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</row>
    <row r="274" spans="2:19">
      <c r="B274" s="116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</row>
    <row r="275" spans="2:19">
      <c r="B275" s="116"/>
      <c r="C275" s="116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</row>
    <row r="276" spans="2:19">
      <c r="B276" s="116"/>
      <c r="C276" s="116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</row>
    <row r="277" spans="2:19">
      <c r="B277" s="116"/>
      <c r="C277" s="116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</row>
    <row r="278" spans="2:19"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</row>
    <row r="279" spans="2:19">
      <c r="B279" s="116"/>
      <c r="C279" s="116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</row>
    <row r="280" spans="2:19">
      <c r="B280" s="116"/>
      <c r="C280" s="116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</row>
    <row r="281" spans="2:19">
      <c r="B281" s="116"/>
      <c r="C281" s="116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</row>
    <row r="282" spans="2:19">
      <c r="B282" s="116"/>
      <c r="C282" s="116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</row>
    <row r="283" spans="2:19">
      <c r="B283" s="116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</row>
    <row r="284" spans="2:19">
      <c r="B284" s="116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</row>
    <row r="285" spans="2:19">
      <c r="B285" s="116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</row>
    <row r="286" spans="2:19"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</row>
    <row r="287" spans="2:19">
      <c r="B287" s="116"/>
      <c r="C287" s="116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</row>
    <row r="288" spans="2:19">
      <c r="B288" s="116"/>
      <c r="C288" s="116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</row>
    <row r="289" spans="2:19">
      <c r="B289" s="116"/>
      <c r="C289" s="116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</row>
    <row r="290" spans="2:19">
      <c r="B290" s="116"/>
      <c r="C290" s="116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</row>
    <row r="291" spans="2:19">
      <c r="B291" s="116"/>
      <c r="C291" s="116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</row>
    <row r="292" spans="2:19">
      <c r="B292" s="116"/>
      <c r="C292" s="116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</row>
    <row r="293" spans="2:19">
      <c r="B293" s="116"/>
      <c r="C293" s="116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</row>
    <row r="294" spans="2:19">
      <c r="B294" s="116"/>
      <c r="C294" s="116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</row>
    <row r="295" spans="2:19">
      <c r="B295" s="116"/>
      <c r="C295" s="116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</row>
    <row r="296" spans="2:19">
      <c r="B296" s="116"/>
      <c r="C296" s="116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</row>
    <row r="297" spans="2:19">
      <c r="B297" s="116"/>
      <c r="C297" s="116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</row>
    <row r="298" spans="2:19"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</row>
    <row r="299" spans="2:19">
      <c r="B299" s="116"/>
      <c r="C299" s="116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</row>
    <row r="300" spans="2:19">
      <c r="B300" s="116"/>
      <c r="C300" s="116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</row>
    <row r="301" spans="2:19">
      <c r="B301" s="116"/>
      <c r="C301" s="116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</row>
    <row r="302" spans="2:19">
      <c r="B302" s="116"/>
      <c r="C302" s="116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</row>
    <row r="303" spans="2:19">
      <c r="B303" s="116"/>
      <c r="C303" s="116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</row>
    <row r="304" spans="2:19">
      <c r="B304" s="116"/>
      <c r="C304" s="116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</row>
    <row r="305" spans="2:19">
      <c r="B305" s="116"/>
      <c r="C305" s="116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</row>
    <row r="306" spans="2:19">
      <c r="B306" s="116"/>
      <c r="C306" s="116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</row>
    <row r="307" spans="2:19">
      <c r="B307" s="116"/>
      <c r="C307" s="116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</row>
    <row r="308" spans="2:19">
      <c r="B308" s="116"/>
      <c r="C308" s="116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</row>
    <row r="309" spans="2:19">
      <c r="B309" s="116"/>
      <c r="C309" s="116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</row>
    <row r="310" spans="2:19">
      <c r="B310" s="116"/>
      <c r="C310" s="116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</row>
    <row r="311" spans="2:19">
      <c r="B311" s="116"/>
      <c r="C311" s="116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5.28515625" style="2" bestFit="1" customWidth="1"/>
    <col min="3" max="3" width="17.8554687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9" style="1" bestFit="1" customWidth="1"/>
    <col min="12" max="12" width="6.85546875" style="1" bestFit="1" customWidth="1"/>
    <col min="13" max="13" width="9.140625" style="1" bestFit="1" customWidth="1"/>
    <col min="14" max="14" width="10.140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142</v>
      </c>
      <c r="C1" s="67" t="s" vm="1">
        <v>225</v>
      </c>
    </row>
    <row r="2" spans="2:30">
      <c r="B2" s="46" t="s">
        <v>141</v>
      </c>
      <c r="C2" s="67" t="s">
        <v>226</v>
      </c>
    </row>
    <row r="3" spans="2:30">
      <c r="B3" s="46" t="s">
        <v>143</v>
      </c>
      <c r="C3" s="67" t="s">
        <v>227</v>
      </c>
    </row>
    <row r="4" spans="2:30">
      <c r="B4" s="46" t="s">
        <v>144</v>
      </c>
      <c r="C4" s="67">
        <v>9454</v>
      </c>
    </row>
    <row r="6" spans="2:30" ht="26.25" customHeight="1">
      <c r="B6" s="133" t="s">
        <v>171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5"/>
    </row>
    <row r="7" spans="2:30" ht="26.25" customHeight="1">
      <c r="B7" s="133" t="s">
        <v>87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5"/>
    </row>
    <row r="8" spans="2:30" s="3" customFormat="1" ht="78.75">
      <c r="B8" s="21" t="s">
        <v>112</v>
      </c>
      <c r="C8" s="29" t="s">
        <v>44</v>
      </c>
      <c r="D8" s="29" t="s">
        <v>114</v>
      </c>
      <c r="E8" s="29" t="s">
        <v>113</v>
      </c>
      <c r="F8" s="29" t="s">
        <v>65</v>
      </c>
      <c r="G8" s="29" t="s">
        <v>14</v>
      </c>
      <c r="H8" s="29" t="s">
        <v>66</v>
      </c>
      <c r="I8" s="29" t="s">
        <v>100</v>
      </c>
      <c r="J8" s="29" t="s">
        <v>17</v>
      </c>
      <c r="K8" s="29" t="s">
        <v>99</v>
      </c>
      <c r="L8" s="29" t="s">
        <v>16</v>
      </c>
      <c r="M8" s="58" t="s">
        <v>18</v>
      </c>
      <c r="N8" s="58" t="s">
        <v>201</v>
      </c>
      <c r="O8" s="29" t="s">
        <v>200</v>
      </c>
      <c r="P8" s="29" t="s">
        <v>107</v>
      </c>
      <c r="Q8" s="29" t="s">
        <v>58</v>
      </c>
      <c r="R8" s="29" t="s">
        <v>145</v>
      </c>
      <c r="S8" s="30" t="s">
        <v>147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208</v>
      </c>
      <c r="O9" s="31"/>
      <c r="P9" s="31" t="s">
        <v>204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109</v>
      </c>
      <c r="R10" s="18" t="s">
        <v>110</v>
      </c>
      <c r="S10" s="19" t="s">
        <v>148</v>
      </c>
      <c r="AA10" s="1"/>
    </row>
    <row r="11" spans="2:30" s="4" customFormat="1" ht="18" customHeight="1">
      <c r="B11" s="94" t="s">
        <v>51</v>
      </c>
      <c r="C11" s="73"/>
      <c r="D11" s="73"/>
      <c r="E11" s="73"/>
      <c r="F11" s="73"/>
      <c r="G11" s="73"/>
      <c r="H11" s="73"/>
      <c r="I11" s="73"/>
      <c r="J11" s="85">
        <v>5.6842882214375514</v>
      </c>
      <c r="K11" s="73"/>
      <c r="L11" s="73"/>
      <c r="M11" s="84">
        <v>1.2965273245556266E-2</v>
      </c>
      <c r="N11" s="83"/>
      <c r="O11" s="85"/>
      <c r="P11" s="83">
        <v>365.20495330900002</v>
      </c>
      <c r="Q11" s="73"/>
      <c r="R11" s="84">
        <f>IFERROR(P11/$P$11,0)</f>
        <v>1</v>
      </c>
      <c r="S11" s="84">
        <f>P11/'סכום נכסי הקרן'!$C$42</f>
        <v>4.4403079301968094E-3</v>
      </c>
      <c r="AA11" s="1"/>
      <c r="AD11" s="1"/>
    </row>
    <row r="12" spans="2:30" ht="17.25" customHeight="1">
      <c r="B12" s="95" t="s">
        <v>194</v>
      </c>
      <c r="C12" s="73"/>
      <c r="D12" s="73"/>
      <c r="E12" s="73"/>
      <c r="F12" s="73"/>
      <c r="G12" s="73"/>
      <c r="H12" s="73"/>
      <c r="I12" s="73"/>
      <c r="J12" s="85">
        <v>5.6842882214375523</v>
      </c>
      <c r="K12" s="73"/>
      <c r="L12" s="73"/>
      <c r="M12" s="84">
        <v>1.2965273245556267E-2</v>
      </c>
      <c r="N12" s="83"/>
      <c r="O12" s="85"/>
      <c r="P12" s="83">
        <v>365.20495330900002</v>
      </c>
      <c r="Q12" s="73"/>
      <c r="R12" s="84">
        <f t="shared" ref="R12:R34" si="0">IFERROR(P12/$P$11,0)</f>
        <v>1</v>
      </c>
      <c r="S12" s="84">
        <f>P12/'סכום נכסי הקרן'!$C$42</f>
        <v>4.4403079301968094E-3</v>
      </c>
    </row>
    <row r="13" spans="2:30">
      <c r="B13" s="96" t="s">
        <v>59</v>
      </c>
      <c r="C13" s="71"/>
      <c r="D13" s="71"/>
      <c r="E13" s="71"/>
      <c r="F13" s="71"/>
      <c r="G13" s="71"/>
      <c r="H13" s="71"/>
      <c r="I13" s="71"/>
      <c r="J13" s="82">
        <v>6.6150983662517744</v>
      </c>
      <c r="K13" s="71"/>
      <c r="L13" s="71"/>
      <c r="M13" s="81">
        <v>1.2082036604383386E-2</v>
      </c>
      <c r="N13" s="80"/>
      <c r="O13" s="82"/>
      <c r="P13" s="80">
        <v>237.09978685800002</v>
      </c>
      <c r="Q13" s="71"/>
      <c r="R13" s="81">
        <f t="shared" si="0"/>
        <v>0.64922390758865156</v>
      </c>
      <c r="S13" s="81">
        <f>P13/'סכום נכסי הקרן'!$C$42</f>
        <v>2.8827540653392496E-3</v>
      </c>
    </row>
    <row r="14" spans="2:30">
      <c r="B14" s="97" t="s">
        <v>1945</v>
      </c>
      <c r="C14" s="73" t="s">
        <v>1946</v>
      </c>
      <c r="D14" s="86" t="s">
        <v>1947</v>
      </c>
      <c r="E14" s="73" t="s">
        <v>326</v>
      </c>
      <c r="F14" s="86" t="s">
        <v>125</v>
      </c>
      <c r="G14" s="73" t="s">
        <v>296</v>
      </c>
      <c r="H14" s="73" t="s">
        <v>297</v>
      </c>
      <c r="I14" s="101">
        <v>39076</v>
      </c>
      <c r="J14" s="85">
        <v>7.6200000000734178</v>
      </c>
      <c r="K14" s="86" t="s">
        <v>129</v>
      </c>
      <c r="L14" s="87">
        <v>4.9000000000000002E-2</v>
      </c>
      <c r="M14" s="84">
        <v>6.4000000000515225E-3</v>
      </c>
      <c r="N14" s="83">
        <v>19061.619029000001</v>
      </c>
      <c r="O14" s="85">
        <v>162.91999999999999</v>
      </c>
      <c r="P14" s="83">
        <v>31.055189356</v>
      </c>
      <c r="Q14" s="84">
        <v>1.0316846572957948E-5</v>
      </c>
      <c r="R14" s="84">
        <f t="shared" si="0"/>
        <v>8.5034962079838475E-2</v>
      </c>
      <c r="S14" s="84">
        <f>P14/'סכום נכסי הקרן'!$C$42</f>
        <v>3.7758141646709176E-4</v>
      </c>
    </row>
    <row r="15" spans="2:30">
      <c r="B15" s="97" t="s">
        <v>1948</v>
      </c>
      <c r="C15" s="73" t="s">
        <v>1949</v>
      </c>
      <c r="D15" s="86" t="s">
        <v>1947</v>
      </c>
      <c r="E15" s="73" t="s">
        <v>326</v>
      </c>
      <c r="F15" s="86" t="s">
        <v>125</v>
      </c>
      <c r="G15" s="73" t="s">
        <v>296</v>
      </c>
      <c r="H15" s="73" t="s">
        <v>297</v>
      </c>
      <c r="I15" s="101">
        <v>40738</v>
      </c>
      <c r="J15" s="85">
        <v>11.739999999936735</v>
      </c>
      <c r="K15" s="86" t="s">
        <v>129</v>
      </c>
      <c r="L15" s="87">
        <v>4.0999999999999995E-2</v>
      </c>
      <c r="M15" s="84">
        <v>1.0099999999989942E-2</v>
      </c>
      <c r="N15" s="83">
        <v>61085.825138999993</v>
      </c>
      <c r="O15" s="85">
        <v>146.46</v>
      </c>
      <c r="P15" s="83">
        <v>89.466301908999995</v>
      </c>
      <c r="Q15" s="84">
        <v>1.5019738951404964E-5</v>
      </c>
      <c r="R15" s="84">
        <f t="shared" si="0"/>
        <v>0.24497559821786571</v>
      </c>
      <c r="S15" s="84">
        <f>P15/'סכום נכסי הקרן'!$C$42</f>
        <v>1.0877670914714965E-3</v>
      </c>
    </row>
    <row r="16" spans="2:30">
      <c r="B16" s="97" t="s">
        <v>1950</v>
      </c>
      <c r="C16" s="73" t="s">
        <v>1951</v>
      </c>
      <c r="D16" s="86" t="s">
        <v>1947</v>
      </c>
      <c r="E16" s="73" t="s">
        <v>1952</v>
      </c>
      <c r="F16" s="86" t="s">
        <v>1953</v>
      </c>
      <c r="G16" s="73" t="s">
        <v>296</v>
      </c>
      <c r="H16" s="73" t="s">
        <v>297</v>
      </c>
      <c r="I16" s="101">
        <v>38918</v>
      </c>
      <c r="J16" s="85">
        <v>0.36999997701450615</v>
      </c>
      <c r="K16" s="86" t="s">
        <v>129</v>
      </c>
      <c r="L16" s="87">
        <v>0.05</v>
      </c>
      <c r="M16" s="84">
        <v>2.8999997701450613E-3</v>
      </c>
      <c r="N16" s="83">
        <v>17.986481000000001</v>
      </c>
      <c r="O16" s="85">
        <v>120.94</v>
      </c>
      <c r="P16" s="83">
        <v>2.1752849999999997E-2</v>
      </c>
      <c r="Q16" s="84">
        <v>4.6820614888744799E-6</v>
      </c>
      <c r="R16" s="84">
        <f t="shared" si="0"/>
        <v>5.9563403516038582E-5</v>
      </c>
      <c r="S16" s="84">
        <f>P16/'סכום נכסי הקרן'!$C$42</f>
        <v>2.6447985298177862E-7</v>
      </c>
    </row>
    <row r="17" spans="2:19">
      <c r="B17" s="97" t="s">
        <v>1954</v>
      </c>
      <c r="C17" s="73" t="s">
        <v>1955</v>
      </c>
      <c r="D17" s="86" t="s">
        <v>1947</v>
      </c>
      <c r="E17" s="73" t="s">
        <v>1956</v>
      </c>
      <c r="F17" s="86" t="s">
        <v>1337</v>
      </c>
      <c r="G17" s="73" t="s">
        <v>309</v>
      </c>
      <c r="H17" s="73" t="s">
        <v>127</v>
      </c>
      <c r="I17" s="101">
        <v>42795</v>
      </c>
      <c r="J17" s="85">
        <v>6.8600000001638701</v>
      </c>
      <c r="K17" s="86" t="s">
        <v>129</v>
      </c>
      <c r="L17" s="87">
        <v>2.1400000000000002E-2</v>
      </c>
      <c r="M17" s="84">
        <v>1.1000000001543712E-3</v>
      </c>
      <c r="N17" s="83">
        <v>14419.967063</v>
      </c>
      <c r="O17" s="85">
        <v>116.8</v>
      </c>
      <c r="P17" s="83">
        <v>16.842522034000002</v>
      </c>
      <c r="Q17" s="84">
        <v>5.9499708240327348E-5</v>
      </c>
      <c r="R17" s="84">
        <f t="shared" si="0"/>
        <v>4.6117999992594673E-2</v>
      </c>
      <c r="S17" s="84">
        <f>P17/'סכום נכסי הקרן'!$C$42</f>
        <v>2.0477812109193452E-4</v>
      </c>
    </row>
    <row r="18" spans="2:19">
      <c r="B18" s="97" t="s">
        <v>1957</v>
      </c>
      <c r="C18" s="73" t="s">
        <v>1958</v>
      </c>
      <c r="D18" s="86" t="s">
        <v>1947</v>
      </c>
      <c r="E18" s="73" t="s">
        <v>314</v>
      </c>
      <c r="F18" s="86" t="s">
        <v>303</v>
      </c>
      <c r="G18" s="73" t="s">
        <v>348</v>
      </c>
      <c r="H18" s="73" t="s">
        <v>297</v>
      </c>
      <c r="I18" s="101">
        <v>36489</v>
      </c>
      <c r="J18" s="85">
        <v>4.5599999725024052</v>
      </c>
      <c r="K18" s="86" t="s">
        <v>129</v>
      </c>
      <c r="L18" s="87">
        <v>6.0499999999999998E-2</v>
      </c>
      <c r="M18" s="84">
        <v>-3.5000002187308751E-3</v>
      </c>
      <c r="N18" s="83">
        <v>9.1698559999999993</v>
      </c>
      <c r="O18" s="85">
        <v>174.5</v>
      </c>
      <c r="P18" s="83">
        <v>1.6001398999999999E-2</v>
      </c>
      <c r="Q18" s="73"/>
      <c r="R18" s="84">
        <f t="shared" si="0"/>
        <v>4.3814846581396752E-5</v>
      </c>
      <c r="S18" s="84">
        <f>P18/'סכום נכסי הקרן'!$C$42</f>
        <v>1.9455141073573256E-7</v>
      </c>
    </row>
    <row r="19" spans="2:19">
      <c r="B19" s="97" t="s">
        <v>1959</v>
      </c>
      <c r="C19" s="73" t="s">
        <v>1960</v>
      </c>
      <c r="D19" s="86" t="s">
        <v>1947</v>
      </c>
      <c r="E19" s="73" t="s">
        <v>356</v>
      </c>
      <c r="F19" s="86" t="s">
        <v>125</v>
      </c>
      <c r="G19" s="73" t="s">
        <v>338</v>
      </c>
      <c r="H19" s="73" t="s">
        <v>127</v>
      </c>
      <c r="I19" s="101">
        <v>39084</v>
      </c>
      <c r="J19" s="85">
        <v>3.2899999999416583</v>
      </c>
      <c r="K19" s="86" t="s">
        <v>129</v>
      </c>
      <c r="L19" s="87">
        <v>5.5999999999999994E-2</v>
      </c>
      <c r="M19" s="84">
        <v>-4.0000000000000001E-3</v>
      </c>
      <c r="N19" s="83">
        <v>5279.7609130000001</v>
      </c>
      <c r="O19" s="85">
        <v>146.09</v>
      </c>
      <c r="P19" s="83">
        <v>7.7132023049999994</v>
      </c>
      <c r="Q19" s="84">
        <v>7.9221584135154593E-6</v>
      </c>
      <c r="R19" s="84">
        <f t="shared" si="0"/>
        <v>2.1120201780160022E-2</v>
      </c>
      <c r="S19" s="84">
        <f>P19/'סכום נכסי הקרן'!$C$42</f>
        <v>9.3780199451801307E-5</v>
      </c>
    </row>
    <row r="20" spans="2:19">
      <c r="B20" s="97" t="s">
        <v>1961</v>
      </c>
      <c r="C20" s="73" t="s">
        <v>1962</v>
      </c>
      <c r="D20" s="86" t="s">
        <v>1947</v>
      </c>
      <c r="E20" s="73" t="s">
        <v>415</v>
      </c>
      <c r="F20" s="86" t="s">
        <v>416</v>
      </c>
      <c r="G20" s="73" t="s">
        <v>375</v>
      </c>
      <c r="H20" s="73" t="s">
        <v>127</v>
      </c>
      <c r="I20" s="101">
        <v>40561</v>
      </c>
      <c r="J20" s="85">
        <v>1.0100000000039255</v>
      </c>
      <c r="K20" s="86" t="s">
        <v>129</v>
      </c>
      <c r="L20" s="87">
        <v>0.06</v>
      </c>
      <c r="M20" s="84">
        <v>8.0000000000560786E-3</v>
      </c>
      <c r="N20" s="83">
        <v>31262.195338000005</v>
      </c>
      <c r="O20" s="85">
        <v>114.08</v>
      </c>
      <c r="P20" s="83">
        <v>35.663913886000003</v>
      </c>
      <c r="Q20" s="84">
        <v>1.0137038084476631E-5</v>
      </c>
      <c r="R20" s="84">
        <f t="shared" si="0"/>
        <v>9.7654518545986849E-2</v>
      </c>
      <c r="S20" s="84">
        <f>P20/'סכום נכסי הקרן'!$C$42</f>
        <v>4.3361613311929679E-4</v>
      </c>
    </row>
    <row r="21" spans="2:19">
      <c r="B21" s="97" t="s">
        <v>1963</v>
      </c>
      <c r="C21" s="73" t="s">
        <v>1964</v>
      </c>
      <c r="D21" s="86" t="s">
        <v>1947</v>
      </c>
      <c r="E21" s="73" t="s">
        <v>557</v>
      </c>
      <c r="F21" s="86" t="s">
        <v>303</v>
      </c>
      <c r="G21" s="73" t="s">
        <v>469</v>
      </c>
      <c r="H21" s="73" t="s">
        <v>297</v>
      </c>
      <c r="I21" s="101">
        <v>39387</v>
      </c>
      <c r="J21" s="85">
        <v>1.7499999999815885</v>
      </c>
      <c r="K21" s="86" t="s">
        <v>129</v>
      </c>
      <c r="L21" s="87">
        <v>5.7500000000000002E-2</v>
      </c>
      <c r="M21" s="84">
        <v>-2.5999999999558121E-3</v>
      </c>
      <c r="N21" s="83">
        <v>41056.623399999997</v>
      </c>
      <c r="O21" s="85">
        <v>132.29</v>
      </c>
      <c r="P21" s="83">
        <v>54.313806623999994</v>
      </c>
      <c r="Q21" s="84">
        <v>3.1533504915514588E-5</v>
      </c>
      <c r="R21" s="84">
        <f t="shared" si="0"/>
        <v>0.14872144019921074</v>
      </c>
      <c r="S21" s="84">
        <f>P21/'סכום נכסי הקרן'!$C$42</f>
        <v>6.6036899030684601E-4</v>
      </c>
    </row>
    <row r="22" spans="2:19">
      <c r="B22" s="97" t="s">
        <v>1965</v>
      </c>
      <c r="C22" s="73" t="s">
        <v>1966</v>
      </c>
      <c r="D22" s="86" t="s">
        <v>27</v>
      </c>
      <c r="E22" s="73">
        <v>1229</v>
      </c>
      <c r="F22" s="86" t="s">
        <v>669</v>
      </c>
      <c r="G22" s="73" t="s">
        <v>1967</v>
      </c>
      <c r="H22" s="73" t="s">
        <v>297</v>
      </c>
      <c r="I22" s="101">
        <v>38445</v>
      </c>
      <c r="J22" s="85">
        <v>0.10000000131193293</v>
      </c>
      <c r="K22" s="86" t="s">
        <v>129</v>
      </c>
      <c r="L22" s="87">
        <v>6.7000000000000004E-2</v>
      </c>
      <c r="M22" s="84">
        <v>0</v>
      </c>
      <c r="N22" s="128">
        <v>296.19406130730005</v>
      </c>
      <c r="O22" s="85">
        <v>102.93711978731208</v>
      </c>
      <c r="P22" s="83">
        <v>0.30489363600000002</v>
      </c>
      <c r="Q22" s="84">
        <v>2.9433448515623141E-5</v>
      </c>
      <c r="R22" s="84">
        <f t="shared" si="0"/>
        <v>8.3485624506858601E-4</v>
      </c>
      <c r="S22" s="84">
        <f>P22/'סכום נכסי הקרן'!$C$42</f>
        <v>3.7070188055523732E-6</v>
      </c>
    </row>
    <row r="23" spans="2:19">
      <c r="B23" s="97" t="s">
        <v>1968</v>
      </c>
      <c r="C23" s="73" t="s">
        <v>1969</v>
      </c>
      <c r="D23" s="86" t="s">
        <v>27</v>
      </c>
      <c r="E23" s="73">
        <v>1229</v>
      </c>
      <c r="F23" s="86" t="s">
        <v>669</v>
      </c>
      <c r="G23" s="73" t="s">
        <v>1967</v>
      </c>
      <c r="H23" s="73" t="s">
        <v>297</v>
      </c>
      <c r="I23" s="101">
        <v>38573</v>
      </c>
      <c r="J23" s="85">
        <v>0.23000000182525568</v>
      </c>
      <c r="K23" s="86" t="s">
        <v>129</v>
      </c>
      <c r="L23" s="87">
        <v>6.7000000000000004E-2</v>
      </c>
      <c r="M23" s="84">
        <v>0</v>
      </c>
      <c r="N23" s="128">
        <v>296.19406130730005</v>
      </c>
      <c r="O23" s="129">
        <v>102.3524943949481</v>
      </c>
      <c r="P23" s="83">
        <v>3.8350791000000002E-2</v>
      </c>
      <c r="Q23" s="84">
        <v>4.0257228649909246E-6</v>
      </c>
      <c r="R23" s="84">
        <f t="shared" si="0"/>
        <v>1.0501169453622221E-4</v>
      </c>
      <c r="S23" s="84">
        <f>P23/'סכום נכסי הקרן'!$C$42</f>
        <v>4.6628426001259237E-7</v>
      </c>
    </row>
    <row r="24" spans="2:19">
      <c r="B24" s="97" t="s">
        <v>1970</v>
      </c>
      <c r="C24" s="73" t="s">
        <v>1971</v>
      </c>
      <c r="D24" s="86" t="s">
        <v>27</v>
      </c>
      <c r="E24" s="73">
        <v>1229</v>
      </c>
      <c r="F24" s="86" t="s">
        <v>669</v>
      </c>
      <c r="G24" s="73" t="s">
        <v>1967</v>
      </c>
      <c r="H24" s="73" t="s">
        <v>297</v>
      </c>
      <c r="I24" s="101">
        <v>38376</v>
      </c>
      <c r="J24" s="85">
        <v>8.0000014856808688E-2</v>
      </c>
      <c r="K24" s="86" t="s">
        <v>129</v>
      </c>
      <c r="L24" s="87">
        <v>7.0000000000000007E-2</v>
      </c>
      <c r="M24" s="84">
        <v>0</v>
      </c>
      <c r="N24" s="83">
        <v>10.755927</v>
      </c>
      <c r="O24" s="85">
        <v>100.12594199999999</v>
      </c>
      <c r="P24" s="83">
        <v>1.0769473E-2</v>
      </c>
      <c r="Q24" s="84">
        <v>2.3599177665319879E-6</v>
      </c>
      <c r="R24" s="84">
        <f t="shared" si="0"/>
        <v>2.9488847022531883E-5</v>
      </c>
      <c r="S24" s="84">
        <f>P24/'סכום נכסי הקרן'!$C$42</f>
        <v>1.3093956128650887E-7</v>
      </c>
    </row>
    <row r="25" spans="2:19">
      <c r="B25" s="97" t="s">
        <v>1972</v>
      </c>
      <c r="C25" s="73" t="s">
        <v>1973</v>
      </c>
      <c r="D25" s="86" t="s">
        <v>27</v>
      </c>
      <c r="E25" s="73" t="s">
        <v>1974</v>
      </c>
      <c r="F25" s="86" t="s">
        <v>647</v>
      </c>
      <c r="G25" s="73" t="s">
        <v>630</v>
      </c>
      <c r="H25" s="73"/>
      <c r="I25" s="101">
        <v>39104</v>
      </c>
      <c r="J25" s="85">
        <v>5.6600000013913396</v>
      </c>
      <c r="K25" s="86" t="s">
        <v>129</v>
      </c>
      <c r="L25" s="87">
        <v>5.5999999999999994E-2</v>
      </c>
      <c r="M25" s="84">
        <v>0</v>
      </c>
      <c r="N25" s="83">
        <v>6677.5639629999987</v>
      </c>
      <c r="O25" s="85">
        <v>24.755770999999999</v>
      </c>
      <c r="P25" s="83">
        <v>1.6530825950000001</v>
      </c>
      <c r="Q25" s="84">
        <v>1.1617153281809231E-5</v>
      </c>
      <c r="R25" s="84">
        <f t="shared" si="0"/>
        <v>4.5264517362701992E-3</v>
      </c>
      <c r="S25" s="84">
        <f>P25/'סכום נכסי הקרן'!$C$42</f>
        <v>2.0098839540213681E-5</v>
      </c>
    </row>
    <row r="26" spans="2:19">
      <c r="B26" s="98"/>
      <c r="C26" s="73"/>
      <c r="D26" s="73"/>
      <c r="E26" s="73"/>
      <c r="F26" s="73"/>
      <c r="G26" s="73"/>
      <c r="H26" s="73"/>
      <c r="I26" s="73"/>
      <c r="J26" s="85"/>
      <c r="K26" s="73"/>
      <c r="L26" s="73"/>
      <c r="M26" s="84"/>
      <c r="N26" s="83"/>
      <c r="O26" s="85"/>
      <c r="P26" s="73"/>
      <c r="Q26" s="73"/>
      <c r="R26" s="84"/>
      <c r="S26" s="73"/>
    </row>
    <row r="27" spans="2:19">
      <c r="B27" s="96" t="s">
        <v>60</v>
      </c>
      <c r="C27" s="71"/>
      <c r="D27" s="71"/>
      <c r="E27" s="71"/>
      <c r="F27" s="71"/>
      <c r="G27" s="71"/>
      <c r="H27" s="71"/>
      <c r="I27" s="71"/>
      <c r="J27" s="82">
        <v>3.9615248618104313</v>
      </c>
      <c r="K27" s="71"/>
      <c r="L27" s="71"/>
      <c r="M27" s="81">
        <v>1.4588514915008033E-2</v>
      </c>
      <c r="N27" s="80"/>
      <c r="O27" s="82"/>
      <c r="P27" s="80">
        <v>128.105166451</v>
      </c>
      <c r="Q27" s="71"/>
      <c r="R27" s="81">
        <f t="shared" si="0"/>
        <v>0.35077609241134849</v>
      </c>
      <c r="S27" s="81">
        <f>P27/'סכום נכסי הקרן'!$C$42</f>
        <v>1.5575538648575594E-3</v>
      </c>
    </row>
    <row r="28" spans="2:19">
      <c r="B28" s="97" t="s">
        <v>1975</v>
      </c>
      <c r="C28" s="73" t="s">
        <v>1976</v>
      </c>
      <c r="D28" s="86" t="s">
        <v>1947</v>
      </c>
      <c r="E28" s="73" t="s">
        <v>1956</v>
      </c>
      <c r="F28" s="86" t="s">
        <v>1337</v>
      </c>
      <c r="G28" s="73" t="s">
        <v>309</v>
      </c>
      <c r="H28" s="73" t="s">
        <v>127</v>
      </c>
      <c r="I28" s="101">
        <v>42795</v>
      </c>
      <c r="J28" s="85">
        <v>6.4300000000127788</v>
      </c>
      <c r="K28" s="86" t="s">
        <v>129</v>
      </c>
      <c r="L28" s="87">
        <v>3.7400000000000003E-2</v>
      </c>
      <c r="M28" s="84">
        <v>1.5899999999979826E-2</v>
      </c>
      <c r="N28" s="83">
        <v>25742.589301999997</v>
      </c>
      <c r="O28" s="85">
        <v>115.52</v>
      </c>
      <c r="P28" s="83">
        <v>29.737839734000001</v>
      </c>
      <c r="Q28" s="84">
        <v>5.3546155455849025E-5</v>
      </c>
      <c r="R28" s="84">
        <f t="shared" si="0"/>
        <v>8.1427810506279757E-2</v>
      </c>
      <c r="S28" s="84">
        <f>P28/'סכום נכסי הקרן'!$C$42</f>
        <v>3.615645527295971E-4</v>
      </c>
    </row>
    <row r="29" spans="2:19">
      <c r="B29" s="97" t="s">
        <v>1977</v>
      </c>
      <c r="C29" s="73" t="s">
        <v>1978</v>
      </c>
      <c r="D29" s="86" t="s">
        <v>1947</v>
      </c>
      <c r="E29" s="73" t="s">
        <v>1956</v>
      </c>
      <c r="F29" s="86" t="s">
        <v>1337</v>
      </c>
      <c r="G29" s="73" t="s">
        <v>309</v>
      </c>
      <c r="H29" s="73" t="s">
        <v>127</v>
      </c>
      <c r="I29" s="101">
        <v>42795</v>
      </c>
      <c r="J29" s="85">
        <v>2.6299999999954728</v>
      </c>
      <c r="K29" s="86" t="s">
        <v>129</v>
      </c>
      <c r="L29" s="87">
        <v>2.5000000000000001E-2</v>
      </c>
      <c r="M29" s="84">
        <v>8.4999999999245505E-3</v>
      </c>
      <c r="N29" s="83">
        <v>31520.985497000001</v>
      </c>
      <c r="O29" s="85">
        <v>105.12</v>
      </c>
      <c r="P29" s="83">
        <v>33.134860305000004</v>
      </c>
      <c r="Q29" s="84">
        <v>5.0705259551167508E-5</v>
      </c>
      <c r="R29" s="84">
        <f t="shared" si="0"/>
        <v>9.0729493137418071E-2</v>
      </c>
      <c r="S29" s="84">
        <f>P29/'סכום נכסי הקרן'!$C$42</f>
        <v>4.0286688788081443E-4</v>
      </c>
    </row>
    <row r="30" spans="2:19">
      <c r="B30" s="97" t="s">
        <v>1979</v>
      </c>
      <c r="C30" s="73" t="s">
        <v>1980</v>
      </c>
      <c r="D30" s="86" t="s">
        <v>1947</v>
      </c>
      <c r="E30" s="73" t="s">
        <v>1981</v>
      </c>
      <c r="F30" s="86" t="s">
        <v>347</v>
      </c>
      <c r="G30" s="73" t="s">
        <v>375</v>
      </c>
      <c r="H30" s="73" t="s">
        <v>127</v>
      </c>
      <c r="I30" s="101">
        <v>42598</v>
      </c>
      <c r="J30" s="85">
        <v>4.3399999999940482</v>
      </c>
      <c r="K30" s="86" t="s">
        <v>129</v>
      </c>
      <c r="L30" s="87">
        <v>3.1E-2</v>
      </c>
      <c r="M30" s="84">
        <v>1.4999999999787459E-2</v>
      </c>
      <c r="N30" s="83">
        <v>21959.015608000002</v>
      </c>
      <c r="O30" s="85">
        <v>107.13</v>
      </c>
      <c r="P30" s="83">
        <v>23.524693420999998</v>
      </c>
      <c r="Q30" s="84">
        <v>2.5302674613176522E-5</v>
      </c>
      <c r="R30" s="84">
        <f t="shared" si="0"/>
        <v>6.4415044779241398E-2</v>
      </c>
      <c r="S30" s="84">
        <f>P30/'סכום נכסי הקרן'!$C$42</f>
        <v>2.8602263415724812E-4</v>
      </c>
    </row>
    <row r="31" spans="2:19">
      <c r="B31" s="97" t="s">
        <v>1982</v>
      </c>
      <c r="C31" s="73" t="s">
        <v>1983</v>
      </c>
      <c r="D31" s="86" t="s">
        <v>1947</v>
      </c>
      <c r="E31" s="73" t="s">
        <v>1115</v>
      </c>
      <c r="F31" s="86" t="s">
        <v>152</v>
      </c>
      <c r="G31" s="73" t="s">
        <v>469</v>
      </c>
      <c r="H31" s="73" t="s">
        <v>297</v>
      </c>
      <c r="I31" s="101">
        <v>44007</v>
      </c>
      <c r="J31" s="85">
        <v>5.3799999998651025</v>
      </c>
      <c r="K31" s="86" t="s">
        <v>129</v>
      </c>
      <c r="L31" s="87">
        <v>3.3500000000000002E-2</v>
      </c>
      <c r="M31" s="84">
        <v>2.8099999999288555E-2</v>
      </c>
      <c r="N31" s="83">
        <v>10495.590606</v>
      </c>
      <c r="O31" s="85">
        <v>103.12</v>
      </c>
      <c r="P31" s="83">
        <v>10.823052917</v>
      </c>
      <c r="Q31" s="84">
        <v>1.0495590605999999E-5</v>
      </c>
      <c r="R31" s="84">
        <f t="shared" si="0"/>
        <v>2.9635558934609004E-2</v>
      </c>
      <c r="S31" s="84">
        <f>P31/'סכום נכסי הקרן'!$C$42</f>
        <v>1.3159100735315928E-4</v>
      </c>
    </row>
    <row r="32" spans="2:19">
      <c r="B32" s="97" t="s">
        <v>1984</v>
      </c>
      <c r="C32" s="73" t="s">
        <v>1985</v>
      </c>
      <c r="D32" s="86" t="s">
        <v>1947</v>
      </c>
      <c r="E32" s="73" t="s">
        <v>1986</v>
      </c>
      <c r="F32" s="86" t="s">
        <v>126</v>
      </c>
      <c r="G32" s="73" t="s">
        <v>473</v>
      </c>
      <c r="H32" s="73" t="s">
        <v>127</v>
      </c>
      <c r="I32" s="101">
        <v>43741</v>
      </c>
      <c r="J32" s="85">
        <v>0.98999999995934496</v>
      </c>
      <c r="K32" s="86" t="s">
        <v>129</v>
      </c>
      <c r="L32" s="87">
        <v>1.34E-2</v>
      </c>
      <c r="M32" s="84">
        <v>1.349999999980328E-2</v>
      </c>
      <c r="N32" s="83">
        <v>15200.193200000002</v>
      </c>
      <c r="O32" s="85">
        <v>100.33</v>
      </c>
      <c r="P32" s="83">
        <v>15.250353838000002</v>
      </c>
      <c r="Q32" s="84">
        <v>2.9141973950688698E-5</v>
      </c>
      <c r="R32" s="84">
        <f t="shared" si="0"/>
        <v>4.1758343362601313E-2</v>
      </c>
      <c r="S32" s="84">
        <f>P32/'סכום נכסי הקרן'!$C$42</f>
        <v>1.8541990318483989E-4</v>
      </c>
    </row>
    <row r="33" spans="2:19">
      <c r="B33" s="97" t="s">
        <v>1987</v>
      </c>
      <c r="C33" s="73" t="s">
        <v>1988</v>
      </c>
      <c r="D33" s="86" t="s">
        <v>1947</v>
      </c>
      <c r="E33" s="73" t="s">
        <v>1989</v>
      </c>
      <c r="F33" s="86" t="s">
        <v>347</v>
      </c>
      <c r="G33" s="73" t="s">
        <v>748</v>
      </c>
      <c r="H33" s="73" t="s">
        <v>297</v>
      </c>
      <c r="I33" s="101">
        <v>43310</v>
      </c>
      <c r="J33" s="85">
        <v>3.5400000001127196</v>
      </c>
      <c r="K33" s="86" t="s">
        <v>129</v>
      </c>
      <c r="L33" s="87">
        <v>3.5499999999999997E-2</v>
      </c>
      <c r="M33" s="84">
        <v>1.6200000000729364E-2</v>
      </c>
      <c r="N33" s="83">
        <v>14098.999994999998</v>
      </c>
      <c r="O33" s="85">
        <v>106.97</v>
      </c>
      <c r="P33" s="83">
        <v>15.081700294999999</v>
      </c>
      <c r="Q33" s="84">
        <v>4.7890624983016298E-5</v>
      </c>
      <c r="R33" s="84">
        <f t="shared" si="0"/>
        <v>4.1296538172195515E-2</v>
      </c>
      <c r="S33" s="84">
        <f>P33/'סכום נכסי הקרן'!$C$42</f>
        <v>1.8336934593567497E-4</v>
      </c>
    </row>
    <row r="34" spans="2:19">
      <c r="B34" s="97" t="s">
        <v>1990</v>
      </c>
      <c r="C34" s="73" t="s">
        <v>1991</v>
      </c>
      <c r="D34" s="86" t="s">
        <v>1947</v>
      </c>
      <c r="E34" s="73" t="s">
        <v>1992</v>
      </c>
      <c r="F34" s="86" t="s">
        <v>347</v>
      </c>
      <c r="G34" s="73" t="s">
        <v>619</v>
      </c>
      <c r="H34" s="73" t="s">
        <v>127</v>
      </c>
      <c r="I34" s="101">
        <v>41903</v>
      </c>
      <c r="J34" s="85">
        <v>0.58000000039807054</v>
      </c>
      <c r="K34" s="86" t="s">
        <v>129</v>
      </c>
      <c r="L34" s="87">
        <v>5.1500000000000004E-2</v>
      </c>
      <c r="M34" s="84">
        <v>1.2999999994571767E-2</v>
      </c>
      <c r="N34" s="83">
        <v>529.52565200000004</v>
      </c>
      <c r="O34" s="85">
        <v>104.37</v>
      </c>
      <c r="P34" s="83">
        <v>0.55266594099999999</v>
      </c>
      <c r="Q34" s="84">
        <v>3.5301587754495789E-5</v>
      </c>
      <c r="R34" s="84">
        <f t="shared" si="0"/>
        <v>1.5133035190034489E-3</v>
      </c>
      <c r="S34" s="84">
        <f>P34/'סכום נכסי הקרן'!$C$42</f>
        <v>6.7195336162257518E-6</v>
      </c>
    </row>
    <row r="35" spans="2:19">
      <c r="B35" s="99"/>
      <c r="C35" s="100"/>
      <c r="D35" s="100"/>
      <c r="E35" s="100"/>
      <c r="F35" s="100"/>
      <c r="G35" s="100"/>
      <c r="H35" s="100"/>
      <c r="I35" s="100"/>
      <c r="J35" s="102"/>
      <c r="K35" s="100"/>
      <c r="L35" s="100"/>
      <c r="M35" s="103"/>
      <c r="N35" s="104"/>
      <c r="O35" s="102"/>
      <c r="P35" s="100"/>
      <c r="Q35" s="100"/>
      <c r="R35" s="103"/>
      <c r="S35" s="100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118" t="s">
        <v>216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118" t="s">
        <v>108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118" t="s">
        <v>199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118" t="s">
        <v>207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</row>
    <row r="130" spans="2:19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</row>
    <row r="131" spans="2:19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</row>
    <row r="132" spans="2:19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</row>
    <row r="133" spans="2:19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</row>
    <row r="134" spans="2:19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</row>
    <row r="135" spans="2:19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</row>
    <row r="136" spans="2:19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</row>
    <row r="137" spans="2:19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</row>
    <row r="138" spans="2:19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</row>
    <row r="139" spans="2:19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</row>
    <row r="140" spans="2:19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</row>
    <row r="141" spans="2:19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</row>
    <row r="142" spans="2:19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</row>
    <row r="143" spans="2:19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</row>
    <row r="144" spans="2:19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</row>
    <row r="145" spans="2:19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</row>
    <row r="146" spans="2:19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</row>
    <row r="147" spans="2:19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</row>
    <row r="148" spans="2:19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</row>
    <row r="149" spans="2:19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</row>
    <row r="150" spans="2:19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</row>
    <row r="151" spans="2:19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</row>
    <row r="152" spans="2:19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</row>
    <row r="153" spans="2:19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</row>
    <row r="154" spans="2:19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</row>
    <row r="155" spans="2:19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</row>
    <row r="156" spans="2:19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</row>
    <row r="157" spans="2:19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</row>
    <row r="158" spans="2:19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</row>
    <row r="159" spans="2:19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</row>
    <row r="160" spans="2:19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</row>
    <row r="161" spans="2:19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</row>
    <row r="162" spans="2:19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</row>
    <row r="163" spans="2:19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</row>
    <row r="164" spans="2:19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</row>
    <row r="165" spans="2:19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</row>
    <row r="166" spans="2:19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</row>
    <row r="167" spans="2:19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</row>
    <row r="168" spans="2:19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</row>
    <row r="169" spans="2:19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</row>
    <row r="170" spans="2:19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</row>
    <row r="171" spans="2:19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</row>
    <row r="172" spans="2:19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</row>
    <row r="173" spans="2:19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</row>
    <row r="174" spans="2:19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</row>
    <row r="175" spans="2:19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</row>
    <row r="176" spans="2:19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</row>
    <row r="177" spans="2:19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</row>
    <row r="178" spans="2:19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</row>
    <row r="179" spans="2:19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</row>
    <row r="180" spans="2:19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</row>
    <row r="181" spans="2:19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</row>
    <row r="182" spans="2:19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</row>
    <row r="183" spans="2:19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</row>
    <row r="184" spans="2:19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</row>
    <row r="185" spans="2:19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</row>
    <row r="186" spans="2:19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</row>
    <row r="187" spans="2:19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</row>
    <row r="188" spans="2:19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</row>
    <row r="189" spans="2:19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</row>
    <row r="190" spans="2:19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</row>
    <row r="191" spans="2:19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</row>
    <row r="192" spans="2:19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</row>
    <row r="193" spans="2:19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</row>
    <row r="194" spans="2:19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</row>
    <row r="195" spans="2:19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</row>
    <row r="196" spans="2:19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</row>
    <row r="197" spans="2:19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</row>
    <row r="198" spans="2:19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</row>
    <row r="199" spans="2:19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</row>
    <row r="200" spans="2:19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</row>
    <row r="201" spans="2:19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</row>
    <row r="202" spans="2:19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</row>
    <row r="203" spans="2:19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</row>
    <row r="204" spans="2:19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</row>
    <row r="205" spans="2:19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</row>
    <row r="206" spans="2:19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</row>
    <row r="207" spans="2:19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</row>
    <row r="208" spans="2:19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</row>
    <row r="209" spans="2:19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</row>
    <row r="210" spans="2:19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</row>
    <row r="211" spans="2:19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</row>
    <row r="212" spans="2:19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</row>
    <row r="213" spans="2:19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</row>
    <row r="214" spans="2:19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</row>
    <row r="215" spans="2:19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</row>
    <row r="216" spans="2:19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</row>
    <row r="217" spans="2:19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</row>
    <row r="218" spans="2:19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</row>
    <row r="219" spans="2:19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</row>
    <row r="220" spans="2:19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</row>
    <row r="221" spans="2:19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</row>
    <row r="222" spans="2:19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</row>
    <row r="223" spans="2:19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</row>
    <row r="224" spans="2:19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</row>
    <row r="225" spans="2:19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</row>
    <row r="226" spans="2:19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</row>
    <row r="227" spans="2:19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</row>
    <row r="228" spans="2:19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</row>
    <row r="229" spans="2:19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</row>
    <row r="230" spans="2:19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</row>
    <row r="231" spans="2:19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</row>
    <row r="232" spans="2:19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</row>
    <row r="233" spans="2:19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</row>
    <row r="234" spans="2:19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</row>
    <row r="235" spans="2:19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</row>
    <row r="236" spans="2:19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</row>
    <row r="237" spans="2:19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</row>
    <row r="238" spans="2:19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</row>
    <row r="239" spans="2:19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</row>
    <row r="240" spans="2:19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</row>
    <row r="241" spans="2:19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</row>
    <row r="242" spans="2:19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</row>
    <row r="243" spans="2:19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</row>
    <row r="244" spans="2:19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</row>
    <row r="245" spans="2:19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</row>
    <row r="246" spans="2:19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</row>
    <row r="247" spans="2:19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</row>
    <row r="248" spans="2:19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</row>
    <row r="249" spans="2:19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</row>
    <row r="250" spans="2:19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</row>
    <row r="251" spans="2:19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</row>
    <row r="252" spans="2:19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</row>
    <row r="253" spans="2:19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</row>
    <row r="254" spans="2:19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</row>
    <row r="255" spans="2:19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</row>
    <row r="256" spans="2:19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</row>
    <row r="257" spans="2:19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</row>
    <row r="258" spans="2:19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</row>
    <row r="259" spans="2:19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</row>
    <row r="260" spans="2:19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</row>
    <row r="261" spans="2:19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</row>
    <row r="262" spans="2:19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</row>
    <row r="263" spans="2:19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</row>
    <row r="264" spans="2:19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</row>
    <row r="265" spans="2:19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</row>
    <row r="266" spans="2:19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</row>
    <row r="267" spans="2:19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</row>
    <row r="268" spans="2:19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</row>
    <row r="269" spans="2:19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</row>
    <row r="270" spans="2:19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</row>
    <row r="271" spans="2:19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</row>
    <row r="272" spans="2:19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</row>
    <row r="273" spans="2:19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</row>
    <row r="274" spans="2:19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</row>
    <row r="275" spans="2:19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</row>
    <row r="276" spans="2:19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</row>
    <row r="277" spans="2:19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</row>
    <row r="278" spans="2:19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</row>
    <row r="279" spans="2:19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</row>
    <row r="280" spans="2:19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</row>
    <row r="281" spans="2:19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</row>
    <row r="282" spans="2:19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</row>
    <row r="283" spans="2:19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</row>
    <row r="284" spans="2:19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</row>
    <row r="285" spans="2:19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</row>
    <row r="286" spans="2:19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</row>
    <row r="287" spans="2:19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</row>
    <row r="288" spans="2:19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</row>
    <row r="289" spans="2:19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</row>
    <row r="290" spans="2:19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</row>
    <row r="291" spans="2:19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</row>
    <row r="292" spans="2:19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</row>
    <row r="293" spans="2:19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</row>
    <row r="294" spans="2:19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</row>
    <row r="295" spans="2:19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</row>
    <row r="296" spans="2:19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</row>
    <row r="297" spans="2:19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</row>
    <row r="298" spans="2:19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</row>
    <row r="299" spans="2:19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</row>
    <row r="300" spans="2:19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</row>
    <row r="301" spans="2:19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</row>
    <row r="302" spans="2:19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</row>
    <row r="303" spans="2:19"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</row>
    <row r="304" spans="2:19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</row>
    <row r="305" spans="2:19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</row>
    <row r="306" spans="2:19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</row>
    <row r="307" spans="2:19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</row>
    <row r="308" spans="2:19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</row>
    <row r="309" spans="2:19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</row>
    <row r="310" spans="2:19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</row>
    <row r="311" spans="2:19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</row>
    <row r="312" spans="2:19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</row>
    <row r="313" spans="2:19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</row>
    <row r="314" spans="2:19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</row>
    <row r="315" spans="2:19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</row>
    <row r="316" spans="2:19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</row>
    <row r="317" spans="2:19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</row>
    <row r="318" spans="2:19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</row>
    <row r="319" spans="2:19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</row>
    <row r="320" spans="2:19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</row>
    <row r="321" spans="2:19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</row>
    <row r="322" spans="2:19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</row>
    <row r="323" spans="2:19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</row>
    <row r="324" spans="2:19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</row>
    <row r="325" spans="2:19">
      <c r="B325" s="116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</row>
    <row r="326" spans="2:19">
      <c r="B326" s="116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  <c r="S326" s="117"/>
    </row>
    <row r="327" spans="2:19">
      <c r="B327" s="116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</row>
    <row r="328" spans="2:19">
      <c r="B328" s="116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</row>
    <row r="329" spans="2:19">
      <c r="B329" s="116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</row>
    <row r="330" spans="2:19">
      <c r="B330" s="116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</row>
    <row r="331" spans="2:19">
      <c r="B331" s="116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  <c r="S331" s="117"/>
    </row>
    <row r="332" spans="2:19">
      <c r="B332" s="116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  <c r="S332" s="117"/>
    </row>
    <row r="333" spans="2:19">
      <c r="B333" s="116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  <c r="S333" s="117"/>
    </row>
    <row r="334" spans="2:19">
      <c r="B334" s="116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</row>
    <row r="335" spans="2:19">
      <c r="B335" s="116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  <c r="S335" s="117"/>
    </row>
    <row r="336" spans="2:19">
      <c r="B336" s="116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  <c r="S336" s="117"/>
    </row>
    <row r="337" spans="2:19">
      <c r="B337" s="116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</row>
    <row r="338" spans="2:19">
      <c r="B338" s="116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</row>
    <row r="339" spans="2:19">
      <c r="B339" s="116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</row>
    <row r="340" spans="2:19">
      <c r="B340" s="116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</row>
    <row r="341" spans="2:19">
      <c r="B341" s="116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  <c r="S341" s="117"/>
    </row>
    <row r="342" spans="2:19">
      <c r="B342" s="116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  <c r="S342" s="117"/>
    </row>
    <row r="343" spans="2:19">
      <c r="B343" s="116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  <c r="S343" s="117"/>
    </row>
    <row r="344" spans="2:19">
      <c r="B344" s="116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  <c r="S344" s="117"/>
    </row>
    <row r="345" spans="2:19">
      <c r="B345" s="116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  <c r="S345" s="117"/>
    </row>
    <row r="346" spans="2:19">
      <c r="B346" s="116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  <c r="S346" s="117"/>
    </row>
    <row r="347" spans="2:19">
      <c r="B347" s="116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  <c r="S347" s="117"/>
    </row>
    <row r="348" spans="2:19"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  <c r="S348" s="117"/>
    </row>
    <row r="349" spans="2:19"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</row>
    <row r="350" spans="2:19">
      <c r="B350" s="116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  <c r="S350" s="117"/>
    </row>
    <row r="351" spans="2:19">
      <c r="B351" s="116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  <c r="S351" s="117"/>
    </row>
    <row r="352" spans="2:19">
      <c r="B352" s="116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  <c r="S352" s="117"/>
    </row>
    <row r="353" spans="2:19"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</row>
    <row r="354" spans="2:19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  <c r="S354" s="117"/>
    </row>
    <row r="355" spans="2:19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</row>
    <row r="356" spans="2:19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  <c r="S356" s="117"/>
    </row>
    <row r="357" spans="2:19"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  <c r="S357" s="117"/>
    </row>
    <row r="358" spans="2:19">
      <c r="B358" s="116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  <c r="S358" s="117"/>
    </row>
    <row r="359" spans="2:19">
      <c r="B359" s="116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  <c r="S359" s="117"/>
    </row>
    <row r="360" spans="2:19">
      <c r="B360" s="116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</row>
    <row r="361" spans="2:19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  <c r="S361" s="117"/>
    </row>
    <row r="362" spans="2:19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</row>
    <row r="363" spans="2:19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  <c r="S363" s="117"/>
    </row>
    <row r="364" spans="2:19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  <c r="S364" s="117"/>
    </row>
    <row r="365" spans="2:19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</row>
    <row r="366" spans="2:19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</row>
    <row r="367" spans="2:19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</row>
    <row r="368" spans="2:19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  <c r="S368" s="117"/>
    </row>
    <row r="369" spans="2:19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</row>
    <row r="370" spans="2:19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  <c r="S370" s="117"/>
    </row>
    <row r="371" spans="2:19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</row>
    <row r="372" spans="2:19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  <c r="S372" s="117"/>
    </row>
    <row r="373" spans="2:19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  <c r="S373" s="117"/>
    </row>
    <row r="374" spans="2:19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</row>
    <row r="375" spans="2:19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  <c r="S375" s="117"/>
    </row>
    <row r="376" spans="2:19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</row>
    <row r="377" spans="2:19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</row>
    <row r="378" spans="2:19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  <c r="S378" s="117"/>
    </row>
    <row r="379" spans="2:19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</row>
    <row r="380" spans="2:19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</row>
    <row r="381" spans="2:19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</row>
    <row r="382" spans="2:19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</row>
    <row r="383" spans="2:19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</row>
    <row r="384" spans="2:19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  <c r="S384" s="117"/>
    </row>
    <row r="385" spans="2:19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</row>
    <row r="386" spans="2:19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</row>
    <row r="387" spans="2:19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</row>
    <row r="388" spans="2:19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  <c r="S388" s="117"/>
    </row>
    <row r="389" spans="2:19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</row>
    <row r="390" spans="2:19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</row>
    <row r="391" spans="2:19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</row>
    <row r="392" spans="2:19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  <c r="S392" s="117"/>
    </row>
    <row r="393" spans="2:19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</row>
    <row r="394" spans="2:19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  <c r="S394" s="117"/>
    </row>
    <row r="395" spans="2:19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</row>
    <row r="396" spans="2:19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</row>
    <row r="397" spans="2:19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</row>
    <row r="398" spans="2:19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</row>
    <row r="399" spans="2:19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</row>
    <row r="400" spans="2:19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</row>
    <row r="401" spans="2:19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</row>
    <row r="402" spans="2:19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</row>
    <row r="403" spans="2:19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  <c r="S403" s="117"/>
    </row>
    <row r="404" spans="2:19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</row>
    <row r="405" spans="2:19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</row>
    <row r="406" spans="2:19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</row>
    <row r="407" spans="2:19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</row>
    <row r="408" spans="2:19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</row>
    <row r="409" spans="2:19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</row>
    <row r="410" spans="2:19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</row>
    <row r="411" spans="2:19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</row>
    <row r="412" spans="2:19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</row>
    <row r="413" spans="2:19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</row>
    <row r="414" spans="2:19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</row>
    <row r="415" spans="2:19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</row>
    <row r="416" spans="2:19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</row>
    <row r="417" spans="2:19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</row>
    <row r="418" spans="2:19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</row>
    <row r="419" spans="2:19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</row>
    <row r="420" spans="2:19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</row>
    <row r="421" spans="2:19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</row>
    <row r="422" spans="2:19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</row>
    <row r="423" spans="2:19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</row>
    <row r="424" spans="2:19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  <c r="S424" s="117"/>
    </row>
    <row r="425" spans="2:19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</row>
    <row r="426" spans="2:19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</row>
    <row r="427" spans="2:19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</row>
    <row r="428" spans="2:19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  <c r="S428" s="117"/>
    </row>
    <row r="429" spans="2:19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  <c r="S429" s="117"/>
    </row>
    <row r="430" spans="2:19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</row>
    <row r="431" spans="2:19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  <c r="S431" s="117"/>
    </row>
    <row r="432" spans="2:19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</row>
    <row r="433" spans="2:19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</row>
    <row r="434" spans="2:19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  <c r="S434" s="117"/>
    </row>
    <row r="435" spans="2:19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  <c r="S435" s="117"/>
    </row>
    <row r="436" spans="2:19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  <c r="S436" s="117"/>
    </row>
    <row r="437" spans="2:19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</row>
    <row r="438" spans="2:19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  <c r="S438" s="117"/>
    </row>
    <row r="439" spans="2:19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  <c r="S439" s="117"/>
    </row>
    <row r="440" spans="2:19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  <c r="S440" s="117"/>
    </row>
    <row r="441" spans="2:19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  <c r="S441" s="117"/>
    </row>
    <row r="442" spans="2:19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  <c r="S442" s="117"/>
    </row>
    <row r="443" spans="2:19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</row>
    <row r="444" spans="2:19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  <c r="S444" s="117"/>
    </row>
    <row r="445" spans="2:19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  <c r="S445" s="117"/>
    </row>
    <row r="446" spans="2:19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</row>
    <row r="447" spans="2:19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</row>
    <row r="448" spans="2:19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</row>
    <row r="449" spans="2:19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</row>
    <row r="450" spans="2:19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  <c r="S450" s="117"/>
    </row>
    <row r="451" spans="2:19">
      <c r="B451" s="116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  <c r="S451" s="117"/>
    </row>
    <row r="452" spans="2:19">
      <c r="B452" s="116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  <c r="S452" s="117"/>
    </row>
    <row r="453" spans="2:19">
      <c r="B453" s="116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  <c r="S453" s="117"/>
    </row>
    <row r="454" spans="2:19">
      <c r="B454" s="116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  <c r="S454" s="117"/>
    </row>
    <row r="455" spans="2:19">
      <c r="B455" s="116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  <c r="S455" s="117"/>
    </row>
    <row r="456" spans="2:19">
      <c r="B456" s="116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  <c r="S456" s="117"/>
    </row>
    <row r="457" spans="2:19">
      <c r="B457" s="116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  <c r="S457" s="117"/>
    </row>
    <row r="458" spans="2:19">
      <c r="B458" s="116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  <c r="S458" s="117"/>
    </row>
    <row r="459" spans="2:19">
      <c r="B459" s="116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  <c r="S459" s="117"/>
    </row>
    <row r="460" spans="2:19">
      <c r="B460" s="116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  <c r="S460" s="117"/>
    </row>
    <row r="461" spans="2:19">
      <c r="B461" s="116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</row>
    <row r="462" spans="2:19">
      <c r="B462" s="116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</row>
    <row r="463" spans="2:19">
      <c r="B463" s="116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  <c r="S463" s="117"/>
    </row>
    <row r="464" spans="2:19">
      <c r="B464" s="116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  <c r="S464" s="117"/>
    </row>
    <row r="465" spans="2:19">
      <c r="B465" s="116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  <c r="S465" s="117"/>
    </row>
    <row r="466" spans="2:19">
      <c r="B466" s="116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  <c r="S466" s="117"/>
    </row>
    <row r="467" spans="2:19">
      <c r="B467" s="116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  <c r="S467" s="117"/>
    </row>
    <row r="468" spans="2:19">
      <c r="B468" s="116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  <c r="S468" s="117"/>
    </row>
    <row r="469" spans="2:19">
      <c r="B469" s="116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  <c r="S469" s="117"/>
    </row>
    <row r="470" spans="2:19">
      <c r="B470" s="116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  <c r="S470" s="117"/>
    </row>
    <row r="471" spans="2:19">
      <c r="B471" s="116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  <c r="S471" s="117"/>
    </row>
    <row r="472" spans="2:19">
      <c r="B472" s="116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  <c r="S472" s="117"/>
    </row>
    <row r="473" spans="2:19">
      <c r="B473" s="116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  <c r="S473" s="117"/>
    </row>
    <row r="474" spans="2:19">
      <c r="B474" s="116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  <c r="S474" s="117"/>
    </row>
    <row r="475" spans="2:19">
      <c r="B475" s="116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  <c r="S475" s="117"/>
    </row>
    <row r="476" spans="2:19">
      <c r="B476" s="116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  <c r="S476" s="117"/>
    </row>
    <row r="477" spans="2:19">
      <c r="B477" s="116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  <c r="S477" s="117"/>
    </row>
    <row r="478" spans="2:19">
      <c r="B478" s="116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  <c r="S478" s="117"/>
    </row>
    <row r="479" spans="2:19">
      <c r="B479" s="116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  <c r="S479" s="117"/>
    </row>
    <row r="480" spans="2:19">
      <c r="B480" s="116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  <c r="S480" s="117"/>
    </row>
    <row r="481" spans="2:19">
      <c r="B481" s="116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</row>
    <row r="482" spans="2:19">
      <c r="B482" s="116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  <c r="S482" s="117"/>
    </row>
    <row r="483" spans="2:19">
      <c r="B483" s="116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  <c r="S483" s="117"/>
    </row>
    <row r="484" spans="2:19">
      <c r="B484" s="116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  <c r="S484" s="117"/>
    </row>
    <row r="485" spans="2:19">
      <c r="B485" s="116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  <c r="S485" s="117"/>
    </row>
    <row r="486" spans="2:19">
      <c r="B486" s="116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  <c r="S486" s="117"/>
    </row>
    <row r="487" spans="2:19">
      <c r="B487" s="116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  <c r="S487" s="117"/>
    </row>
    <row r="488" spans="2:19">
      <c r="B488" s="116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  <c r="S488" s="117"/>
    </row>
    <row r="489" spans="2:19">
      <c r="B489" s="116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  <c r="S489" s="117"/>
    </row>
    <row r="490" spans="2:19">
      <c r="B490" s="116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  <c r="S490" s="117"/>
    </row>
    <row r="491" spans="2:19">
      <c r="B491" s="116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  <c r="S491" s="117"/>
    </row>
    <row r="492" spans="2:19">
      <c r="B492" s="116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</row>
    <row r="493" spans="2:19">
      <c r="B493" s="116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  <c r="S493" s="117"/>
    </row>
    <row r="494" spans="2:19">
      <c r="B494" s="116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  <c r="S494" s="117"/>
    </row>
    <row r="495" spans="2:19">
      <c r="B495" s="116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  <c r="S495" s="117"/>
    </row>
    <row r="496" spans="2:19">
      <c r="B496" s="116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  <c r="S496" s="117"/>
    </row>
    <row r="497" spans="2:19">
      <c r="B497" s="116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  <c r="S497" s="117"/>
    </row>
    <row r="498" spans="2:19">
      <c r="B498" s="116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  <c r="S498" s="117"/>
    </row>
    <row r="499" spans="2:19">
      <c r="B499" s="116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  <c r="S499" s="117"/>
    </row>
    <row r="500" spans="2:19">
      <c r="B500" s="116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  <c r="S500" s="117"/>
    </row>
    <row r="501" spans="2:19">
      <c r="B501" s="116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  <c r="S501" s="117"/>
    </row>
    <row r="502" spans="2:19">
      <c r="B502" s="116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  <c r="S502" s="117"/>
    </row>
    <row r="503" spans="2:19">
      <c r="B503" s="116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</row>
    <row r="504" spans="2:19">
      <c r="B504" s="116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  <c r="S504" s="117"/>
    </row>
    <row r="505" spans="2:19">
      <c r="B505" s="116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  <c r="S505" s="117"/>
    </row>
    <row r="506" spans="2:19">
      <c r="B506" s="116"/>
      <c r="C506" s="117"/>
      <c r="D506" s="117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  <c r="R506" s="117"/>
      <c r="S506" s="117"/>
    </row>
    <row r="507" spans="2:19">
      <c r="B507" s="116"/>
      <c r="C507" s="117"/>
      <c r="D507" s="117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  <c r="R507" s="117"/>
      <c r="S507" s="117"/>
    </row>
    <row r="508" spans="2:19">
      <c r="B508" s="116"/>
      <c r="C508" s="117"/>
      <c r="D508" s="117"/>
      <c r="E508" s="117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17"/>
      <c r="R508" s="117"/>
      <c r="S508" s="117"/>
    </row>
    <row r="509" spans="2:19">
      <c r="B509" s="116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  <c r="S509" s="117"/>
    </row>
    <row r="510" spans="2:19">
      <c r="B510" s="116"/>
      <c r="C510" s="117"/>
      <c r="D510" s="117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  <c r="S510" s="117"/>
    </row>
    <row r="511" spans="2:19">
      <c r="B511" s="116"/>
      <c r="C511" s="117"/>
      <c r="D511" s="117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  <c r="S511" s="117"/>
    </row>
    <row r="512" spans="2:19">
      <c r="B512" s="116"/>
      <c r="C512" s="117"/>
      <c r="D512" s="117"/>
      <c r="E512" s="117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  <c r="Q512" s="117"/>
      <c r="R512" s="117"/>
      <c r="S512" s="117"/>
    </row>
    <row r="513" spans="2:19">
      <c r="B513" s="116"/>
      <c r="C513" s="117"/>
      <c r="D513" s="117"/>
      <c r="E513" s="117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  <c r="R513" s="117"/>
      <c r="S513" s="117"/>
    </row>
    <row r="514" spans="2:19">
      <c r="B514" s="116"/>
      <c r="C514" s="117"/>
      <c r="D514" s="117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  <c r="S514" s="117"/>
    </row>
    <row r="515" spans="2:19">
      <c r="B515" s="116"/>
      <c r="C515" s="117"/>
      <c r="D515" s="117"/>
      <c r="E515" s="117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  <c r="Q515" s="117"/>
      <c r="R515" s="117"/>
      <c r="S515" s="117"/>
    </row>
    <row r="516" spans="2:19">
      <c r="B516" s="116"/>
      <c r="C516" s="117"/>
      <c r="D516" s="117"/>
      <c r="E516" s="117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17"/>
      <c r="R516" s="117"/>
      <c r="S516" s="117"/>
    </row>
    <row r="517" spans="2:19">
      <c r="B517" s="116"/>
      <c r="C517" s="117"/>
      <c r="D517" s="117"/>
      <c r="E517" s="117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  <c r="R517" s="117"/>
      <c r="S517" s="117"/>
    </row>
    <row r="518" spans="2:19">
      <c r="B518" s="116"/>
      <c r="C518" s="117"/>
      <c r="D518" s="117"/>
      <c r="E518" s="117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  <c r="R518" s="117"/>
      <c r="S518" s="117"/>
    </row>
    <row r="519" spans="2:19">
      <c r="B519" s="116"/>
      <c r="C519" s="117"/>
      <c r="D519" s="117"/>
      <c r="E519" s="117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17"/>
      <c r="R519" s="117"/>
      <c r="S519" s="117"/>
    </row>
    <row r="520" spans="2:19">
      <c r="B520" s="116"/>
      <c r="C520" s="117"/>
      <c r="D520" s="117"/>
      <c r="E520" s="117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  <c r="R520" s="117"/>
      <c r="S520" s="117"/>
    </row>
    <row r="521" spans="2:19">
      <c r="B521" s="116"/>
      <c r="C521" s="117"/>
      <c r="D521" s="117"/>
      <c r="E521" s="117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  <c r="Q521" s="117"/>
      <c r="R521" s="117"/>
      <c r="S521" s="117"/>
    </row>
    <row r="522" spans="2:19">
      <c r="B522" s="116"/>
      <c r="C522" s="117"/>
      <c r="D522" s="117"/>
      <c r="E522" s="117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17"/>
      <c r="Q522" s="117"/>
      <c r="R522" s="117"/>
      <c r="S522" s="117"/>
    </row>
    <row r="523" spans="2:19">
      <c r="B523" s="116"/>
      <c r="C523" s="117"/>
      <c r="D523" s="117"/>
      <c r="E523" s="117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  <c r="Q523" s="117"/>
      <c r="R523" s="117"/>
      <c r="S523" s="117"/>
    </row>
    <row r="524" spans="2:19">
      <c r="B524" s="116"/>
      <c r="C524" s="117"/>
      <c r="D524" s="117"/>
      <c r="E524" s="117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117"/>
      <c r="R524" s="117"/>
      <c r="S524" s="117"/>
    </row>
    <row r="525" spans="2:19">
      <c r="B525" s="116"/>
      <c r="C525" s="117"/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  <c r="S525" s="117"/>
    </row>
    <row r="526" spans="2:19">
      <c r="B526" s="116"/>
      <c r="C526" s="117"/>
      <c r="D526" s="117"/>
      <c r="E526" s="117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  <c r="Q526" s="117"/>
      <c r="R526" s="117"/>
      <c r="S526" s="117"/>
    </row>
    <row r="527" spans="2:19">
      <c r="B527" s="116"/>
      <c r="C527" s="117"/>
      <c r="D527" s="117"/>
      <c r="E527" s="117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  <c r="R527" s="117"/>
      <c r="S527" s="117"/>
    </row>
    <row r="528" spans="2:19">
      <c r="B528" s="116"/>
      <c r="C528" s="117"/>
      <c r="D528" s="117"/>
      <c r="E528" s="117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  <c r="S528" s="117"/>
    </row>
    <row r="529" spans="2:19">
      <c r="B529" s="116"/>
      <c r="C529" s="117"/>
      <c r="D529" s="117"/>
      <c r="E529" s="117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  <c r="Q529" s="117"/>
      <c r="R529" s="117"/>
      <c r="S529" s="117"/>
    </row>
    <row r="530" spans="2:19">
      <c r="B530" s="116"/>
      <c r="C530" s="117"/>
      <c r="D530" s="117"/>
      <c r="E530" s="117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  <c r="Q530" s="117"/>
      <c r="R530" s="117"/>
      <c r="S530" s="117"/>
    </row>
    <row r="531" spans="2:19">
      <c r="B531" s="116"/>
      <c r="C531" s="117"/>
      <c r="D531" s="117"/>
      <c r="E531" s="117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  <c r="Q531" s="117"/>
      <c r="R531" s="117"/>
      <c r="S531" s="117"/>
    </row>
    <row r="532" spans="2:19">
      <c r="B532" s="116"/>
      <c r="C532" s="117"/>
      <c r="D532" s="117"/>
      <c r="E532" s="117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  <c r="Q532" s="117"/>
      <c r="R532" s="117"/>
      <c r="S532" s="117"/>
    </row>
    <row r="533" spans="2:19">
      <c r="B533" s="116"/>
      <c r="C533" s="117"/>
      <c r="D533" s="117"/>
      <c r="E533" s="117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17"/>
      <c r="Q533" s="117"/>
      <c r="R533" s="117"/>
      <c r="S533" s="117"/>
    </row>
    <row r="534" spans="2:19">
      <c r="B534" s="116"/>
      <c r="C534" s="117"/>
      <c r="D534" s="117"/>
      <c r="E534" s="117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  <c r="Q534" s="117"/>
      <c r="R534" s="117"/>
      <c r="S534" s="117"/>
    </row>
    <row r="535" spans="2:19">
      <c r="B535" s="116"/>
      <c r="C535" s="116"/>
      <c r="D535" s="116"/>
      <c r="E535" s="116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  <c r="Q535" s="117"/>
      <c r="R535" s="117"/>
      <c r="S535" s="117"/>
    </row>
    <row r="536" spans="2:19">
      <c r="B536" s="116"/>
      <c r="C536" s="116"/>
      <c r="D536" s="116"/>
      <c r="E536" s="116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  <c r="R536" s="117"/>
      <c r="S536" s="117"/>
    </row>
    <row r="537" spans="2:19">
      <c r="B537" s="116"/>
      <c r="C537" s="116"/>
      <c r="D537" s="116"/>
      <c r="E537" s="116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17"/>
      <c r="Q537" s="117"/>
      <c r="R537" s="117"/>
      <c r="S537" s="117"/>
    </row>
    <row r="538" spans="2:19">
      <c r="B538" s="124"/>
      <c r="C538" s="116"/>
      <c r="D538" s="116"/>
      <c r="E538" s="116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17"/>
      <c r="Q538" s="117"/>
      <c r="R538" s="117"/>
      <c r="S538" s="117"/>
    </row>
    <row r="539" spans="2:19">
      <c r="B539" s="124"/>
      <c r="C539" s="116"/>
      <c r="D539" s="116"/>
      <c r="E539" s="116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17"/>
      <c r="Q539" s="117"/>
      <c r="R539" s="117"/>
      <c r="S539" s="117"/>
    </row>
    <row r="540" spans="2:19">
      <c r="B540" s="125"/>
      <c r="C540" s="116"/>
      <c r="D540" s="116"/>
      <c r="E540" s="116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17"/>
      <c r="Q540" s="117"/>
      <c r="R540" s="117"/>
      <c r="S540" s="117"/>
    </row>
    <row r="541" spans="2:19">
      <c r="B541" s="116"/>
      <c r="C541" s="116"/>
      <c r="D541" s="116"/>
      <c r="E541" s="116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17"/>
      <c r="Q541" s="117"/>
      <c r="R541" s="117"/>
      <c r="S541" s="117"/>
    </row>
    <row r="542" spans="2:19">
      <c r="B542" s="116"/>
      <c r="C542" s="116"/>
      <c r="D542" s="116"/>
      <c r="E542" s="116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  <c r="R542" s="117"/>
      <c r="S542" s="117"/>
    </row>
    <row r="543" spans="2:19">
      <c r="B543" s="116"/>
      <c r="C543" s="116"/>
      <c r="D543" s="116"/>
      <c r="E543" s="116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  <c r="R543" s="117"/>
      <c r="S543" s="117"/>
    </row>
    <row r="544" spans="2:19">
      <c r="B544" s="116"/>
      <c r="C544" s="116"/>
      <c r="D544" s="116"/>
      <c r="E544" s="116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  <c r="Q544" s="117"/>
      <c r="R544" s="117"/>
      <c r="S544" s="117"/>
    </row>
    <row r="545" spans="2:19">
      <c r="B545" s="116"/>
      <c r="C545" s="116"/>
      <c r="D545" s="116"/>
      <c r="E545" s="116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17"/>
      <c r="Q545" s="117"/>
      <c r="R545" s="117"/>
      <c r="S545" s="117"/>
    </row>
    <row r="546" spans="2:19">
      <c r="B546" s="116"/>
      <c r="C546" s="116"/>
      <c r="D546" s="116"/>
      <c r="E546" s="116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17"/>
      <c r="Q546" s="117"/>
      <c r="R546" s="117"/>
      <c r="S546" s="117"/>
    </row>
    <row r="547" spans="2:19">
      <c r="B547" s="116"/>
      <c r="C547" s="116"/>
      <c r="D547" s="116"/>
      <c r="E547" s="116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  <c r="R547" s="117"/>
      <c r="S547" s="117"/>
    </row>
    <row r="548" spans="2:19">
      <c r="B548" s="116"/>
      <c r="C548" s="116"/>
      <c r="D548" s="116"/>
      <c r="E548" s="116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  <c r="Q548" s="117"/>
      <c r="R548" s="117"/>
      <c r="S548" s="117"/>
    </row>
    <row r="549" spans="2:19">
      <c r="B549" s="116"/>
      <c r="C549" s="116"/>
      <c r="D549" s="116"/>
      <c r="E549" s="116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17"/>
      <c r="Q549" s="117"/>
      <c r="R549" s="117"/>
      <c r="S549" s="117"/>
    </row>
    <row r="550" spans="2:19">
      <c r="B550" s="116"/>
      <c r="C550" s="116"/>
      <c r="D550" s="116"/>
      <c r="E550" s="116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17"/>
      <c r="Q550" s="117"/>
      <c r="R550" s="117"/>
      <c r="S550" s="117"/>
    </row>
    <row r="551" spans="2:19">
      <c r="B551" s="116"/>
      <c r="C551" s="116"/>
      <c r="D551" s="116"/>
      <c r="E551" s="116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17"/>
      <c r="Q551" s="117"/>
      <c r="R551" s="117"/>
      <c r="S551" s="117"/>
    </row>
    <row r="552" spans="2:19">
      <c r="B552" s="116"/>
      <c r="C552" s="116"/>
      <c r="D552" s="116"/>
      <c r="E552" s="116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  <c r="Q552" s="117"/>
      <c r="R552" s="117"/>
      <c r="S552" s="117"/>
    </row>
    <row r="553" spans="2:19">
      <c r="B553" s="116"/>
      <c r="C553" s="116"/>
      <c r="D553" s="116"/>
      <c r="E553" s="116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  <c r="Q553" s="117"/>
      <c r="R553" s="117"/>
      <c r="S553" s="117"/>
    </row>
    <row r="554" spans="2:19">
      <c r="B554" s="116"/>
      <c r="C554" s="116"/>
      <c r="D554" s="116"/>
      <c r="E554" s="116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  <c r="Q554" s="117"/>
      <c r="R554" s="117"/>
      <c r="S554" s="117"/>
    </row>
    <row r="555" spans="2:19">
      <c r="B555" s="116"/>
      <c r="C555" s="116"/>
      <c r="D555" s="116"/>
      <c r="E555" s="116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17"/>
      <c r="Q555" s="117"/>
      <c r="R555" s="117"/>
      <c r="S555" s="117"/>
    </row>
    <row r="556" spans="2:19">
      <c r="B556" s="116"/>
      <c r="C556" s="116"/>
      <c r="D556" s="116"/>
      <c r="E556" s="116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  <c r="Q556" s="117"/>
      <c r="R556" s="117"/>
      <c r="S556" s="117"/>
    </row>
    <row r="557" spans="2:19">
      <c r="B557" s="116"/>
      <c r="C557" s="116"/>
      <c r="D557" s="116"/>
      <c r="E557" s="116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17"/>
      <c r="Q557" s="117"/>
      <c r="R557" s="117"/>
      <c r="S557" s="117"/>
    </row>
    <row r="558" spans="2:19">
      <c r="B558" s="116"/>
      <c r="C558" s="116"/>
      <c r="D558" s="116"/>
      <c r="E558" s="116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  <c r="S558" s="117"/>
    </row>
    <row r="559" spans="2:19">
      <c r="B559" s="116"/>
      <c r="C559" s="116"/>
      <c r="D559" s="116"/>
      <c r="E559" s="116"/>
      <c r="F559" s="117"/>
      <c r="G559" s="117"/>
      <c r="H559" s="117"/>
      <c r="I559" s="117"/>
      <c r="J559" s="117"/>
      <c r="K559" s="117"/>
      <c r="L559" s="117"/>
      <c r="M559" s="117"/>
      <c r="N559" s="117"/>
      <c r="O559" s="117"/>
      <c r="P559" s="117"/>
      <c r="Q559" s="117"/>
      <c r="R559" s="117"/>
      <c r="S559" s="117"/>
    </row>
    <row r="560" spans="2:19">
      <c r="B560" s="116"/>
      <c r="C560" s="116"/>
      <c r="D560" s="116"/>
      <c r="E560" s="116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17"/>
      <c r="Q560" s="117"/>
      <c r="R560" s="117"/>
      <c r="S560" s="117"/>
    </row>
    <row r="561" spans="2:19">
      <c r="B561" s="116"/>
      <c r="C561" s="116"/>
      <c r="D561" s="116"/>
      <c r="E561" s="116"/>
      <c r="F561" s="117"/>
      <c r="G561" s="117"/>
      <c r="H561" s="117"/>
      <c r="I561" s="117"/>
      <c r="J561" s="117"/>
      <c r="K561" s="117"/>
      <c r="L561" s="117"/>
      <c r="M561" s="117"/>
      <c r="N561" s="117"/>
      <c r="O561" s="117"/>
      <c r="P561" s="117"/>
      <c r="Q561" s="117"/>
      <c r="R561" s="117"/>
      <c r="S561" s="117"/>
    </row>
    <row r="562" spans="2:19">
      <c r="B562" s="116"/>
      <c r="C562" s="116"/>
      <c r="D562" s="116"/>
      <c r="E562" s="116"/>
      <c r="F562" s="117"/>
      <c r="G562" s="117"/>
      <c r="H562" s="117"/>
      <c r="I562" s="117"/>
      <c r="J562" s="117"/>
      <c r="K562" s="117"/>
      <c r="L562" s="117"/>
      <c r="M562" s="117"/>
      <c r="N562" s="117"/>
      <c r="O562" s="117"/>
      <c r="P562" s="117"/>
      <c r="Q562" s="117"/>
      <c r="R562" s="117"/>
      <c r="S562" s="117"/>
    </row>
    <row r="563" spans="2:19">
      <c r="B563" s="116"/>
      <c r="C563" s="116"/>
      <c r="D563" s="116"/>
      <c r="E563" s="116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17"/>
      <c r="Q563" s="117"/>
      <c r="R563" s="117"/>
      <c r="S563" s="117"/>
    </row>
    <row r="564" spans="2:19">
      <c r="B564" s="116"/>
      <c r="C564" s="116"/>
      <c r="D564" s="116"/>
      <c r="E564" s="116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17"/>
      <c r="Q564" s="117"/>
      <c r="R564" s="117"/>
      <c r="S564" s="117"/>
    </row>
    <row r="565" spans="2:19">
      <c r="B565" s="116"/>
      <c r="C565" s="116"/>
      <c r="D565" s="116"/>
      <c r="E565" s="116"/>
      <c r="F565" s="117"/>
      <c r="G565" s="117"/>
      <c r="H565" s="117"/>
      <c r="I565" s="117"/>
      <c r="J565" s="117"/>
      <c r="K565" s="117"/>
      <c r="L565" s="117"/>
      <c r="M565" s="117"/>
      <c r="N565" s="117"/>
      <c r="O565" s="117"/>
      <c r="P565" s="117"/>
      <c r="Q565" s="117"/>
      <c r="R565" s="117"/>
      <c r="S565" s="117"/>
    </row>
    <row r="566" spans="2:19">
      <c r="B566" s="116"/>
      <c r="C566" s="116"/>
      <c r="D566" s="116"/>
      <c r="E566" s="116"/>
      <c r="F566" s="117"/>
      <c r="G566" s="117"/>
      <c r="H566" s="117"/>
      <c r="I566" s="117"/>
      <c r="J566" s="117"/>
      <c r="K566" s="117"/>
      <c r="L566" s="117"/>
      <c r="M566" s="117"/>
      <c r="N566" s="117"/>
      <c r="O566" s="117"/>
      <c r="P566" s="117"/>
      <c r="Q566" s="117"/>
      <c r="R566" s="117"/>
      <c r="S566" s="117"/>
    </row>
    <row r="567" spans="2:19">
      <c r="B567" s="116"/>
      <c r="C567" s="116"/>
      <c r="D567" s="116"/>
      <c r="E567" s="116"/>
      <c r="F567" s="117"/>
      <c r="G567" s="117"/>
      <c r="H567" s="117"/>
      <c r="I567" s="117"/>
      <c r="J567" s="117"/>
      <c r="K567" s="117"/>
      <c r="L567" s="117"/>
      <c r="M567" s="117"/>
      <c r="N567" s="117"/>
      <c r="O567" s="117"/>
      <c r="P567" s="117"/>
      <c r="Q567" s="117"/>
      <c r="R567" s="117"/>
      <c r="S567" s="117"/>
    </row>
    <row r="568" spans="2:19">
      <c r="B568" s="116"/>
      <c r="C568" s="116"/>
      <c r="D568" s="116"/>
      <c r="E568" s="116"/>
      <c r="F568" s="117"/>
      <c r="G568" s="117"/>
      <c r="H568" s="117"/>
      <c r="I568" s="117"/>
      <c r="J568" s="117"/>
      <c r="K568" s="117"/>
      <c r="L568" s="117"/>
      <c r="M568" s="117"/>
      <c r="N568" s="117"/>
      <c r="O568" s="117"/>
      <c r="P568" s="117"/>
      <c r="Q568" s="117"/>
      <c r="R568" s="117"/>
      <c r="S568" s="117"/>
    </row>
    <row r="569" spans="2:19">
      <c r="B569" s="116"/>
      <c r="C569" s="116"/>
      <c r="D569" s="116"/>
      <c r="E569" s="116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  <c r="S569" s="117"/>
    </row>
    <row r="570" spans="2:19">
      <c r="B570" s="116"/>
      <c r="C570" s="116"/>
      <c r="D570" s="116"/>
      <c r="E570" s="116"/>
      <c r="F570" s="117"/>
      <c r="G570" s="117"/>
      <c r="H570" s="117"/>
      <c r="I570" s="117"/>
      <c r="J570" s="117"/>
      <c r="K570" s="117"/>
      <c r="L570" s="117"/>
      <c r="M570" s="117"/>
      <c r="N570" s="117"/>
      <c r="O570" s="117"/>
      <c r="P570" s="117"/>
      <c r="Q570" s="117"/>
      <c r="R570" s="117"/>
      <c r="S570" s="117"/>
    </row>
    <row r="571" spans="2:19">
      <c r="B571" s="116"/>
      <c r="C571" s="116"/>
      <c r="D571" s="116"/>
      <c r="E571" s="116"/>
      <c r="F571" s="117"/>
      <c r="G571" s="117"/>
      <c r="H571" s="117"/>
      <c r="I571" s="117"/>
      <c r="J571" s="117"/>
      <c r="K571" s="117"/>
      <c r="L571" s="117"/>
      <c r="M571" s="117"/>
      <c r="N571" s="117"/>
      <c r="O571" s="117"/>
      <c r="P571" s="117"/>
      <c r="Q571" s="117"/>
      <c r="R571" s="117"/>
      <c r="S571" s="117"/>
    </row>
    <row r="572" spans="2:19">
      <c r="B572" s="116"/>
      <c r="C572" s="116"/>
      <c r="D572" s="116"/>
      <c r="E572" s="116"/>
      <c r="F572" s="117"/>
      <c r="G572" s="117"/>
      <c r="H572" s="117"/>
      <c r="I572" s="117"/>
      <c r="J572" s="117"/>
      <c r="K572" s="117"/>
      <c r="L572" s="117"/>
      <c r="M572" s="117"/>
      <c r="N572" s="117"/>
      <c r="O572" s="117"/>
      <c r="P572" s="117"/>
      <c r="Q572" s="117"/>
      <c r="R572" s="117"/>
      <c r="S572" s="117"/>
    </row>
    <row r="573" spans="2:19">
      <c r="B573" s="116"/>
      <c r="C573" s="116"/>
      <c r="D573" s="116"/>
      <c r="E573" s="116"/>
      <c r="F573" s="117"/>
      <c r="G573" s="117"/>
      <c r="H573" s="117"/>
      <c r="I573" s="117"/>
      <c r="J573" s="117"/>
      <c r="K573" s="117"/>
      <c r="L573" s="117"/>
      <c r="M573" s="117"/>
      <c r="N573" s="117"/>
      <c r="O573" s="117"/>
      <c r="P573" s="117"/>
      <c r="Q573" s="117"/>
      <c r="R573" s="117"/>
      <c r="S573" s="117"/>
    </row>
    <row r="574" spans="2:19">
      <c r="B574" s="116"/>
      <c r="C574" s="116"/>
      <c r="D574" s="116"/>
      <c r="E574" s="116"/>
      <c r="F574" s="117"/>
      <c r="G574" s="117"/>
      <c r="H574" s="117"/>
      <c r="I574" s="117"/>
      <c r="J574" s="117"/>
      <c r="K574" s="117"/>
      <c r="L574" s="117"/>
      <c r="M574" s="117"/>
      <c r="N574" s="117"/>
      <c r="O574" s="117"/>
      <c r="P574" s="117"/>
      <c r="Q574" s="117"/>
      <c r="R574" s="117"/>
      <c r="S574" s="117"/>
    </row>
    <row r="575" spans="2:19">
      <c r="B575" s="116"/>
      <c r="C575" s="116"/>
      <c r="D575" s="116"/>
      <c r="E575" s="116"/>
      <c r="F575" s="117"/>
      <c r="G575" s="117"/>
      <c r="H575" s="117"/>
      <c r="I575" s="117"/>
      <c r="J575" s="117"/>
      <c r="K575" s="117"/>
      <c r="L575" s="117"/>
      <c r="M575" s="117"/>
      <c r="N575" s="117"/>
      <c r="O575" s="117"/>
      <c r="P575" s="117"/>
      <c r="Q575" s="117"/>
      <c r="R575" s="117"/>
      <c r="S575" s="117"/>
    </row>
    <row r="576" spans="2:19">
      <c r="B576" s="116"/>
      <c r="C576" s="116"/>
      <c r="D576" s="116"/>
      <c r="E576" s="116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17"/>
      <c r="Q576" s="117"/>
      <c r="R576" s="117"/>
      <c r="S576" s="117"/>
    </row>
    <row r="577" spans="2:19">
      <c r="B577" s="116"/>
      <c r="C577" s="116"/>
      <c r="D577" s="116"/>
      <c r="E577" s="116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17"/>
      <c r="Q577" s="117"/>
      <c r="R577" s="117"/>
      <c r="S577" s="117"/>
    </row>
    <row r="578" spans="2:19">
      <c r="B578" s="116"/>
      <c r="C578" s="116"/>
      <c r="D578" s="116"/>
      <c r="E578" s="116"/>
      <c r="F578" s="117"/>
      <c r="G578" s="117"/>
      <c r="H578" s="117"/>
      <c r="I578" s="117"/>
      <c r="J578" s="117"/>
      <c r="K578" s="117"/>
      <c r="L578" s="117"/>
      <c r="M578" s="117"/>
      <c r="N578" s="117"/>
      <c r="O578" s="117"/>
      <c r="P578" s="117"/>
      <c r="Q578" s="117"/>
      <c r="R578" s="117"/>
      <c r="S578" s="117"/>
    </row>
    <row r="579" spans="2:19">
      <c r="B579" s="116"/>
      <c r="C579" s="116"/>
      <c r="D579" s="116"/>
      <c r="E579" s="116"/>
      <c r="F579" s="117"/>
      <c r="G579" s="117"/>
      <c r="H579" s="117"/>
      <c r="I579" s="117"/>
      <c r="J579" s="117"/>
      <c r="K579" s="117"/>
      <c r="L579" s="117"/>
      <c r="M579" s="117"/>
      <c r="N579" s="117"/>
      <c r="O579" s="117"/>
      <c r="P579" s="117"/>
      <c r="Q579" s="117"/>
      <c r="R579" s="117"/>
      <c r="S579" s="117"/>
    </row>
    <row r="580" spans="2:19">
      <c r="B580" s="116"/>
      <c r="C580" s="116"/>
      <c r="D580" s="116"/>
      <c r="E580" s="116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  <c r="Q580" s="117"/>
      <c r="R580" s="117"/>
      <c r="S580" s="117"/>
    </row>
    <row r="581" spans="2:19">
      <c r="B581" s="116"/>
      <c r="C581" s="116"/>
      <c r="D581" s="116"/>
      <c r="E581" s="116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17"/>
      <c r="Q581" s="117"/>
      <c r="R581" s="117"/>
      <c r="S581" s="117"/>
    </row>
    <row r="582" spans="2:19">
      <c r="B582" s="116"/>
      <c r="C582" s="116"/>
      <c r="D582" s="116"/>
      <c r="E582" s="116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  <c r="S582" s="117"/>
    </row>
    <row r="583" spans="2:19">
      <c r="B583" s="116"/>
      <c r="C583" s="116"/>
      <c r="D583" s="116"/>
      <c r="E583" s="116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17"/>
      <c r="R583" s="117"/>
      <c r="S583" s="117"/>
    </row>
    <row r="584" spans="2:19">
      <c r="B584" s="116"/>
      <c r="C584" s="116"/>
      <c r="D584" s="116"/>
      <c r="E584" s="116"/>
      <c r="F584" s="117"/>
      <c r="G584" s="117"/>
      <c r="H584" s="117"/>
      <c r="I584" s="117"/>
      <c r="J584" s="117"/>
      <c r="K584" s="117"/>
      <c r="L584" s="117"/>
      <c r="M584" s="117"/>
      <c r="N584" s="117"/>
      <c r="O584" s="117"/>
      <c r="P584" s="117"/>
      <c r="Q584" s="117"/>
      <c r="R584" s="117"/>
      <c r="S584" s="117"/>
    </row>
    <row r="585" spans="2:19">
      <c r="B585" s="116"/>
      <c r="C585" s="116"/>
      <c r="D585" s="116"/>
      <c r="E585" s="116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17"/>
      <c r="Q585" s="117"/>
      <c r="R585" s="117"/>
      <c r="S585" s="117"/>
    </row>
    <row r="586" spans="2:19">
      <c r="B586" s="116"/>
      <c r="C586" s="116"/>
      <c r="D586" s="116"/>
      <c r="E586" s="116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17"/>
      <c r="Q586" s="117"/>
      <c r="R586" s="117"/>
      <c r="S586" s="117"/>
    </row>
    <row r="587" spans="2:19">
      <c r="B587" s="116"/>
      <c r="C587" s="116"/>
      <c r="D587" s="116"/>
      <c r="E587" s="116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17"/>
      <c r="Q587" s="117"/>
      <c r="R587" s="117"/>
      <c r="S587" s="117"/>
    </row>
    <row r="588" spans="2:19">
      <c r="B588" s="116"/>
      <c r="C588" s="116"/>
      <c r="D588" s="116"/>
      <c r="E588" s="116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17"/>
      <c r="Q588" s="117"/>
      <c r="R588" s="117"/>
      <c r="S588" s="117"/>
    </row>
    <row r="589" spans="2:19">
      <c r="B589" s="116"/>
      <c r="C589" s="116"/>
      <c r="D589" s="116"/>
      <c r="E589" s="116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17"/>
      <c r="Q589" s="117"/>
      <c r="R589" s="117"/>
      <c r="S589" s="117"/>
    </row>
    <row r="590" spans="2:19">
      <c r="B590" s="116"/>
      <c r="C590" s="116"/>
      <c r="D590" s="116"/>
      <c r="E590" s="116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  <c r="Q590" s="117"/>
      <c r="R590" s="117"/>
      <c r="S590" s="117"/>
    </row>
    <row r="591" spans="2:19">
      <c r="B591" s="116"/>
      <c r="C591" s="116"/>
      <c r="D591" s="116"/>
      <c r="E591" s="116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  <c r="S591" s="117"/>
    </row>
    <row r="592" spans="2:19">
      <c r="B592" s="116"/>
      <c r="C592" s="116"/>
      <c r="D592" s="116"/>
      <c r="E592" s="116"/>
      <c r="F592" s="117"/>
      <c r="G592" s="117"/>
      <c r="H592" s="117"/>
      <c r="I592" s="117"/>
      <c r="J592" s="117"/>
      <c r="K592" s="117"/>
      <c r="L592" s="117"/>
      <c r="M592" s="117"/>
      <c r="N592" s="117"/>
      <c r="O592" s="117"/>
      <c r="P592" s="117"/>
      <c r="Q592" s="117"/>
      <c r="R592" s="117"/>
      <c r="S592" s="117"/>
    </row>
    <row r="593" spans="2:19">
      <c r="B593" s="116"/>
      <c r="C593" s="116"/>
      <c r="D593" s="116"/>
      <c r="E593" s="116"/>
      <c r="F593" s="117"/>
      <c r="G593" s="117"/>
      <c r="H593" s="117"/>
      <c r="I593" s="117"/>
      <c r="J593" s="117"/>
      <c r="K593" s="117"/>
      <c r="L593" s="117"/>
      <c r="M593" s="117"/>
      <c r="N593" s="117"/>
      <c r="O593" s="117"/>
      <c r="P593" s="117"/>
      <c r="Q593" s="117"/>
      <c r="R593" s="117"/>
      <c r="S593" s="117"/>
    </row>
    <row r="594" spans="2:19">
      <c r="B594" s="116"/>
      <c r="C594" s="116"/>
      <c r="D594" s="116"/>
      <c r="E594" s="116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17"/>
      <c r="Q594" s="117"/>
      <c r="R594" s="117"/>
      <c r="S594" s="117"/>
    </row>
    <row r="595" spans="2:19">
      <c r="B595" s="116"/>
      <c r="C595" s="116"/>
      <c r="D595" s="116"/>
      <c r="E595" s="116"/>
      <c r="F595" s="117"/>
      <c r="G595" s="117"/>
      <c r="H595" s="117"/>
      <c r="I595" s="117"/>
      <c r="J595" s="117"/>
      <c r="K595" s="117"/>
      <c r="L595" s="117"/>
      <c r="M595" s="117"/>
      <c r="N595" s="117"/>
      <c r="O595" s="117"/>
      <c r="P595" s="117"/>
      <c r="Q595" s="117"/>
      <c r="R595" s="117"/>
      <c r="S595" s="117"/>
    </row>
    <row r="596" spans="2:19">
      <c r="B596" s="116"/>
      <c r="C596" s="116"/>
      <c r="D596" s="116"/>
      <c r="E596" s="116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17"/>
      <c r="Q596" s="117"/>
      <c r="R596" s="117"/>
      <c r="S596" s="117"/>
    </row>
    <row r="597" spans="2:19">
      <c r="B597" s="116"/>
      <c r="C597" s="116"/>
      <c r="D597" s="116"/>
      <c r="E597" s="116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17"/>
      <c r="Q597" s="117"/>
      <c r="R597" s="117"/>
      <c r="S597" s="117"/>
    </row>
    <row r="598" spans="2:19">
      <c r="B598" s="116"/>
      <c r="C598" s="116"/>
      <c r="D598" s="116"/>
      <c r="E598" s="116"/>
      <c r="F598" s="117"/>
      <c r="G598" s="117"/>
      <c r="H598" s="117"/>
      <c r="I598" s="117"/>
      <c r="J598" s="117"/>
      <c r="K598" s="117"/>
      <c r="L598" s="117"/>
      <c r="M598" s="117"/>
      <c r="N598" s="117"/>
      <c r="O598" s="117"/>
      <c r="P598" s="117"/>
      <c r="Q598" s="117"/>
      <c r="R598" s="117"/>
      <c r="S598" s="117"/>
    </row>
    <row r="599" spans="2:19">
      <c r="B599" s="116"/>
      <c r="C599" s="116"/>
      <c r="D599" s="116"/>
      <c r="E599" s="116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17"/>
      <c r="Q599" s="117"/>
      <c r="R599" s="117"/>
      <c r="S599" s="117"/>
    </row>
    <row r="600" spans="2:19">
      <c r="B600" s="116"/>
      <c r="C600" s="116"/>
      <c r="D600" s="116"/>
      <c r="E600" s="116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17"/>
      <c r="Q600" s="117"/>
      <c r="R600" s="117"/>
      <c r="S600" s="117"/>
    </row>
    <row r="601" spans="2:19">
      <c r="B601" s="116"/>
      <c r="C601" s="116"/>
      <c r="D601" s="116"/>
      <c r="E601" s="116"/>
      <c r="F601" s="117"/>
      <c r="G601" s="117"/>
      <c r="H601" s="117"/>
      <c r="I601" s="117"/>
      <c r="J601" s="117"/>
      <c r="K601" s="117"/>
      <c r="L601" s="117"/>
      <c r="M601" s="117"/>
      <c r="N601" s="117"/>
      <c r="O601" s="117"/>
      <c r="P601" s="117"/>
      <c r="Q601" s="117"/>
      <c r="R601" s="117"/>
      <c r="S601" s="117"/>
    </row>
    <row r="602" spans="2:19">
      <c r="B602" s="116"/>
      <c r="C602" s="116"/>
      <c r="D602" s="116"/>
      <c r="E602" s="116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  <c r="S602" s="117"/>
    </row>
    <row r="603" spans="2:19">
      <c r="B603" s="116"/>
      <c r="C603" s="116"/>
      <c r="D603" s="116"/>
      <c r="E603" s="116"/>
      <c r="F603" s="117"/>
      <c r="G603" s="117"/>
      <c r="H603" s="117"/>
      <c r="I603" s="117"/>
      <c r="J603" s="117"/>
      <c r="K603" s="117"/>
      <c r="L603" s="117"/>
      <c r="M603" s="117"/>
      <c r="N603" s="117"/>
      <c r="O603" s="117"/>
      <c r="P603" s="117"/>
      <c r="Q603" s="117"/>
      <c r="R603" s="117"/>
      <c r="S603" s="117"/>
    </row>
    <row r="604" spans="2:19">
      <c r="B604" s="116"/>
      <c r="C604" s="116"/>
      <c r="D604" s="116"/>
      <c r="E604" s="116"/>
      <c r="F604" s="117"/>
      <c r="G604" s="117"/>
      <c r="H604" s="117"/>
      <c r="I604" s="117"/>
      <c r="J604" s="117"/>
      <c r="K604" s="117"/>
      <c r="L604" s="117"/>
      <c r="M604" s="117"/>
      <c r="N604" s="117"/>
      <c r="O604" s="117"/>
      <c r="P604" s="117"/>
      <c r="Q604" s="117"/>
      <c r="R604" s="117"/>
      <c r="S604" s="117"/>
    </row>
    <row r="605" spans="2:19">
      <c r="B605" s="116"/>
      <c r="C605" s="116"/>
      <c r="D605" s="116"/>
      <c r="E605" s="116"/>
      <c r="F605" s="117"/>
      <c r="G605" s="117"/>
      <c r="H605" s="117"/>
      <c r="I605" s="117"/>
      <c r="J605" s="117"/>
      <c r="K605" s="117"/>
      <c r="L605" s="117"/>
      <c r="M605" s="117"/>
      <c r="N605" s="117"/>
      <c r="O605" s="117"/>
      <c r="P605" s="117"/>
      <c r="Q605" s="117"/>
      <c r="R605" s="117"/>
      <c r="S605" s="117"/>
    </row>
    <row r="606" spans="2:19">
      <c r="B606" s="116"/>
      <c r="C606" s="116"/>
      <c r="D606" s="116"/>
      <c r="E606" s="116"/>
      <c r="F606" s="117"/>
      <c r="G606" s="117"/>
      <c r="H606" s="117"/>
      <c r="I606" s="117"/>
      <c r="J606" s="117"/>
      <c r="K606" s="117"/>
      <c r="L606" s="117"/>
      <c r="M606" s="117"/>
      <c r="N606" s="117"/>
      <c r="O606" s="117"/>
      <c r="P606" s="117"/>
      <c r="Q606" s="117"/>
      <c r="R606" s="117"/>
      <c r="S606" s="117"/>
    </row>
    <row r="607" spans="2:19">
      <c r="B607" s="116"/>
      <c r="C607" s="116"/>
      <c r="D607" s="116"/>
      <c r="E607" s="116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17"/>
      <c r="Q607" s="117"/>
      <c r="R607" s="117"/>
      <c r="S607" s="117"/>
    </row>
    <row r="608" spans="2:19">
      <c r="B608" s="116"/>
      <c r="C608" s="116"/>
      <c r="D608" s="116"/>
      <c r="E608" s="116"/>
      <c r="F608" s="117"/>
      <c r="G608" s="117"/>
      <c r="H608" s="117"/>
      <c r="I608" s="117"/>
      <c r="J608" s="117"/>
      <c r="K608" s="117"/>
      <c r="L608" s="117"/>
      <c r="M608" s="117"/>
      <c r="N608" s="117"/>
      <c r="O608" s="117"/>
      <c r="P608" s="117"/>
      <c r="Q608" s="117"/>
      <c r="R608" s="117"/>
      <c r="S608" s="117"/>
    </row>
    <row r="609" spans="2:19">
      <c r="B609" s="116"/>
      <c r="C609" s="116"/>
      <c r="D609" s="116"/>
      <c r="E609" s="116"/>
      <c r="F609" s="117"/>
      <c r="G609" s="117"/>
      <c r="H609" s="117"/>
      <c r="I609" s="117"/>
      <c r="J609" s="117"/>
      <c r="K609" s="117"/>
      <c r="L609" s="117"/>
      <c r="M609" s="117"/>
      <c r="N609" s="117"/>
      <c r="O609" s="117"/>
      <c r="P609" s="117"/>
      <c r="Q609" s="117"/>
      <c r="R609" s="117"/>
      <c r="S609" s="117"/>
    </row>
    <row r="610" spans="2:19">
      <c r="B610" s="116"/>
      <c r="C610" s="116"/>
      <c r="D610" s="116"/>
      <c r="E610" s="116"/>
      <c r="F610" s="117"/>
      <c r="G610" s="117"/>
      <c r="H610" s="117"/>
      <c r="I610" s="117"/>
      <c r="J610" s="117"/>
      <c r="K610" s="117"/>
      <c r="L610" s="117"/>
      <c r="M610" s="117"/>
      <c r="N610" s="117"/>
      <c r="O610" s="117"/>
      <c r="P610" s="117"/>
      <c r="Q610" s="117"/>
      <c r="R610" s="117"/>
      <c r="S610" s="117"/>
    </row>
    <row r="611" spans="2:19">
      <c r="B611" s="116"/>
      <c r="C611" s="116"/>
      <c r="D611" s="116"/>
      <c r="E611" s="116"/>
      <c r="F611" s="117"/>
      <c r="G611" s="117"/>
      <c r="H611" s="117"/>
      <c r="I611" s="117"/>
      <c r="J611" s="117"/>
      <c r="K611" s="117"/>
      <c r="L611" s="117"/>
      <c r="M611" s="117"/>
      <c r="N611" s="117"/>
      <c r="O611" s="117"/>
      <c r="P611" s="117"/>
      <c r="Q611" s="117"/>
      <c r="R611" s="117"/>
      <c r="S611" s="117"/>
    </row>
    <row r="612" spans="2:19">
      <c r="B612" s="116"/>
      <c r="C612" s="116"/>
      <c r="D612" s="116"/>
      <c r="E612" s="116"/>
      <c r="F612" s="117"/>
      <c r="G612" s="117"/>
      <c r="H612" s="117"/>
      <c r="I612" s="117"/>
      <c r="J612" s="117"/>
      <c r="K612" s="117"/>
      <c r="L612" s="117"/>
      <c r="M612" s="117"/>
      <c r="N612" s="117"/>
      <c r="O612" s="117"/>
      <c r="P612" s="117"/>
      <c r="Q612" s="117"/>
      <c r="R612" s="117"/>
      <c r="S612" s="117"/>
    </row>
    <row r="613" spans="2:19">
      <c r="B613" s="116"/>
      <c r="C613" s="116"/>
      <c r="D613" s="116"/>
      <c r="E613" s="116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  <c r="S613" s="117"/>
    </row>
    <row r="614" spans="2:19">
      <c r="B614" s="116"/>
      <c r="C614" s="116"/>
      <c r="D614" s="116"/>
      <c r="E614" s="116"/>
      <c r="F614" s="117"/>
      <c r="G614" s="117"/>
      <c r="H614" s="117"/>
      <c r="I614" s="117"/>
      <c r="J614" s="117"/>
      <c r="K614" s="117"/>
      <c r="L614" s="117"/>
      <c r="M614" s="117"/>
      <c r="N614" s="117"/>
      <c r="O614" s="117"/>
      <c r="P614" s="117"/>
      <c r="Q614" s="117"/>
      <c r="R614" s="117"/>
      <c r="S614" s="117"/>
    </row>
    <row r="615" spans="2:19">
      <c r="B615" s="116"/>
      <c r="C615" s="116"/>
      <c r="D615" s="116"/>
      <c r="E615" s="116"/>
      <c r="F615" s="117"/>
      <c r="G615" s="117"/>
      <c r="H615" s="117"/>
      <c r="I615" s="117"/>
      <c r="J615" s="117"/>
      <c r="K615" s="117"/>
      <c r="L615" s="117"/>
      <c r="M615" s="117"/>
      <c r="N615" s="117"/>
      <c r="O615" s="117"/>
      <c r="P615" s="117"/>
      <c r="Q615" s="117"/>
      <c r="R615" s="117"/>
      <c r="S615" s="117"/>
    </row>
    <row r="616" spans="2:19">
      <c r="B616" s="116"/>
      <c r="C616" s="116"/>
      <c r="D616" s="116"/>
      <c r="E616" s="116"/>
      <c r="F616" s="117"/>
      <c r="G616" s="117"/>
      <c r="H616" s="117"/>
      <c r="I616" s="117"/>
      <c r="J616" s="117"/>
      <c r="K616" s="117"/>
      <c r="L616" s="117"/>
      <c r="M616" s="117"/>
      <c r="N616" s="117"/>
      <c r="O616" s="117"/>
      <c r="P616" s="117"/>
      <c r="Q616" s="117"/>
      <c r="R616" s="117"/>
      <c r="S616" s="117"/>
    </row>
    <row r="617" spans="2:19">
      <c r="B617" s="116"/>
      <c r="C617" s="116"/>
      <c r="D617" s="116"/>
      <c r="E617" s="116"/>
      <c r="F617" s="117"/>
      <c r="G617" s="117"/>
      <c r="H617" s="117"/>
      <c r="I617" s="117"/>
      <c r="J617" s="117"/>
      <c r="K617" s="117"/>
      <c r="L617" s="117"/>
      <c r="M617" s="117"/>
      <c r="N617" s="117"/>
      <c r="O617" s="117"/>
      <c r="P617" s="117"/>
      <c r="Q617" s="117"/>
      <c r="R617" s="117"/>
      <c r="S617" s="117"/>
    </row>
    <row r="618" spans="2:19">
      <c r="B618" s="116"/>
      <c r="C618" s="116"/>
      <c r="D618" s="116"/>
      <c r="E618" s="116"/>
      <c r="F618" s="117"/>
      <c r="G618" s="117"/>
      <c r="H618" s="117"/>
      <c r="I618" s="117"/>
      <c r="J618" s="117"/>
      <c r="K618" s="117"/>
      <c r="L618" s="117"/>
      <c r="M618" s="117"/>
      <c r="N618" s="117"/>
      <c r="O618" s="117"/>
      <c r="P618" s="117"/>
      <c r="Q618" s="117"/>
      <c r="R618" s="117"/>
      <c r="S618" s="117"/>
    </row>
    <row r="619" spans="2:19">
      <c r="B619" s="116"/>
      <c r="C619" s="116"/>
      <c r="D619" s="116"/>
      <c r="E619" s="116"/>
      <c r="F619" s="117"/>
      <c r="G619" s="117"/>
      <c r="H619" s="117"/>
      <c r="I619" s="117"/>
      <c r="J619" s="117"/>
      <c r="K619" s="117"/>
      <c r="L619" s="117"/>
      <c r="M619" s="117"/>
      <c r="N619" s="117"/>
      <c r="O619" s="117"/>
      <c r="P619" s="117"/>
      <c r="Q619" s="117"/>
      <c r="R619" s="117"/>
      <c r="S619" s="117"/>
    </row>
    <row r="620" spans="2:19">
      <c r="B620" s="116"/>
      <c r="C620" s="116"/>
      <c r="D620" s="116"/>
      <c r="E620" s="116"/>
      <c r="F620" s="117"/>
      <c r="G620" s="117"/>
      <c r="H620" s="117"/>
      <c r="I620" s="117"/>
      <c r="J620" s="117"/>
      <c r="K620" s="117"/>
      <c r="L620" s="117"/>
      <c r="M620" s="117"/>
      <c r="N620" s="117"/>
      <c r="O620" s="117"/>
      <c r="P620" s="117"/>
      <c r="Q620" s="117"/>
      <c r="R620" s="117"/>
      <c r="S620" s="117"/>
    </row>
    <row r="621" spans="2:19">
      <c r="B621" s="116"/>
      <c r="C621" s="116"/>
      <c r="D621" s="116"/>
      <c r="E621" s="116"/>
      <c r="F621" s="117"/>
      <c r="G621" s="117"/>
      <c r="H621" s="117"/>
      <c r="I621" s="117"/>
      <c r="J621" s="117"/>
      <c r="K621" s="117"/>
      <c r="L621" s="117"/>
      <c r="M621" s="117"/>
      <c r="N621" s="117"/>
      <c r="O621" s="117"/>
      <c r="P621" s="117"/>
      <c r="Q621" s="117"/>
      <c r="R621" s="117"/>
      <c r="S621" s="117"/>
    </row>
    <row r="622" spans="2:19">
      <c r="B622" s="116"/>
      <c r="C622" s="116"/>
      <c r="D622" s="116"/>
      <c r="E622" s="116"/>
      <c r="F622" s="117"/>
      <c r="G622" s="117"/>
      <c r="H622" s="117"/>
      <c r="I622" s="117"/>
      <c r="J622" s="117"/>
      <c r="K622" s="117"/>
      <c r="L622" s="117"/>
      <c r="M622" s="117"/>
      <c r="N622" s="117"/>
      <c r="O622" s="117"/>
      <c r="P622" s="117"/>
      <c r="Q622" s="117"/>
      <c r="R622" s="117"/>
      <c r="S622" s="117"/>
    </row>
    <row r="623" spans="2:19">
      <c r="B623" s="116"/>
      <c r="C623" s="116"/>
      <c r="D623" s="116"/>
      <c r="E623" s="116"/>
      <c r="F623" s="117"/>
      <c r="G623" s="117"/>
      <c r="H623" s="117"/>
      <c r="I623" s="117"/>
      <c r="J623" s="117"/>
      <c r="K623" s="117"/>
      <c r="L623" s="117"/>
      <c r="M623" s="117"/>
      <c r="N623" s="117"/>
      <c r="O623" s="117"/>
      <c r="P623" s="117"/>
      <c r="Q623" s="117"/>
      <c r="R623" s="117"/>
      <c r="S623" s="117"/>
    </row>
    <row r="624" spans="2:19">
      <c r="B624" s="116"/>
      <c r="C624" s="116"/>
      <c r="D624" s="116"/>
      <c r="E624" s="116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  <c r="S624" s="117"/>
    </row>
    <row r="625" spans="2:19">
      <c r="B625" s="116"/>
      <c r="C625" s="116"/>
      <c r="D625" s="116"/>
      <c r="E625" s="116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17"/>
      <c r="Q625" s="117"/>
      <c r="R625" s="117"/>
      <c r="S625" s="117"/>
    </row>
    <row r="626" spans="2:19">
      <c r="B626" s="116"/>
      <c r="C626" s="116"/>
      <c r="D626" s="116"/>
      <c r="E626" s="116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17"/>
      <c r="Q626" s="117"/>
      <c r="R626" s="117"/>
      <c r="S626" s="117"/>
    </row>
    <row r="627" spans="2:19">
      <c r="B627" s="116"/>
      <c r="C627" s="116"/>
      <c r="D627" s="116"/>
      <c r="E627" s="116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17"/>
      <c r="Q627" s="117"/>
      <c r="R627" s="117"/>
      <c r="S627" s="117"/>
    </row>
    <row r="628" spans="2:19">
      <c r="B628" s="116"/>
      <c r="C628" s="116"/>
      <c r="D628" s="116"/>
      <c r="E628" s="116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17"/>
      <c r="Q628" s="117"/>
      <c r="R628" s="117"/>
      <c r="S628" s="117"/>
    </row>
    <row r="629" spans="2:19">
      <c r="B629" s="116"/>
      <c r="C629" s="116"/>
      <c r="D629" s="116"/>
      <c r="E629" s="116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17"/>
      <c r="Q629" s="117"/>
      <c r="R629" s="117"/>
      <c r="S629" s="117"/>
    </row>
    <row r="630" spans="2:19">
      <c r="B630" s="116"/>
      <c r="C630" s="116"/>
      <c r="D630" s="116"/>
      <c r="E630" s="116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17"/>
      <c r="Q630" s="117"/>
      <c r="R630" s="117"/>
      <c r="S630" s="117"/>
    </row>
    <row r="631" spans="2:19">
      <c r="B631" s="116"/>
      <c r="C631" s="116"/>
      <c r="D631" s="116"/>
      <c r="E631" s="116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17"/>
      <c r="Q631" s="117"/>
      <c r="R631" s="117"/>
      <c r="S631" s="117"/>
    </row>
    <row r="632" spans="2:19">
      <c r="B632" s="116"/>
      <c r="C632" s="116"/>
      <c r="D632" s="116"/>
      <c r="E632" s="116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  <c r="S632" s="117"/>
    </row>
    <row r="633" spans="2:19">
      <c r="B633" s="116"/>
      <c r="C633" s="116"/>
      <c r="D633" s="116"/>
      <c r="E633" s="116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  <c r="S633" s="117"/>
    </row>
    <row r="634" spans="2:19">
      <c r="B634" s="116"/>
      <c r="C634" s="116"/>
      <c r="D634" s="116"/>
      <c r="E634" s="116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17"/>
      <c r="Q634" s="117"/>
      <c r="R634" s="117"/>
      <c r="S634" s="117"/>
    </row>
    <row r="635" spans="2:19">
      <c r="B635" s="116"/>
      <c r="C635" s="116"/>
      <c r="D635" s="116"/>
      <c r="E635" s="116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  <c r="S635" s="117"/>
    </row>
    <row r="636" spans="2:19">
      <c r="B636" s="116"/>
      <c r="C636" s="116"/>
      <c r="D636" s="116"/>
      <c r="E636" s="116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  <c r="Q636" s="117"/>
      <c r="R636" s="117"/>
      <c r="S636" s="117"/>
    </row>
    <row r="637" spans="2:19">
      <c r="B637" s="116"/>
      <c r="C637" s="116"/>
      <c r="D637" s="116"/>
      <c r="E637" s="116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17"/>
      <c r="Q637" s="117"/>
      <c r="R637" s="117"/>
      <c r="S637" s="117"/>
    </row>
    <row r="638" spans="2:19">
      <c r="B638" s="116"/>
      <c r="C638" s="116"/>
      <c r="D638" s="116"/>
      <c r="E638" s="116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17"/>
      <c r="Q638" s="117"/>
      <c r="R638" s="117"/>
      <c r="S638" s="117"/>
    </row>
    <row r="639" spans="2:19">
      <c r="B639" s="116"/>
      <c r="C639" s="116"/>
      <c r="D639" s="116"/>
      <c r="E639" s="116"/>
      <c r="F639" s="117"/>
      <c r="G639" s="117"/>
      <c r="H639" s="117"/>
      <c r="I639" s="117"/>
      <c r="J639" s="117"/>
      <c r="K639" s="117"/>
      <c r="L639" s="117"/>
      <c r="M639" s="117"/>
      <c r="N639" s="117"/>
      <c r="O639" s="117"/>
      <c r="P639" s="117"/>
      <c r="Q639" s="117"/>
      <c r="R639" s="117"/>
      <c r="S639" s="117"/>
    </row>
    <row r="640" spans="2:19">
      <c r="B640" s="116"/>
      <c r="C640" s="116"/>
      <c r="D640" s="116"/>
      <c r="E640" s="116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17"/>
      <c r="Q640" s="117"/>
      <c r="R640" s="117"/>
      <c r="S640" s="117"/>
    </row>
    <row r="641" spans="2:19">
      <c r="B641" s="116"/>
      <c r="C641" s="116"/>
      <c r="D641" s="116"/>
      <c r="E641" s="116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17"/>
      <c r="Q641" s="117"/>
      <c r="R641" s="117"/>
      <c r="S641" s="117"/>
    </row>
    <row r="642" spans="2:19">
      <c r="B642" s="116"/>
      <c r="C642" s="116"/>
      <c r="D642" s="116"/>
      <c r="E642" s="116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17"/>
      <c r="Q642" s="117"/>
      <c r="R642" s="117"/>
      <c r="S642" s="117"/>
    </row>
    <row r="643" spans="2:19">
      <c r="B643" s="116"/>
      <c r="C643" s="116"/>
      <c r="D643" s="116"/>
      <c r="E643" s="116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17"/>
      <c r="Q643" s="117"/>
      <c r="R643" s="117"/>
      <c r="S643" s="117"/>
    </row>
    <row r="644" spans="2:19">
      <c r="B644" s="116"/>
      <c r="C644" s="116"/>
      <c r="D644" s="116"/>
      <c r="E644" s="116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17"/>
      <c r="Q644" s="117"/>
      <c r="R644" s="117"/>
      <c r="S644" s="117"/>
    </row>
    <row r="645" spans="2:19">
      <c r="B645" s="116"/>
      <c r="C645" s="116"/>
      <c r="D645" s="116"/>
      <c r="E645" s="116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17"/>
      <c r="Q645" s="117"/>
      <c r="R645" s="117"/>
      <c r="S645" s="117"/>
    </row>
    <row r="646" spans="2:19">
      <c r="B646" s="116"/>
      <c r="C646" s="116"/>
      <c r="D646" s="116"/>
      <c r="E646" s="116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  <c r="S646" s="117"/>
    </row>
    <row r="647" spans="2:19">
      <c r="B647" s="116"/>
      <c r="C647" s="116"/>
      <c r="D647" s="116"/>
      <c r="E647" s="116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17"/>
      <c r="Q647" s="117"/>
      <c r="R647" s="117"/>
      <c r="S647" s="117"/>
    </row>
    <row r="648" spans="2:19">
      <c r="B648" s="116"/>
      <c r="C648" s="116"/>
      <c r="D648" s="116"/>
      <c r="E648" s="116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17"/>
      <c r="Q648" s="117"/>
      <c r="R648" s="117"/>
      <c r="S648" s="117"/>
    </row>
    <row r="649" spans="2:19">
      <c r="B649" s="116"/>
      <c r="C649" s="116"/>
      <c r="D649" s="116"/>
      <c r="E649" s="116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17"/>
      <c r="Q649" s="117"/>
      <c r="R649" s="117"/>
      <c r="S649" s="117"/>
    </row>
    <row r="650" spans="2:19">
      <c r="B650" s="116"/>
      <c r="C650" s="116"/>
      <c r="D650" s="116"/>
      <c r="E650" s="116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17"/>
      <c r="Q650" s="117"/>
      <c r="R650" s="117"/>
      <c r="S650" s="117"/>
    </row>
    <row r="651" spans="2:19">
      <c r="B651" s="116"/>
      <c r="C651" s="116"/>
      <c r="D651" s="116"/>
      <c r="E651" s="116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17"/>
      <c r="Q651" s="117"/>
      <c r="R651" s="117"/>
      <c r="S651" s="117"/>
    </row>
    <row r="652" spans="2:19">
      <c r="B652" s="116"/>
      <c r="C652" s="116"/>
      <c r="D652" s="116"/>
      <c r="E652" s="116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17"/>
      <c r="Q652" s="117"/>
      <c r="R652" s="117"/>
      <c r="S652" s="117"/>
    </row>
    <row r="653" spans="2:19">
      <c r="B653" s="116"/>
      <c r="C653" s="116"/>
      <c r="D653" s="116"/>
      <c r="E653" s="116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17"/>
      <c r="Q653" s="117"/>
      <c r="R653" s="117"/>
      <c r="S653" s="117"/>
    </row>
    <row r="654" spans="2:19">
      <c r="B654" s="116"/>
      <c r="C654" s="116"/>
      <c r="D654" s="116"/>
      <c r="E654" s="116"/>
      <c r="F654" s="117"/>
      <c r="G654" s="117"/>
      <c r="H654" s="117"/>
      <c r="I654" s="117"/>
      <c r="J654" s="117"/>
      <c r="K654" s="117"/>
      <c r="L654" s="117"/>
      <c r="M654" s="117"/>
      <c r="N654" s="117"/>
      <c r="O654" s="117"/>
      <c r="P654" s="117"/>
      <c r="Q654" s="117"/>
      <c r="R654" s="117"/>
      <c r="S654" s="117"/>
    </row>
    <row r="655" spans="2:19">
      <c r="B655" s="116"/>
      <c r="C655" s="116"/>
      <c r="D655" s="116"/>
      <c r="E655" s="116"/>
      <c r="F655" s="117"/>
      <c r="G655" s="117"/>
      <c r="H655" s="117"/>
      <c r="I655" s="117"/>
      <c r="J655" s="117"/>
      <c r="K655" s="117"/>
      <c r="L655" s="117"/>
      <c r="M655" s="117"/>
      <c r="N655" s="117"/>
      <c r="O655" s="117"/>
      <c r="P655" s="117"/>
      <c r="Q655" s="117"/>
      <c r="R655" s="117"/>
      <c r="S655" s="117"/>
    </row>
    <row r="656" spans="2:19">
      <c r="B656" s="116"/>
      <c r="C656" s="116"/>
      <c r="D656" s="116"/>
      <c r="E656" s="116"/>
      <c r="F656" s="117"/>
      <c r="G656" s="117"/>
      <c r="H656" s="117"/>
      <c r="I656" s="117"/>
      <c r="J656" s="117"/>
      <c r="K656" s="117"/>
      <c r="L656" s="117"/>
      <c r="M656" s="117"/>
      <c r="N656" s="117"/>
      <c r="O656" s="117"/>
      <c r="P656" s="117"/>
      <c r="Q656" s="117"/>
      <c r="R656" s="117"/>
      <c r="S656" s="117"/>
    </row>
    <row r="657" spans="2:19">
      <c r="B657" s="116"/>
      <c r="C657" s="116"/>
      <c r="D657" s="116"/>
      <c r="E657" s="116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  <c r="Q657" s="117"/>
      <c r="R657" s="117"/>
      <c r="S657" s="117"/>
    </row>
    <row r="658" spans="2:19">
      <c r="B658" s="116"/>
      <c r="C658" s="116"/>
      <c r="D658" s="116"/>
      <c r="E658" s="116"/>
      <c r="F658" s="117"/>
      <c r="G658" s="117"/>
      <c r="H658" s="117"/>
      <c r="I658" s="117"/>
      <c r="J658" s="117"/>
      <c r="K658" s="117"/>
      <c r="L658" s="117"/>
      <c r="M658" s="117"/>
      <c r="N658" s="117"/>
      <c r="O658" s="117"/>
      <c r="P658" s="117"/>
      <c r="Q658" s="117"/>
      <c r="R658" s="117"/>
      <c r="S658" s="117"/>
    </row>
    <row r="659" spans="2:19">
      <c r="B659" s="116"/>
      <c r="C659" s="116"/>
      <c r="D659" s="116"/>
      <c r="E659" s="116"/>
      <c r="F659" s="117"/>
      <c r="G659" s="117"/>
      <c r="H659" s="117"/>
      <c r="I659" s="117"/>
      <c r="J659" s="117"/>
      <c r="K659" s="117"/>
      <c r="L659" s="117"/>
      <c r="M659" s="117"/>
      <c r="N659" s="117"/>
      <c r="O659" s="117"/>
      <c r="P659" s="117"/>
      <c r="Q659" s="117"/>
      <c r="R659" s="117"/>
      <c r="S659" s="117"/>
    </row>
    <row r="660" spans="2:19">
      <c r="B660" s="116"/>
      <c r="C660" s="116"/>
      <c r="D660" s="116"/>
      <c r="E660" s="116"/>
      <c r="F660" s="117"/>
      <c r="G660" s="117"/>
      <c r="H660" s="117"/>
      <c r="I660" s="117"/>
      <c r="J660" s="117"/>
      <c r="K660" s="117"/>
      <c r="L660" s="117"/>
      <c r="M660" s="117"/>
      <c r="N660" s="117"/>
      <c r="O660" s="117"/>
      <c r="P660" s="117"/>
      <c r="Q660" s="117"/>
      <c r="R660" s="117"/>
      <c r="S660" s="117"/>
    </row>
    <row r="661" spans="2:19">
      <c r="B661" s="116"/>
      <c r="C661" s="116"/>
      <c r="D661" s="116"/>
      <c r="E661" s="116"/>
      <c r="F661" s="117"/>
      <c r="G661" s="117"/>
      <c r="H661" s="117"/>
      <c r="I661" s="117"/>
      <c r="J661" s="117"/>
      <c r="K661" s="117"/>
      <c r="L661" s="117"/>
      <c r="M661" s="117"/>
      <c r="N661" s="117"/>
      <c r="O661" s="117"/>
      <c r="P661" s="117"/>
      <c r="Q661" s="117"/>
      <c r="R661" s="117"/>
      <c r="S661" s="117"/>
    </row>
    <row r="662" spans="2:19">
      <c r="B662" s="116"/>
      <c r="C662" s="116"/>
      <c r="D662" s="116"/>
      <c r="E662" s="116"/>
      <c r="F662" s="117"/>
      <c r="G662" s="117"/>
      <c r="H662" s="117"/>
      <c r="I662" s="117"/>
      <c r="J662" s="117"/>
      <c r="K662" s="117"/>
      <c r="L662" s="117"/>
      <c r="M662" s="117"/>
      <c r="N662" s="117"/>
      <c r="O662" s="117"/>
      <c r="P662" s="117"/>
      <c r="Q662" s="117"/>
      <c r="R662" s="117"/>
      <c r="S662" s="117"/>
    </row>
    <row r="663" spans="2:19">
      <c r="B663" s="116"/>
      <c r="C663" s="116"/>
      <c r="D663" s="116"/>
      <c r="E663" s="116"/>
      <c r="F663" s="117"/>
      <c r="G663" s="117"/>
      <c r="H663" s="117"/>
      <c r="I663" s="117"/>
      <c r="J663" s="117"/>
      <c r="K663" s="117"/>
      <c r="L663" s="117"/>
      <c r="M663" s="117"/>
      <c r="N663" s="117"/>
      <c r="O663" s="117"/>
      <c r="P663" s="117"/>
      <c r="Q663" s="117"/>
      <c r="R663" s="117"/>
      <c r="S663" s="117"/>
    </row>
    <row r="664" spans="2:19">
      <c r="B664" s="116"/>
      <c r="C664" s="116"/>
      <c r="D664" s="116"/>
      <c r="E664" s="116"/>
      <c r="F664" s="117"/>
      <c r="G664" s="117"/>
      <c r="H664" s="117"/>
      <c r="I664" s="117"/>
      <c r="J664" s="117"/>
      <c r="K664" s="117"/>
      <c r="L664" s="117"/>
      <c r="M664" s="117"/>
      <c r="N664" s="117"/>
      <c r="O664" s="117"/>
      <c r="P664" s="117"/>
      <c r="Q664" s="117"/>
      <c r="R664" s="117"/>
      <c r="S664" s="117"/>
    </row>
    <row r="665" spans="2:19">
      <c r="B665" s="116"/>
      <c r="C665" s="116"/>
      <c r="D665" s="116"/>
      <c r="E665" s="116"/>
      <c r="F665" s="117"/>
      <c r="G665" s="117"/>
      <c r="H665" s="117"/>
      <c r="I665" s="117"/>
      <c r="J665" s="117"/>
      <c r="K665" s="117"/>
      <c r="L665" s="117"/>
      <c r="M665" s="117"/>
      <c r="N665" s="117"/>
      <c r="O665" s="117"/>
      <c r="P665" s="117"/>
      <c r="Q665" s="117"/>
      <c r="R665" s="117"/>
      <c r="S665" s="117"/>
    </row>
    <row r="666" spans="2:19">
      <c r="B666" s="116"/>
      <c r="C666" s="116"/>
      <c r="D666" s="116"/>
      <c r="E666" s="116"/>
      <c r="F666" s="117"/>
      <c r="G666" s="117"/>
      <c r="H666" s="117"/>
      <c r="I666" s="117"/>
      <c r="J666" s="117"/>
      <c r="K666" s="117"/>
      <c r="L666" s="117"/>
      <c r="M666" s="117"/>
      <c r="N666" s="117"/>
      <c r="O666" s="117"/>
      <c r="P666" s="117"/>
      <c r="Q666" s="117"/>
      <c r="R666" s="117"/>
      <c r="S666" s="117"/>
    </row>
    <row r="667" spans="2:19">
      <c r="B667" s="116"/>
      <c r="C667" s="116"/>
      <c r="D667" s="116"/>
      <c r="E667" s="116"/>
      <c r="F667" s="117"/>
      <c r="G667" s="117"/>
      <c r="H667" s="117"/>
      <c r="I667" s="117"/>
      <c r="J667" s="117"/>
      <c r="K667" s="117"/>
      <c r="L667" s="117"/>
      <c r="M667" s="117"/>
      <c r="N667" s="117"/>
      <c r="O667" s="117"/>
      <c r="P667" s="117"/>
      <c r="Q667" s="117"/>
      <c r="R667" s="117"/>
      <c r="S667" s="117"/>
    </row>
    <row r="668" spans="2:19">
      <c r="B668" s="116"/>
      <c r="C668" s="116"/>
      <c r="D668" s="116"/>
      <c r="E668" s="116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17"/>
      <c r="Q668" s="117"/>
      <c r="R668" s="117"/>
      <c r="S668" s="117"/>
    </row>
  </sheetData>
  <sheetProtection sheet="1" objects="1" scenarios="1"/>
  <mergeCells count="2">
    <mergeCell ref="B6:S6"/>
    <mergeCell ref="B7:S7"/>
  </mergeCells>
  <phoneticPr fontId="3" type="noConversion"/>
  <conditionalFormatting sqref="B12:B37 B42:B134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4"/>
  <sheetViews>
    <sheetView rightToLeft="1" workbookViewId="0"/>
  </sheetViews>
  <sheetFormatPr defaultColWidth="9.140625" defaultRowHeight="18"/>
  <cols>
    <col min="1" max="1" width="6.28515625" style="1" customWidth="1"/>
    <col min="2" max="2" width="39.28515625" style="2" bestFit="1" customWidth="1"/>
    <col min="3" max="3" width="23.7109375" style="2" customWidth="1"/>
    <col min="4" max="4" width="5.7109375" style="2" bestFit="1" customWidth="1"/>
    <col min="5" max="5" width="11.28515625" style="2" bestFit="1" customWidth="1"/>
    <col min="6" max="6" width="19.140625" style="1" bestFit="1" customWidth="1"/>
    <col min="7" max="7" width="12" style="1" bestFit="1" customWidth="1"/>
    <col min="8" max="8" width="10.140625" style="1" bestFit="1" customWidth="1"/>
    <col min="9" max="9" width="7.28515625" style="1" bestFit="1" customWidth="1"/>
    <col min="10" max="10" width="8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142</v>
      </c>
      <c r="C1" s="67" t="s" vm="1">
        <v>225</v>
      </c>
    </row>
    <row r="2" spans="2:49">
      <c r="B2" s="46" t="s">
        <v>141</v>
      </c>
      <c r="C2" s="67" t="s">
        <v>226</v>
      </c>
    </row>
    <row r="3" spans="2:49">
      <c r="B3" s="46" t="s">
        <v>143</v>
      </c>
      <c r="C3" s="67" t="s">
        <v>227</v>
      </c>
    </row>
    <row r="4" spans="2:49">
      <c r="B4" s="46" t="s">
        <v>144</v>
      </c>
      <c r="C4" s="67">
        <v>9454</v>
      </c>
    </row>
    <row r="6" spans="2:49" ht="26.25" customHeight="1">
      <c r="B6" s="133" t="s">
        <v>171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5"/>
    </row>
    <row r="7" spans="2:49" ht="26.25" customHeight="1">
      <c r="B7" s="133" t="s">
        <v>88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</row>
    <row r="8" spans="2:49" s="3" customFormat="1" ht="63">
      <c r="B8" s="21" t="s">
        <v>112</v>
      </c>
      <c r="C8" s="29" t="s">
        <v>44</v>
      </c>
      <c r="D8" s="29" t="s">
        <v>114</v>
      </c>
      <c r="E8" s="29" t="s">
        <v>113</v>
      </c>
      <c r="F8" s="29" t="s">
        <v>65</v>
      </c>
      <c r="G8" s="29" t="s">
        <v>99</v>
      </c>
      <c r="H8" s="29" t="s">
        <v>201</v>
      </c>
      <c r="I8" s="29" t="s">
        <v>200</v>
      </c>
      <c r="J8" s="29" t="s">
        <v>107</v>
      </c>
      <c r="K8" s="29" t="s">
        <v>58</v>
      </c>
      <c r="L8" s="29" t="s">
        <v>145</v>
      </c>
      <c r="M8" s="30" t="s">
        <v>147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208</v>
      </c>
      <c r="I9" s="31"/>
      <c r="J9" s="31" t="s">
        <v>204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88" t="s">
        <v>29</v>
      </c>
      <c r="C11" s="73"/>
      <c r="D11" s="73"/>
      <c r="E11" s="73"/>
      <c r="F11" s="73"/>
      <c r="G11" s="73"/>
      <c r="H11" s="83"/>
      <c r="I11" s="83"/>
      <c r="J11" s="83">
        <v>180.61699000000004</v>
      </c>
      <c r="K11" s="73"/>
      <c r="L11" s="84">
        <f>IFERROR(J11/$J$11,0)</f>
        <v>1</v>
      </c>
      <c r="M11" s="84">
        <f>J11/'סכום נכסי הקרן'!$C$42</f>
        <v>2.1960136240176068E-3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9" t="s">
        <v>194</v>
      </c>
      <c r="C12" s="71"/>
      <c r="D12" s="71"/>
      <c r="E12" s="71"/>
      <c r="F12" s="71"/>
      <c r="G12" s="71"/>
      <c r="H12" s="80"/>
      <c r="I12" s="80"/>
      <c r="J12" s="80">
        <v>12.80213</v>
      </c>
      <c r="K12" s="71"/>
      <c r="L12" s="81">
        <f t="shared" ref="L12:L18" si="0">IFERROR(J12/$J$11,0)</f>
        <v>7.0879987536056246E-2</v>
      </c>
      <c r="M12" s="81">
        <f>J12/'סכום נכסי הקרן'!$C$42</f>
        <v>1.556534182993777E-4</v>
      </c>
    </row>
    <row r="13" spans="2:49">
      <c r="B13" s="76" t="s">
        <v>1993</v>
      </c>
      <c r="C13" s="73">
        <v>8113</v>
      </c>
      <c r="D13" s="86" t="s">
        <v>27</v>
      </c>
      <c r="E13" s="73" t="s">
        <v>1994</v>
      </c>
      <c r="F13" s="86" t="s">
        <v>151</v>
      </c>
      <c r="G13" s="86" t="s">
        <v>128</v>
      </c>
      <c r="H13" s="83">
        <v>3982</v>
      </c>
      <c r="I13" s="83">
        <v>100</v>
      </c>
      <c r="J13" s="83">
        <v>12.80213</v>
      </c>
      <c r="K13" s="84">
        <v>7.9640000000000004E-8</v>
      </c>
      <c r="L13" s="84">
        <f t="shared" si="0"/>
        <v>7.0879987536056246E-2</v>
      </c>
      <c r="M13" s="84">
        <f>J13/'סכום נכסי הקרן'!$C$42</f>
        <v>1.556534182993777E-4</v>
      </c>
    </row>
    <row r="14" spans="2:49">
      <c r="B14" s="72"/>
      <c r="C14" s="73"/>
      <c r="D14" s="73"/>
      <c r="E14" s="73"/>
      <c r="F14" s="73"/>
      <c r="G14" s="73"/>
      <c r="H14" s="83"/>
      <c r="I14" s="83"/>
      <c r="J14" s="73"/>
      <c r="K14" s="73"/>
      <c r="L14" s="84"/>
      <c r="M14" s="73"/>
    </row>
    <row r="15" spans="2:49">
      <c r="B15" s="92" t="s">
        <v>193</v>
      </c>
      <c r="C15" s="73"/>
      <c r="D15" s="73"/>
      <c r="E15" s="73"/>
      <c r="F15" s="73"/>
      <c r="G15" s="73"/>
      <c r="H15" s="83"/>
      <c r="I15" s="83"/>
      <c r="J15" s="83">
        <v>167.81485999999998</v>
      </c>
      <c r="K15" s="73"/>
      <c r="L15" s="84">
        <f t="shared" si="0"/>
        <v>0.92912001246394338</v>
      </c>
      <c r="M15" s="84">
        <f>J15/'סכום נכסי הקרן'!$C$42</f>
        <v>2.0403602057182282E-3</v>
      </c>
    </row>
    <row r="16" spans="2:49">
      <c r="B16" s="89" t="s">
        <v>63</v>
      </c>
      <c r="C16" s="71"/>
      <c r="D16" s="71"/>
      <c r="E16" s="71"/>
      <c r="F16" s="71"/>
      <c r="G16" s="71"/>
      <c r="H16" s="80"/>
      <c r="I16" s="80"/>
      <c r="J16" s="80">
        <v>167.81485999999998</v>
      </c>
      <c r="K16" s="71"/>
      <c r="L16" s="81">
        <f t="shared" si="0"/>
        <v>0.92912001246394338</v>
      </c>
      <c r="M16" s="81">
        <f>J16/'סכום נכסי הקרן'!$C$42</f>
        <v>2.0403602057182282E-3</v>
      </c>
    </row>
    <row r="17" spans="2:13">
      <c r="B17" s="76" t="s">
        <v>1995</v>
      </c>
      <c r="C17" s="73">
        <v>7983</v>
      </c>
      <c r="D17" s="86" t="s">
        <v>27</v>
      </c>
      <c r="E17" s="73"/>
      <c r="F17" s="86" t="s">
        <v>905</v>
      </c>
      <c r="G17" s="86" t="s">
        <v>128</v>
      </c>
      <c r="H17" s="83">
        <v>6398</v>
      </c>
      <c r="I17" s="83">
        <v>100</v>
      </c>
      <c r="J17" s="83">
        <v>20.569569999999999</v>
      </c>
      <c r="K17" s="84">
        <v>3.1695012016090793E-6</v>
      </c>
      <c r="L17" s="84">
        <f t="shared" si="0"/>
        <v>0.1138850226659186</v>
      </c>
      <c r="M17" s="84">
        <f>J17/'סכום נכסי הקרן'!$C$42</f>
        <v>2.5009306134591121E-4</v>
      </c>
    </row>
    <row r="18" spans="2:13">
      <c r="B18" s="76" t="s">
        <v>1996</v>
      </c>
      <c r="C18" s="73">
        <v>7943</v>
      </c>
      <c r="D18" s="86" t="s">
        <v>27</v>
      </c>
      <c r="E18" s="73"/>
      <c r="F18" s="86" t="s">
        <v>925</v>
      </c>
      <c r="G18" s="86" t="s">
        <v>128</v>
      </c>
      <c r="H18" s="83">
        <v>47759.17</v>
      </c>
      <c r="I18" s="83">
        <v>95.896699999999996</v>
      </c>
      <c r="J18" s="83">
        <v>147.24529000000001</v>
      </c>
      <c r="K18" s="84">
        <v>3.2164272336401102E-4</v>
      </c>
      <c r="L18" s="84">
        <f t="shared" si="0"/>
        <v>0.815234989798025</v>
      </c>
      <c r="M18" s="84">
        <f>J18/'סכום נכסי הקרן'!$C$42</f>
        <v>1.7902671443723174E-3</v>
      </c>
    </row>
    <row r="19" spans="2:13">
      <c r="B19" s="72"/>
      <c r="C19" s="73"/>
      <c r="D19" s="73"/>
      <c r="E19" s="73"/>
      <c r="F19" s="73"/>
      <c r="G19" s="73"/>
      <c r="H19" s="83"/>
      <c r="I19" s="83"/>
      <c r="J19" s="73"/>
      <c r="K19" s="73"/>
      <c r="L19" s="84"/>
      <c r="M19" s="73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118" t="s">
        <v>216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118" t="s">
        <v>108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118" t="s">
        <v>199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118" t="s">
        <v>207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</row>
    <row r="113" spans="2:13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</row>
    <row r="114" spans="2:13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</row>
    <row r="115" spans="2:13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</row>
    <row r="116" spans="2:13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</row>
    <row r="117" spans="2:13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</row>
    <row r="118" spans="2:13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</row>
    <row r="119" spans="2:13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</row>
    <row r="120" spans="2:13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</row>
    <row r="121" spans="2:13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</row>
    <row r="122" spans="2:13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</row>
    <row r="123" spans="2:13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</row>
    <row r="124" spans="2:13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</row>
    <row r="125" spans="2:13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</row>
    <row r="126" spans="2:13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</row>
    <row r="127" spans="2:13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</row>
    <row r="128" spans="2:13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</row>
    <row r="129" spans="2:13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</row>
    <row r="130" spans="2:13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</row>
    <row r="131" spans="2:13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</row>
    <row r="132" spans="2:13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</row>
    <row r="133" spans="2:13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</row>
    <row r="134" spans="2:13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</row>
    <row r="135" spans="2:13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</row>
    <row r="136" spans="2:13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</row>
    <row r="137" spans="2:13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</row>
    <row r="138" spans="2:13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</row>
    <row r="139" spans="2:13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</row>
    <row r="140" spans="2:13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</row>
    <row r="141" spans="2:13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</row>
    <row r="142" spans="2:13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</row>
    <row r="143" spans="2:13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</row>
    <row r="144" spans="2:13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</row>
    <row r="145" spans="2:13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</row>
    <row r="146" spans="2:13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</row>
    <row r="147" spans="2:13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</row>
    <row r="148" spans="2:13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</row>
    <row r="149" spans="2:13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</row>
    <row r="150" spans="2:13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</row>
    <row r="151" spans="2:13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</row>
    <row r="152" spans="2:13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</row>
    <row r="153" spans="2:13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</row>
    <row r="154" spans="2:13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</row>
    <row r="155" spans="2:13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</row>
    <row r="156" spans="2:13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</row>
    <row r="157" spans="2:13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</row>
    <row r="158" spans="2:13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</row>
    <row r="159" spans="2:13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</row>
    <row r="160" spans="2:13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</row>
    <row r="161" spans="2:13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</row>
    <row r="162" spans="2:13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</row>
    <row r="163" spans="2:13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</row>
    <row r="164" spans="2:13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</row>
    <row r="165" spans="2:13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</row>
    <row r="166" spans="2:13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</row>
    <row r="167" spans="2:13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</row>
    <row r="168" spans="2:13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</row>
    <row r="169" spans="2:13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</row>
    <row r="170" spans="2:13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</row>
    <row r="171" spans="2:13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</row>
    <row r="172" spans="2:13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</row>
    <row r="173" spans="2:13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</row>
    <row r="174" spans="2:13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</row>
    <row r="175" spans="2:13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</row>
    <row r="176" spans="2:13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</row>
    <row r="177" spans="2:13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</row>
    <row r="178" spans="2:13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</row>
    <row r="179" spans="2:13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</row>
    <row r="180" spans="2:13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</row>
    <row r="181" spans="2:13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</row>
    <row r="182" spans="2:13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</row>
    <row r="183" spans="2:13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</row>
    <row r="184" spans="2:13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</row>
    <row r="185" spans="2:13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</row>
    <row r="186" spans="2:13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</row>
    <row r="187" spans="2:13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</row>
    <row r="188" spans="2:13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</row>
    <row r="189" spans="2:13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</row>
    <row r="190" spans="2:13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</row>
    <row r="191" spans="2:13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</row>
    <row r="192" spans="2:13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</row>
    <row r="193" spans="2:13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</row>
    <row r="194" spans="2:13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</row>
    <row r="195" spans="2:13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</row>
    <row r="196" spans="2:13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</row>
    <row r="197" spans="2:13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</row>
    <row r="198" spans="2:13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</row>
    <row r="199" spans="2:13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</row>
    <row r="200" spans="2:13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</row>
    <row r="201" spans="2:13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</row>
    <row r="202" spans="2:13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</row>
    <row r="203" spans="2:13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</row>
    <row r="204" spans="2:13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</row>
    <row r="205" spans="2:13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</row>
    <row r="206" spans="2:13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</row>
    <row r="207" spans="2:13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</row>
    <row r="208" spans="2:13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</row>
    <row r="209" spans="2:13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</row>
    <row r="210" spans="2:13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</row>
    <row r="211" spans="2:13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</row>
    <row r="212" spans="2:13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</row>
    <row r="213" spans="2:13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</row>
    <row r="214" spans="2:13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</row>
    <row r="215" spans="2:13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</row>
    <row r="216" spans="2:13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</row>
    <row r="217" spans="2:13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</row>
    <row r="218" spans="2:13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</row>
    <row r="219" spans="2:13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</row>
    <row r="220" spans="2:13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</row>
    <row r="221" spans="2:13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</row>
    <row r="222" spans="2:13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</row>
    <row r="223" spans="2:13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</row>
    <row r="224" spans="2:13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</row>
    <row r="225" spans="2:13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</row>
    <row r="226" spans="2:13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</row>
    <row r="227" spans="2:13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</row>
    <row r="228" spans="2:13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</row>
    <row r="229" spans="2:13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</row>
    <row r="230" spans="2:13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</row>
    <row r="231" spans="2:13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</row>
    <row r="232" spans="2:13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</row>
    <row r="233" spans="2:13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</row>
    <row r="234" spans="2:13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</row>
    <row r="235" spans="2:13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</row>
    <row r="236" spans="2:13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</row>
    <row r="237" spans="2:13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</row>
    <row r="238" spans="2:13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</row>
    <row r="239" spans="2:13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</row>
    <row r="240" spans="2:13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</row>
    <row r="241" spans="2:13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</row>
    <row r="242" spans="2:13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</row>
    <row r="243" spans="2:13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</row>
    <row r="244" spans="2:13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</row>
    <row r="245" spans="2:13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</row>
    <row r="246" spans="2:13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</row>
    <row r="247" spans="2:13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</row>
    <row r="248" spans="2:13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</row>
    <row r="249" spans="2:13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</row>
    <row r="250" spans="2:13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</row>
    <row r="251" spans="2:13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</row>
    <row r="252" spans="2:13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</row>
    <row r="253" spans="2:13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</row>
    <row r="254" spans="2:13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</row>
    <row r="255" spans="2:13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</row>
    <row r="256" spans="2:13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</row>
    <row r="257" spans="2:13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</row>
    <row r="258" spans="2:13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</row>
    <row r="259" spans="2:13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</row>
    <row r="260" spans="2:13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</row>
    <row r="261" spans="2:13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</row>
    <row r="262" spans="2:13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</row>
    <row r="263" spans="2:13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</row>
    <row r="264" spans="2:13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</row>
    <row r="265" spans="2:13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</row>
    <row r="266" spans="2:13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</row>
    <row r="267" spans="2:13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</row>
    <row r="268" spans="2:13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</row>
    <row r="269" spans="2:13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</row>
    <row r="270" spans="2:13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</row>
    <row r="271" spans="2:13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</row>
    <row r="272" spans="2:13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</row>
    <row r="273" spans="2:13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</row>
    <row r="274" spans="2:13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</row>
    <row r="275" spans="2:13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</row>
    <row r="276" spans="2:13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</row>
    <row r="277" spans="2:13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</row>
    <row r="278" spans="2:13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</row>
    <row r="279" spans="2:13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</row>
    <row r="280" spans="2:13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</row>
    <row r="281" spans="2:13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</row>
    <row r="282" spans="2:13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</row>
    <row r="283" spans="2:13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</row>
    <row r="284" spans="2:13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</row>
    <row r="285" spans="2:13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</row>
    <row r="286" spans="2:13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</row>
    <row r="287" spans="2:13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</row>
    <row r="288" spans="2:13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</row>
    <row r="289" spans="2:13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</row>
    <row r="290" spans="2:13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</row>
    <row r="291" spans="2:13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</row>
    <row r="292" spans="2:13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</row>
    <row r="293" spans="2:13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</row>
    <row r="294" spans="2:13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</row>
    <row r="295" spans="2:13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</row>
    <row r="296" spans="2:13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</row>
    <row r="297" spans="2:13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</row>
    <row r="298" spans="2:13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</row>
    <row r="299" spans="2:13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</row>
    <row r="300" spans="2:13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</row>
    <row r="301" spans="2:13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</row>
    <row r="302" spans="2:13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2.5703125" style="2" customWidth="1"/>
    <col min="4" max="4" width="12" style="1" bestFit="1" customWidth="1"/>
    <col min="5" max="6" width="11.28515625" style="1" bestFit="1" customWidth="1"/>
    <col min="7" max="7" width="7.28515625" style="1" bestFit="1" customWidth="1"/>
    <col min="8" max="8" width="8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142</v>
      </c>
      <c r="C1" s="67" t="s" vm="1">
        <v>225</v>
      </c>
    </row>
    <row r="2" spans="2:11">
      <c r="B2" s="46" t="s">
        <v>141</v>
      </c>
      <c r="C2" s="67" t="s">
        <v>226</v>
      </c>
    </row>
    <row r="3" spans="2:11">
      <c r="B3" s="46" t="s">
        <v>143</v>
      </c>
      <c r="C3" s="67" t="s">
        <v>227</v>
      </c>
    </row>
    <row r="4" spans="2:11">
      <c r="B4" s="46" t="s">
        <v>144</v>
      </c>
      <c r="C4" s="67">
        <v>9454</v>
      </c>
    </row>
    <row r="6" spans="2:11" ht="26.25" customHeight="1">
      <c r="B6" s="133" t="s">
        <v>171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11" ht="26.25" customHeight="1">
      <c r="B7" s="133" t="s">
        <v>94</v>
      </c>
      <c r="C7" s="134"/>
      <c r="D7" s="134"/>
      <c r="E7" s="134"/>
      <c r="F7" s="134"/>
      <c r="G7" s="134"/>
      <c r="H7" s="134"/>
      <c r="I7" s="134"/>
      <c r="J7" s="134"/>
      <c r="K7" s="135"/>
    </row>
    <row r="8" spans="2:11" s="3" customFormat="1" ht="78.75">
      <c r="B8" s="21" t="s">
        <v>112</v>
      </c>
      <c r="C8" s="29" t="s">
        <v>44</v>
      </c>
      <c r="D8" s="29" t="s">
        <v>99</v>
      </c>
      <c r="E8" s="29" t="s">
        <v>100</v>
      </c>
      <c r="F8" s="29" t="s">
        <v>201</v>
      </c>
      <c r="G8" s="29" t="s">
        <v>200</v>
      </c>
      <c r="H8" s="29" t="s">
        <v>107</v>
      </c>
      <c r="I8" s="29" t="s">
        <v>58</v>
      </c>
      <c r="J8" s="29" t="s">
        <v>145</v>
      </c>
      <c r="K8" s="30" t="s">
        <v>147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208</v>
      </c>
      <c r="G9" s="31"/>
      <c r="H9" s="31" t="s">
        <v>204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88" t="s">
        <v>1997</v>
      </c>
      <c r="C11" s="73"/>
      <c r="D11" s="73"/>
      <c r="E11" s="73"/>
      <c r="F11" s="83"/>
      <c r="G11" s="85"/>
      <c r="H11" s="83">
        <v>690.15165000000002</v>
      </c>
      <c r="I11" s="73"/>
      <c r="J11" s="84">
        <f>IFERROR(H11/$H$11,0)</f>
        <v>1</v>
      </c>
      <c r="K11" s="84">
        <f>H11/'סכום נכסי הקרן'!$C$42</f>
        <v>8.3911398702759387E-3</v>
      </c>
    </row>
    <row r="12" spans="2:11" ht="21" customHeight="1">
      <c r="B12" s="92" t="s">
        <v>1998</v>
      </c>
      <c r="C12" s="73"/>
      <c r="D12" s="73"/>
      <c r="E12" s="73"/>
      <c r="F12" s="83"/>
      <c r="G12" s="85"/>
      <c r="H12" s="83">
        <v>128.49197999999998</v>
      </c>
      <c r="I12" s="73"/>
      <c r="J12" s="84">
        <f t="shared" ref="J12:J28" si="0">IFERROR(H12/$H$11,0)</f>
        <v>0.18617934188811977</v>
      </c>
      <c r="K12" s="84">
        <f>H12/'סכום נכסי הקרן'!$C$42</f>
        <v>1.5622568987391371E-3</v>
      </c>
    </row>
    <row r="13" spans="2:11">
      <c r="B13" s="89" t="s">
        <v>192</v>
      </c>
      <c r="C13" s="71"/>
      <c r="D13" s="71"/>
      <c r="E13" s="71"/>
      <c r="F13" s="80"/>
      <c r="G13" s="82"/>
      <c r="H13" s="80">
        <v>128.49197999999998</v>
      </c>
      <c r="I13" s="71"/>
      <c r="J13" s="81">
        <f t="shared" si="0"/>
        <v>0.18617934188811977</v>
      </c>
      <c r="K13" s="81">
        <f>H13/'סכום נכסי הקרן'!$C$42</f>
        <v>1.5622568987391371E-3</v>
      </c>
    </row>
    <row r="14" spans="2:11">
      <c r="B14" s="76" t="s">
        <v>1999</v>
      </c>
      <c r="C14" s="73">
        <v>7055</v>
      </c>
      <c r="D14" s="86" t="s">
        <v>128</v>
      </c>
      <c r="E14" s="101">
        <v>43914</v>
      </c>
      <c r="F14" s="83">
        <v>4751.18</v>
      </c>
      <c r="G14" s="85">
        <v>90.667000000000002</v>
      </c>
      <c r="H14" s="83">
        <v>13.849410000000001</v>
      </c>
      <c r="I14" s="84">
        <v>1.2046793333333333E-4</v>
      </c>
      <c r="J14" s="84">
        <f t="shared" si="0"/>
        <v>2.0067198274466198E-2</v>
      </c>
      <c r="K14" s="84">
        <f>H14/'סכום נכסי הקרן'!$C$42</f>
        <v>1.6838666752560586E-4</v>
      </c>
    </row>
    <row r="15" spans="2:11">
      <c r="B15" s="76" t="s">
        <v>2000</v>
      </c>
      <c r="C15" s="73">
        <v>7079</v>
      </c>
      <c r="D15" s="86" t="s">
        <v>129</v>
      </c>
      <c r="E15" s="101">
        <v>44166</v>
      </c>
      <c r="F15" s="83">
        <v>111043.45</v>
      </c>
      <c r="G15" s="85">
        <v>100</v>
      </c>
      <c r="H15" s="83">
        <v>111.04344999999999</v>
      </c>
      <c r="I15" s="84">
        <v>2.8961448160535119E-4</v>
      </c>
      <c r="J15" s="84">
        <f t="shared" si="0"/>
        <v>0.16089717383128765</v>
      </c>
      <c r="K15" s="84">
        <f>H15/'סכום נכסי הקרן'!$C$42</f>
        <v>1.3501106903504362E-3</v>
      </c>
    </row>
    <row r="16" spans="2:11">
      <c r="B16" s="76" t="s">
        <v>2001</v>
      </c>
      <c r="C16" s="73">
        <v>7067</v>
      </c>
      <c r="D16" s="86" t="s">
        <v>129</v>
      </c>
      <c r="E16" s="101">
        <v>44048</v>
      </c>
      <c r="F16" s="83">
        <v>3599.12</v>
      </c>
      <c r="G16" s="85">
        <v>100</v>
      </c>
      <c r="H16" s="83">
        <v>3.5991200000000001</v>
      </c>
      <c r="I16" s="84">
        <v>2.702732715231788E-4</v>
      </c>
      <c r="J16" s="84">
        <f t="shared" si="0"/>
        <v>5.2149697823659479E-3</v>
      </c>
      <c r="K16" s="84">
        <f>H16/'סכום נכסי הקרן'!$C$42</f>
        <v>4.3759540863095148E-5</v>
      </c>
    </row>
    <row r="17" spans="2:11">
      <c r="B17" s="72"/>
      <c r="C17" s="73"/>
      <c r="D17" s="73"/>
      <c r="E17" s="73"/>
      <c r="F17" s="83"/>
      <c r="G17" s="85"/>
      <c r="H17" s="73"/>
      <c r="I17" s="73"/>
      <c r="J17" s="84"/>
      <c r="K17" s="73"/>
    </row>
    <row r="18" spans="2:11">
      <c r="B18" s="92" t="s">
        <v>2002</v>
      </c>
      <c r="C18" s="73"/>
      <c r="D18" s="73"/>
      <c r="E18" s="73"/>
      <c r="F18" s="83"/>
      <c r="G18" s="85"/>
      <c r="H18" s="83">
        <v>561.65967000000001</v>
      </c>
      <c r="I18" s="73"/>
      <c r="J18" s="84">
        <f t="shared" si="0"/>
        <v>0.8138206581118802</v>
      </c>
      <c r="K18" s="84">
        <f>H18/'סכום נכסי הקרן'!$C$42</f>
        <v>6.8288829715368021E-3</v>
      </c>
    </row>
    <row r="19" spans="2:11">
      <c r="B19" s="89" t="s">
        <v>190</v>
      </c>
      <c r="C19" s="71"/>
      <c r="D19" s="71"/>
      <c r="E19" s="71"/>
      <c r="F19" s="80"/>
      <c r="G19" s="82"/>
      <c r="H19" s="80">
        <v>14.844299999999999</v>
      </c>
      <c r="I19" s="71"/>
      <c r="J19" s="81">
        <f t="shared" si="0"/>
        <v>2.150875101146248E-2</v>
      </c>
      <c r="K19" s="81">
        <f>H19/'סכום נכסי הקרן'!$C$42</f>
        <v>1.8048293817212073E-4</v>
      </c>
    </row>
    <row r="20" spans="2:11">
      <c r="B20" s="76" t="s">
        <v>2003</v>
      </c>
      <c r="C20" s="73">
        <v>7068</v>
      </c>
      <c r="D20" s="86" t="s">
        <v>128</v>
      </c>
      <c r="E20" s="101">
        <v>43885</v>
      </c>
      <c r="F20" s="83">
        <v>4766.8</v>
      </c>
      <c r="G20" s="85">
        <v>96.861599999999996</v>
      </c>
      <c r="H20" s="83">
        <v>14.844299999999999</v>
      </c>
      <c r="I20" s="84">
        <v>4.2157999999999999E-5</v>
      </c>
      <c r="J20" s="84">
        <f t="shared" si="0"/>
        <v>2.150875101146248E-2</v>
      </c>
      <c r="K20" s="84">
        <f>H20/'סכום נכסי הקרן'!$C$42</f>
        <v>1.8048293817212073E-4</v>
      </c>
    </row>
    <row r="21" spans="2:11">
      <c r="B21" s="72"/>
      <c r="C21" s="73"/>
      <c r="D21" s="73"/>
      <c r="E21" s="73"/>
      <c r="F21" s="83"/>
      <c r="G21" s="85"/>
      <c r="H21" s="73"/>
      <c r="I21" s="73"/>
      <c r="J21" s="84"/>
      <c r="K21" s="73"/>
    </row>
    <row r="22" spans="2:11" ht="16.5" customHeight="1">
      <c r="B22" s="89" t="s">
        <v>192</v>
      </c>
      <c r="C22" s="71"/>
      <c r="D22" s="71"/>
      <c r="E22" s="71"/>
      <c r="F22" s="80"/>
      <c r="G22" s="82"/>
      <c r="H22" s="80">
        <v>546.81537000000014</v>
      </c>
      <c r="I22" s="71"/>
      <c r="J22" s="81">
        <f t="shared" si="0"/>
        <v>0.79231190710041788</v>
      </c>
      <c r="K22" s="81">
        <f>H22/'סכום נכסי הקרן'!$C$42</f>
        <v>6.6484000333646822E-3</v>
      </c>
    </row>
    <row r="23" spans="2:11" ht="16.5" customHeight="1">
      <c r="B23" s="76" t="s">
        <v>2004</v>
      </c>
      <c r="C23" s="73">
        <v>7043</v>
      </c>
      <c r="D23" s="86" t="s">
        <v>130</v>
      </c>
      <c r="E23" s="101">
        <v>43860</v>
      </c>
      <c r="F23" s="83">
        <v>14431.67</v>
      </c>
      <c r="G23" s="85">
        <v>70.5672</v>
      </c>
      <c r="H23" s="83">
        <v>40.166789999999999</v>
      </c>
      <c r="I23" s="84">
        <v>2.3408575E-5</v>
      </c>
      <c r="J23" s="84">
        <f t="shared" si="0"/>
        <v>5.8199947794082642E-2</v>
      </c>
      <c r="K23" s="84">
        <f>H23/'סכום נכסי הקרן'!$C$42</f>
        <v>4.8836390238290507E-4</v>
      </c>
    </row>
    <row r="24" spans="2:11" ht="16.5" customHeight="1">
      <c r="B24" s="76" t="s">
        <v>2005</v>
      </c>
      <c r="C24" s="73">
        <v>7045</v>
      </c>
      <c r="D24" s="86" t="s">
        <v>130</v>
      </c>
      <c r="E24" s="101">
        <v>43909</v>
      </c>
      <c r="F24" s="83">
        <v>5269.95</v>
      </c>
      <c r="G24" s="85">
        <v>99.118099999999998</v>
      </c>
      <c r="H24" s="83">
        <v>20.601890000000001</v>
      </c>
      <c r="I24" s="84">
        <v>2.3122757899999998E-5</v>
      </c>
      <c r="J24" s="84">
        <f t="shared" si="0"/>
        <v>2.9851250808427394E-2</v>
      </c>
      <c r="K24" s="84">
        <f>H24/'סכום נכסי הקרן'!$C$42</f>
        <v>2.5048602083620197E-4</v>
      </c>
    </row>
    <row r="25" spans="2:11">
      <c r="B25" s="76" t="s">
        <v>2006</v>
      </c>
      <c r="C25" s="73">
        <v>7046</v>
      </c>
      <c r="D25" s="86" t="s">
        <v>128</v>
      </c>
      <c r="E25" s="101">
        <v>43795</v>
      </c>
      <c r="F25" s="83">
        <v>18674.82</v>
      </c>
      <c r="G25" s="85">
        <v>111.16070000000001</v>
      </c>
      <c r="H25" s="83">
        <v>66.740409999999997</v>
      </c>
      <c r="I25" s="84">
        <v>4.2987733333333337E-6</v>
      </c>
      <c r="J25" s="84">
        <f t="shared" si="0"/>
        <v>9.6703978031494955E-2</v>
      </c>
      <c r="K25" s="84">
        <f>H25/'סכום נכסי הקרן'!$C$42</f>
        <v>8.1145660567436581E-4</v>
      </c>
    </row>
    <row r="26" spans="2:11">
      <c r="B26" s="76" t="s">
        <v>2007</v>
      </c>
      <c r="C26" s="73">
        <v>7072</v>
      </c>
      <c r="D26" s="86" t="s">
        <v>128</v>
      </c>
      <c r="E26" s="101">
        <v>43709</v>
      </c>
      <c r="F26" s="83">
        <v>94031.91</v>
      </c>
      <c r="G26" s="85">
        <v>100</v>
      </c>
      <c r="H26" s="83">
        <v>302.31259</v>
      </c>
      <c r="I26" s="84">
        <v>1.1062577647058824E-5</v>
      </c>
      <c r="J26" s="84">
        <f t="shared" si="0"/>
        <v>0.43803791529006703</v>
      </c>
      <c r="K26" s="84">
        <f>H26/'סכום נכסי הקרן'!$C$42</f>
        <v>3.675637415683036E-3</v>
      </c>
    </row>
    <row r="27" spans="2:11">
      <c r="B27" s="76" t="s">
        <v>2008</v>
      </c>
      <c r="C27" s="73">
        <v>7077</v>
      </c>
      <c r="D27" s="86" t="s">
        <v>128</v>
      </c>
      <c r="E27" s="101">
        <v>44012</v>
      </c>
      <c r="F27" s="83">
        <v>23968.7</v>
      </c>
      <c r="G27" s="85">
        <v>125.4118</v>
      </c>
      <c r="H27" s="83">
        <v>96.641550000000009</v>
      </c>
      <c r="I27" s="84">
        <v>3.8349923999999996E-5</v>
      </c>
      <c r="J27" s="84">
        <f t="shared" si="0"/>
        <v>0.14002944135538908</v>
      </c>
      <c r="K27" s="84">
        <f>H27/'סכום נכסי הקרן'!$C$42</f>
        <v>1.1750066283696718E-3</v>
      </c>
    </row>
    <row r="28" spans="2:11">
      <c r="B28" s="76" t="s">
        <v>2009</v>
      </c>
      <c r="C28" s="73">
        <v>7085</v>
      </c>
      <c r="D28" s="86" t="s">
        <v>128</v>
      </c>
      <c r="E28" s="101">
        <v>43983</v>
      </c>
      <c r="F28" s="83">
        <v>6330.37</v>
      </c>
      <c r="G28" s="85">
        <v>100</v>
      </c>
      <c r="H28" s="83">
        <v>20.352139999999999</v>
      </c>
      <c r="I28" s="84">
        <v>3.9546333333333331E-5</v>
      </c>
      <c r="J28" s="84">
        <f t="shared" si="0"/>
        <v>2.9489373820956594E-2</v>
      </c>
      <c r="K28" s="84">
        <f>H28/'סכום נכסי הקרן'!$C$42</f>
        <v>2.4744946041850037E-4</v>
      </c>
    </row>
    <row r="29" spans="2:11">
      <c r="B29" s="72"/>
      <c r="C29" s="73"/>
      <c r="D29" s="73"/>
      <c r="E29" s="73"/>
      <c r="F29" s="83"/>
      <c r="G29" s="85"/>
      <c r="H29" s="73"/>
      <c r="I29" s="73"/>
      <c r="J29" s="84"/>
      <c r="K29" s="73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118" t="s">
        <v>108</v>
      </c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118" t="s">
        <v>199</v>
      </c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118" t="s">
        <v>207</v>
      </c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88"/>
      <c r="C118" s="88"/>
      <c r="D118" s="88"/>
      <c r="E118" s="88"/>
      <c r="F118" s="88"/>
      <c r="G118" s="88"/>
      <c r="H118" s="88"/>
      <c r="I118" s="88"/>
      <c r="J118" s="88"/>
      <c r="K118" s="88"/>
    </row>
    <row r="119" spans="2:11">
      <c r="B119" s="88"/>
      <c r="C119" s="88"/>
      <c r="D119" s="88"/>
      <c r="E119" s="88"/>
      <c r="F119" s="88"/>
      <c r="G119" s="88"/>
      <c r="H119" s="88"/>
      <c r="I119" s="88"/>
      <c r="J119" s="88"/>
      <c r="K119" s="88"/>
    </row>
    <row r="120" spans="2:11">
      <c r="B120" s="88"/>
      <c r="C120" s="88"/>
      <c r="D120" s="88"/>
      <c r="E120" s="88"/>
      <c r="F120" s="88"/>
      <c r="G120" s="88"/>
      <c r="H120" s="88"/>
      <c r="I120" s="88"/>
      <c r="J120" s="88"/>
      <c r="K120" s="88"/>
    </row>
    <row r="121" spans="2:11">
      <c r="B121" s="88"/>
      <c r="C121" s="88"/>
      <c r="D121" s="88"/>
      <c r="E121" s="88"/>
      <c r="F121" s="88"/>
      <c r="G121" s="88"/>
      <c r="H121" s="88"/>
      <c r="I121" s="88"/>
      <c r="J121" s="88"/>
      <c r="K121" s="88"/>
    </row>
    <row r="122" spans="2:11">
      <c r="B122" s="88"/>
      <c r="C122" s="88"/>
      <c r="D122" s="88"/>
      <c r="E122" s="88"/>
      <c r="F122" s="88"/>
      <c r="G122" s="88"/>
      <c r="H122" s="88"/>
      <c r="I122" s="88"/>
      <c r="J122" s="88"/>
      <c r="K122" s="88"/>
    </row>
    <row r="123" spans="2:11">
      <c r="B123" s="88"/>
      <c r="C123" s="88"/>
      <c r="D123" s="88"/>
      <c r="E123" s="88"/>
      <c r="F123" s="88"/>
      <c r="G123" s="88"/>
      <c r="H123" s="88"/>
      <c r="I123" s="88"/>
      <c r="J123" s="88"/>
      <c r="K123" s="88"/>
    </row>
    <row r="124" spans="2:11">
      <c r="B124" s="88"/>
      <c r="C124" s="88"/>
      <c r="D124" s="88"/>
      <c r="E124" s="88"/>
      <c r="F124" s="88"/>
      <c r="G124" s="88"/>
      <c r="H124" s="88"/>
      <c r="I124" s="88"/>
      <c r="J124" s="88"/>
      <c r="K124" s="88"/>
    </row>
    <row r="125" spans="2:11">
      <c r="B125" s="88"/>
      <c r="C125" s="88"/>
      <c r="D125" s="88"/>
      <c r="E125" s="88"/>
      <c r="F125" s="88"/>
      <c r="G125" s="88"/>
      <c r="H125" s="88"/>
      <c r="I125" s="88"/>
      <c r="J125" s="88"/>
      <c r="K125" s="88"/>
    </row>
    <row r="126" spans="2:11">
      <c r="B126" s="88"/>
      <c r="C126" s="88"/>
      <c r="D126" s="88"/>
      <c r="E126" s="88"/>
      <c r="F126" s="88"/>
      <c r="G126" s="88"/>
      <c r="H126" s="88"/>
      <c r="I126" s="88"/>
      <c r="J126" s="88"/>
      <c r="K126" s="88"/>
    </row>
    <row r="127" spans="2:11">
      <c r="B127" s="88"/>
      <c r="C127" s="88"/>
      <c r="D127" s="88"/>
      <c r="E127" s="88"/>
      <c r="F127" s="88"/>
      <c r="G127" s="88"/>
      <c r="H127" s="88"/>
      <c r="I127" s="88"/>
      <c r="J127" s="88"/>
      <c r="K127" s="88"/>
    </row>
    <row r="128" spans="2:11">
      <c r="B128" s="88"/>
      <c r="C128" s="88"/>
      <c r="D128" s="88"/>
      <c r="E128" s="88"/>
      <c r="F128" s="88"/>
      <c r="G128" s="88"/>
      <c r="H128" s="88"/>
      <c r="I128" s="88"/>
      <c r="J128" s="88"/>
      <c r="K128" s="88"/>
    </row>
    <row r="129" spans="2:11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</row>
    <row r="130" spans="2:11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</row>
    <row r="131" spans="2:11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</row>
    <row r="132" spans="2:11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</row>
    <row r="133" spans="2:11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</row>
    <row r="134" spans="2:11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</row>
    <row r="135" spans="2:11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</row>
    <row r="136" spans="2:11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</row>
    <row r="137" spans="2:11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</row>
    <row r="138" spans="2:11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</row>
    <row r="139" spans="2:11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</row>
    <row r="140" spans="2:11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</row>
    <row r="141" spans="2:11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</row>
    <row r="142" spans="2:11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</row>
    <row r="143" spans="2:11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</row>
    <row r="144" spans="2:11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</row>
    <row r="145" spans="2:11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</row>
    <row r="146" spans="2:11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</row>
    <row r="147" spans="2:11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</row>
    <row r="148" spans="2:11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</row>
    <row r="149" spans="2:11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</row>
    <row r="150" spans="2:11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</row>
    <row r="151" spans="2:11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</row>
    <row r="152" spans="2:11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</row>
    <row r="153" spans="2:11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</row>
    <row r="154" spans="2:11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</row>
    <row r="155" spans="2:11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</row>
    <row r="156" spans="2:11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</row>
    <row r="157" spans="2:11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</row>
    <row r="158" spans="2:11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</row>
    <row r="159" spans="2:11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</row>
    <row r="160" spans="2:11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</row>
    <row r="161" spans="2:11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</row>
    <row r="162" spans="2:11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</row>
    <row r="163" spans="2:11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</row>
    <row r="164" spans="2:11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</row>
    <row r="165" spans="2:11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</row>
    <row r="166" spans="2:11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</row>
    <row r="167" spans="2:11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</row>
    <row r="168" spans="2:11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</row>
    <row r="169" spans="2:11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</row>
    <row r="170" spans="2:11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</row>
    <row r="171" spans="2:11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</row>
    <row r="172" spans="2:11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</row>
    <row r="173" spans="2:11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</row>
    <row r="174" spans="2:11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</row>
    <row r="175" spans="2:11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</row>
    <row r="176" spans="2:11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</row>
    <row r="177" spans="2:11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</row>
    <row r="178" spans="2:11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</row>
    <row r="179" spans="2:11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</row>
    <row r="180" spans="2:11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</row>
    <row r="181" spans="2:11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</row>
    <row r="182" spans="2:11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</row>
    <row r="183" spans="2:11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</row>
    <row r="184" spans="2:11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</row>
    <row r="185" spans="2:11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</row>
    <row r="186" spans="2:11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</row>
    <row r="187" spans="2:11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</row>
    <row r="188" spans="2:11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</row>
    <row r="189" spans="2:11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</row>
    <row r="190" spans="2:11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</row>
    <row r="191" spans="2:11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</row>
    <row r="192" spans="2:11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</row>
    <row r="193" spans="2:11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</row>
    <row r="194" spans="2:11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</row>
    <row r="195" spans="2:11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</row>
    <row r="196" spans="2:11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</row>
    <row r="197" spans="2:11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</row>
    <row r="198" spans="2:11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</row>
    <row r="199" spans="2:11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</row>
    <row r="200" spans="2:11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</row>
    <row r="201" spans="2:11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</row>
    <row r="202" spans="2:11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</row>
    <row r="203" spans="2:11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</row>
    <row r="204" spans="2:11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</row>
    <row r="205" spans="2:11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</row>
    <row r="206" spans="2:11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</row>
    <row r="207" spans="2:11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</row>
    <row r="208" spans="2:11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</row>
    <row r="209" spans="2:11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</row>
    <row r="210" spans="2:11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</row>
    <row r="211" spans="2:11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</row>
    <row r="212" spans="2:11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</row>
    <row r="213" spans="2:11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</row>
    <row r="214" spans="2:11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</row>
    <row r="215" spans="2:11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</row>
    <row r="216" spans="2:11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</row>
    <row r="217" spans="2:11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</row>
    <row r="218" spans="2:11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</row>
    <row r="219" spans="2:11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</row>
    <row r="220" spans="2:11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</row>
    <row r="221" spans="2:11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</row>
    <row r="222" spans="2:11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</row>
    <row r="223" spans="2:11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</row>
    <row r="224" spans="2:11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</row>
    <row r="225" spans="2:11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</row>
    <row r="226" spans="2:11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</row>
    <row r="227" spans="2:11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</row>
    <row r="228" spans="2:11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</row>
    <row r="229" spans="2:11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</row>
    <row r="230" spans="2:11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</row>
    <row r="231" spans="2:11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</row>
    <row r="232" spans="2:11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</row>
    <row r="233" spans="2:11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</row>
    <row r="234" spans="2:11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</row>
    <row r="235" spans="2:11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</row>
    <row r="236" spans="2:11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</row>
    <row r="237" spans="2:11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</row>
    <row r="238" spans="2:11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</row>
    <row r="239" spans="2:11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</row>
    <row r="240" spans="2:11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</row>
    <row r="241" spans="2:11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</row>
    <row r="242" spans="2:11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</row>
    <row r="243" spans="2:11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</row>
    <row r="244" spans="2:11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</row>
    <row r="245" spans="2:11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</row>
    <row r="246" spans="2:11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</row>
    <row r="247" spans="2:11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</row>
    <row r="248" spans="2:11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</row>
    <row r="249" spans="2:11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</row>
    <row r="250" spans="2:11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</row>
    <row r="251" spans="2:11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</row>
    <row r="252" spans="2:11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</row>
    <row r="253" spans="2:11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</row>
    <row r="254" spans="2:11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</row>
    <row r="255" spans="2:11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</row>
    <row r="256" spans="2:11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</row>
    <row r="257" spans="2:11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</row>
    <row r="258" spans="2:11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</row>
    <row r="259" spans="2:11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</row>
    <row r="260" spans="2:11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</row>
    <row r="261" spans="2:11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</row>
    <row r="262" spans="2:11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</row>
    <row r="263" spans="2:11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</row>
    <row r="264" spans="2:11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</row>
    <row r="265" spans="2:11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</row>
    <row r="266" spans="2:11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</row>
    <row r="267" spans="2:11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</row>
    <row r="268" spans="2:11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</row>
    <row r="269" spans="2:11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</row>
    <row r="270" spans="2:11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</row>
    <row r="271" spans="2:11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</row>
    <row r="272" spans="2:11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</row>
    <row r="273" spans="2:11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</row>
    <row r="274" spans="2:11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</row>
    <row r="275" spans="2:11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</row>
    <row r="276" spans="2:11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</row>
    <row r="277" spans="2:11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</row>
    <row r="278" spans="2:11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</row>
    <row r="279" spans="2:11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</row>
    <row r="280" spans="2:11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</row>
    <row r="281" spans="2:11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</row>
    <row r="282" spans="2:11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</row>
    <row r="283" spans="2:11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</row>
    <row r="284" spans="2:11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</row>
    <row r="285" spans="2:11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</row>
    <row r="286" spans="2:11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</row>
    <row r="287" spans="2:11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</row>
    <row r="288" spans="2:11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</row>
    <row r="289" spans="2:11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</row>
    <row r="290" spans="2:11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</row>
    <row r="291" spans="2:11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</row>
    <row r="292" spans="2:11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</row>
    <row r="293" spans="2:11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</row>
    <row r="294" spans="2:11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</row>
    <row r="295" spans="2:11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</row>
    <row r="296" spans="2:11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</row>
    <row r="297" spans="2:11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</row>
    <row r="298" spans="2:11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</row>
    <row r="299" spans="2:11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</row>
    <row r="300" spans="2:11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</row>
    <row r="301" spans="2:11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</row>
    <row r="302" spans="2:11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</row>
    <row r="303" spans="2:11"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</row>
    <row r="304" spans="2:11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</row>
    <row r="305" spans="2:11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</row>
    <row r="306" spans="2:11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</row>
    <row r="307" spans="2:11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</row>
    <row r="308" spans="2:11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</row>
    <row r="309" spans="2:11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</row>
    <row r="310" spans="2:11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</row>
    <row r="311" spans="2:11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</row>
    <row r="312" spans="2:11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</row>
    <row r="313" spans="2:11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</row>
    <row r="314" spans="2:11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</row>
    <row r="315" spans="2:11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</row>
    <row r="316" spans="2:11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</row>
    <row r="317" spans="2:11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</row>
    <row r="318" spans="2:11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</row>
    <row r="319" spans="2:11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</row>
    <row r="320" spans="2:11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</row>
    <row r="321" spans="2:11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</row>
    <row r="322" spans="2:11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</row>
    <row r="323" spans="2:11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</row>
    <row r="324" spans="2:11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</row>
    <row r="325" spans="2:11">
      <c r="B325" s="116"/>
      <c r="C325" s="117"/>
      <c r="D325" s="117"/>
      <c r="E325" s="117"/>
      <c r="F325" s="117"/>
      <c r="G325" s="117"/>
      <c r="H325" s="117"/>
      <c r="I325" s="117"/>
      <c r="J325" s="117"/>
      <c r="K325" s="117"/>
    </row>
    <row r="326" spans="2:11">
      <c r="B326" s="116"/>
      <c r="C326" s="117"/>
      <c r="D326" s="117"/>
      <c r="E326" s="117"/>
      <c r="F326" s="117"/>
      <c r="G326" s="117"/>
      <c r="H326" s="117"/>
      <c r="I326" s="117"/>
      <c r="J326" s="117"/>
      <c r="K326" s="117"/>
    </row>
    <row r="327" spans="2:11">
      <c r="B327" s="116"/>
      <c r="C327" s="117"/>
      <c r="D327" s="117"/>
      <c r="E327" s="117"/>
      <c r="F327" s="117"/>
      <c r="G327" s="117"/>
      <c r="H327" s="117"/>
      <c r="I327" s="117"/>
      <c r="J327" s="117"/>
      <c r="K327" s="117"/>
    </row>
    <row r="328" spans="2:11">
      <c r="B328" s="116"/>
      <c r="C328" s="117"/>
      <c r="D328" s="117"/>
      <c r="E328" s="117"/>
      <c r="F328" s="117"/>
      <c r="G328" s="117"/>
      <c r="H328" s="117"/>
      <c r="I328" s="117"/>
      <c r="J328" s="117"/>
      <c r="K328" s="117"/>
    </row>
    <row r="329" spans="2:11">
      <c r="B329" s="116"/>
      <c r="C329" s="117"/>
      <c r="D329" s="117"/>
      <c r="E329" s="117"/>
      <c r="F329" s="117"/>
      <c r="G329" s="117"/>
      <c r="H329" s="117"/>
      <c r="I329" s="117"/>
      <c r="J329" s="117"/>
      <c r="K329" s="117"/>
    </row>
    <row r="330" spans="2:11">
      <c r="B330" s="116"/>
      <c r="C330" s="117"/>
      <c r="D330" s="117"/>
      <c r="E330" s="117"/>
      <c r="F330" s="117"/>
      <c r="G330" s="117"/>
      <c r="H330" s="117"/>
      <c r="I330" s="117"/>
      <c r="J330" s="117"/>
      <c r="K330" s="117"/>
    </row>
    <row r="331" spans="2:11">
      <c r="B331" s="116"/>
      <c r="C331" s="117"/>
      <c r="D331" s="117"/>
      <c r="E331" s="117"/>
      <c r="F331" s="117"/>
      <c r="G331" s="117"/>
      <c r="H331" s="117"/>
      <c r="I331" s="117"/>
      <c r="J331" s="117"/>
      <c r="K331" s="117"/>
    </row>
    <row r="332" spans="2:11">
      <c r="B332" s="116"/>
      <c r="C332" s="117"/>
      <c r="D332" s="117"/>
      <c r="E332" s="117"/>
      <c r="F332" s="117"/>
      <c r="G332" s="117"/>
      <c r="H332" s="117"/>
      <c r="I332" s="117"/>
      <c r="J332" s="117"/>
      <c r="K332" s="117"/>
    </row>
    <row r="333" spans="2:11">
      <c r="B333" s="116"/>
      <c r="C333" s="117"/>
      <c r="D333" s="117"/>
      <c r="E333" s="117"/>
      <c r="F333" s="117"/>
      <c r="G333" s="117"/>
      <c r="H333" s="117"/>
      <c r="I333" s="117"/>
      <c r="J333" s="117"/>
      <c r="K333" s="117"/>
    </row>
    <row r="334" spans="2:11">
      <c r="B334" s="116"/>
      <c r="C334" s="117"/>
      <c r="D334" s="117"/>
      <c r="E334" s="117"/>
      <c r="F334" s="117"/>
      <c r="G334" s="117"/>
      <c r="H334" s="117"/>
      <c r="I334" s="117"/>
      <c r="J334" s="117"/>
      <c r="K334" s="117"/>
    </row>
    <row r="335" spans="2:11">
      <c r="B335" s="116"/>
      <c r="C335" s="117"/>
      <c r="D335" s="117"/>
      <c r="E335" s="117"/>
      <c r="F335" s="117"/>
      <c r="G335" s="117"/>
      <c r="H335" s="117"/>
      <c r="I335" s="117"/>
      <c r="J335" s="117"/>
      <c r="K335" s="117"/>
    </row>
    <row r="336" spans="2:11">
      <c r="B336" s="116"/>
      <c r="C336" s="117"/>
      <c r="D336" s="117"/>
      <c r="E336" s="117"/>
      <c r="F336" s="117"/>
      <c r="G336" s="117"/>
      <c r="H336" s="117"/>
      <c r="I336" s="117"/>
      <c r="J336" s="117"/>
      <c r="K336" s="117"/>
    </row>
    <row r="337" spans="2:11">
      <c r="B337" s="116"/>
      <c r="C337" s="117"/>
      <c r="D337" s="117"/>
      <c r="E337" s="117"/>
      <c r="F337" s="117"/>
      <c r="G337" s="117"/>
      <c r="H337" s="117"/>
      <c r="I337" s="117"/>
      <c r="J337" s="117"/>
      <c r="K337" s="117"/>
    </row>
    <row r="338" spans="2:11">
      <c r="B338" s="116"/>
      <c r="C338" s="117"/>
      <c r="D338" s="117"/>
      <c r="E338" s="117"/>
      <c r="F338" s="117"/>
      <c r="G338" s="117"/>
      <c r="H338" s="117"/>
      <c r="I338" s="117"/>
      <c r="J338" s="117"/>
      <c r="K338" s="117"/>
    </row>
    <row r="339" spans="2:11">
      <c r="B339" s="116"/>
      <c r="C339" s="117"/>
      <c r="D339" s="117"/>
      <c r="E339" s="117"/>
      <c r="F339" s="117"/>
      <c r="G339" s="117"/>
      <c r="H339" s="117"/>
      <c r="I339" s="117"/>
      <c r="J339" s="117"/>
      <c r="K339" s="117"/>
    </row>
    <row r="340" spans="2:11">
      <c r="B340" s="116"/>
      <c r="C340" s="117"/>
      <c r="D340" s="117"/>
      <c r="E340" s="117"/>
      <c r="F340" s="117"/>
      <c r="G340" s="117"/>
      <c r="H340" s="117"/>
      <c r="I340" s="117"/>
      <c r="J340" s="117"/>
      <c r="K340" s="117"/>
    </row>
    <row r="341" spans="2:11">
      <c r="B341" s="116"/>
      <c r="C341" s="117"/>
      <c r="D341" s="117"/>
      <c r="E341" s="117"/>
      <c r="F341" s="117"/>
      <c r="G341" s="117"/>
      <c r="H341" s="117"/>
      <c r="I341" s="117"/>
      <c r="J341" s="117"/>
      <c r="K341" s="117"/>
    </row>
    <row r="342" spans="2:11">
      <c r="B342" s="116"/>
      <c r="C342" s="117"/>
      <c r="D342" s="117"/>
      <c r="E342" s="117"/>
      <c r="F342" s="117"/>
      <c r="G342" s="117"/>
      <c r="H342" s="117"/>
      <c r="I342" s="117"/>
      <c r="J342" s="117"/>
      <c r="K342" s="117"/>
    </row>
    <row r="343" spans="2:11">
      <c r="B343" s="116"/>
      <c r="C343" s="117"/>
      <c r="D343" s="117"/>
      <c r="E343" s="117"/>
      <c r="F343" s="117"/>
      <c r="G343" s="117"/>
      <c r="H343" s="117"/>
      <c r="I343" s="117"/>
      <c r="J343" s="117"/>
      <c r="K343" s="117"/>
    </row>
    <row r="344" spans="2:11">
      <c r="B344" s="116"/>
      <c r="C344" s="117"/>
      <c r="D344" s="117"/>
      <c r="E344" s="117"/>
      <c r="F344" s="117"/>
      <c r="G344" s="117"/>
      <c r="H344" s="117"/>
      <c r="I344" s="117"/>
      <c r="J344" s="117"/>
      <c r="K344" s="117"/>
    </row>
    <row r="345" spans="2:11">
      <c r="B345" s="116"/>
      <c r="C345" s="117"/>
      <c r="D345" s="117"/>
      <c r="E345" s="117"/>
      <c r="F345" s="117"/>
      <c r="G345" s="117"/>
      <c r="H345" s="117"/>
      <c r="I345" s="117"/>
      <c r="J345" s="117"/>
      <c r="K345" s="117"/>
    </row>
    <row r="346" spans="2:11">
      <c r="B346" s="116"/>
      <c r="C346" s="117"/>
      <c r="D346" s="117"/>
      <c r="E346" s="117"/>
      <c r="F346" s="117"/>
      <c r="G346" s="117"/>
      <c r="H346" s="117"/>
      <c r="I346" s="117"/>
      <c r="J346" s="117"/>
      <c r="K346" s="117"/>
    </row>
    <row r="347" spans="2:11">
      <c r="B347" s="116"/>
      <c r="C347" s="117"/>
      <c r="D347" s="117"/>
      <c r="E347" s="117"/>
      <c r="F347" s="117"/>
      <c r="G347" s="117"/>
      <c r="H347" s="117"/>
      <c r="I347" s="117"/>
      <c r="J347" s="117"/>
      <c r="K347" s="117"/>
    </row>
    <row r="348" spans="2:11"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</row>
    <row r="349" spans="2:11"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</row>
    <row r="350" spans="2:11">
      <c r="B350" s="116"/>
      <c r="C350" s="117"/>
      <c r="D350" s="117"/>
      <c r="E350" s="117"/>
      <c r="F350" s="117"/>
      <c r="G350" s="117"/>
      <c r="H350" s="117"/>
      <c r="I350" s="117"/>
      <c r="J350" s="117"/>
      <c r="K350" s="117"/>
    </row>
    <row r="351" spans="2:11">
      <c r="B351" s="116"/>
      <c r="C351" s="117"/>
      <c r="D351" s="117"/>
      <c r="E351" s="117"/>
      <c r="F351" s="117"/>
      <c r="G351" s="117"/>
      <c r="H351" s="117"/>
      <c r="I351" s="117"/>
      <c r="J351" s="117"/>
      <c r="K351" s="117"/>
    </row>
    <row r="352" spans="2:11">
      <c r="B352" s="116"/>
      <c r="C352" s="117"/>
      <c r="D352" s="117"/>
      <c r="E352" s="117"/>
      <c r="F352" s="117"/>
      <c r="G352" s="117"/>
      <c r="H352" s="117"/>
      <c r="I352" s="117"/>
      <c r="J352" s="117"/>
      <c r="K352" s="117"/>
    </row>
    <row r="353" spans="2:11"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</row>
    <row r="354" spans="2:11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</row>
    <row r="355" spans="2:11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</row>
    <row r="356" spans="2:11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</row>
    <row r="357" spans="2:11"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</row>
    <row r="358" spans="2:11">
      <c r="B358" s="116"/>
      <c r="C358" s="117"/>
      <c r="D358" s="117"/>
      <c r="E358" s="117"/>
      <c r="F358" s="117"/>
      <c r="G358" s="117"/>
      <c r="H358" s="117"/>
      <c r="I358" s="117"/>
      <c r="J358" s="117"/>
      <c r="K358" s="117"/>
    </row>
    <row r="359" spans="2:11">
      <c r="B359" s="116"/>
      <c r="C359" s="117"/>
      <c r="D359" s="117"/>
      <c r="E359" s="117"/>
      <c r="F359" s="117"/>
      <c r="G359" s="117"/>
      <c r="H359" s="117"/>
      <c r="I359" s="117"/>
      <c r="J359" s="117"/>
      <c r="K359" s="117"/>
    </row>
    <row r="360" spans="2:11">
      <c r="B360" s="116"/>
      <c r="C360" s="117"/>
      <c r="D360" s="117"/>
      <c r="E360" s="117"/>
      <c r="F360" s="117"/>
      <c r="G360" s="117"/>
      <c r="H360" s="117"/>
      <c r="I360" s="117"/>
      <c r="J360" s="117"/>
      <c r="K360" s="117"/>
    </row>
    <row r="361" spans="2:11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</row>
    <row r="362" spans="2:11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</row>
    <row r="363" spans="2:11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</row>
    <row r="364" spans="2:11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</row>
    <row r="365" spans="2:11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</row>
    <row r="366" spans="2:11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</row>
    <row r="367" spans="2:11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</row>
    <row r="368" spans="2:11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</row>
    <row r="369" spans="2:11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</row>
    <row r="370" spans="2:11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</row>
    <row r="371" spans="2:11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</row>
    <row r="372" spans="2:11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</row>
    <row r="373" spans="2:11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</row>
    <row r="374" spans="2:11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</row>
    <row r="375" spans="2:11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</row>
    <row r="376" spans="2:11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</row>
    <row r="377" spans="2:11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</row>
    <row r="378" spans="2:11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</row>
    <row r="379" spans="2:11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</row>
    <row r="380" spans="2:11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</row>
    <row r="381" spans="2:11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</row>
    <row r="382" spans="2:11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</row>
    <row r="383" spans="2:11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</row>
    <row r="384" spans="2:11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</row>
    <row r="385" spans="2:11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</row>
    <row r="386" spans="2:11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</row>
    <row r="387" spans="2:11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</row>
    <row r="388" spans="2:11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</row>
    <row r="389" spans="2:11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</row>
    <row r="390" spans="2:11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</row>
    <row r="391" spans="2:11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</row>
    <row r="392" spans="2:11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</row>
    <row r="393" spans="2:11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</row>
    <row r="394" spans="2:11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</row>
    <row r="395" spans="2:11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</row>
    <row r="396" spans="2:11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</row>
    <row r="397" spans="2:11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</row>
    <row r="398" spans="2:11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</row>
    <row r="399" spans="2:11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</row>
    <row r="400" spans="2:11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</row>
    <row r="401" spans="2:11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</row>
    <row r="402" spans="2:11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</row>
    <row r="403" spans="2:11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</row>
    <row r="404" spans="2:11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</row>
    <row r="405" spans="2:11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</row>
    <row r="406" spans="2:11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</row>
    <row r="407" spans="2:11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</row>
    <row r="408" spans="2:11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</row>
    <row r="409" spans="2:11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</row>
    <row r="410" spans="2:11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</row>
    <row r="411" spans="2:11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</row>
    <row r="412" spans="2:11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</row>
    <row r="413" spans="2:11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</row>
    <row r="414" spans="2:11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</row>
    <row r="415" spans="2:11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</row>
    <row r="416" spans="2:11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</row>
    <row r="417" spans="2:11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</row>
    <row r="418" spans="2:11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</row>
    <row r="419" spans="2:11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</row>
    <row r="420" spans="2:11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</row>
    <row r="421" spans="2:11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</row>
    <row r="422" spans="2:11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</row>
    <row r="423" spans="2:11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</row>
    <row r="424" spans="2:11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</row>
    <row r="425" spans="2:11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</row>
    <row r="426" spans="2:11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</row>
    <row r="427" spans="2:11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</row>
    <row r="428" spans="2:11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</row>
    <row r="429" spans="2:11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</row>
    <row r="430" spans="2:11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</row>
    <row r="431" spans="2:11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</row>
    <row r="432" spans="2:11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</row>
    <row r="433" spans="2:11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</row>
    <row r="434" spans="2:11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</row>
    <row r="435" spans="2:11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</row>
    <row r="436" spans="2:11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</row>
    <row r="437" spans="2:11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</row>
    <row r="438" spans="2:11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</row>
    <row r="439" spans="2:11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</row>
    <row r="440" spans="2:11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</row>
    <row r="441" spans="2:11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</row>
    <row r="442" spans="2:11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</row>
    <row r="443" spans="2:11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</row>
    <row r="444" spans="2:11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</row>
    <row r="445" spans="2:11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</row>
    <row r="446" spans="2:11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</row>
    <row r="447" spans="2:11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</row>
    <row r="448" spans="2:11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</row>
    <row r="449" spans="2:11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</row>
    <row r="450" spans="2:11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</row>
    <row r="451" spans="2:11">
      <c r="B451" s="116"/>
      <c r="C451" s="117"/>
      <c r="D451" s="117"/>
      <c r="E451" s="117"/>
      <c r="F451" s="117"/>
      <c r="G451" s="117"/>
      <c r="H451" s="117"/>
      <c r="I451" s="117"/>
      <c r="J451" s="117"/>
      <c r="K451" s="117"/>
    </row>
    <row r="452" spans="2:11">
      <c r="B452" s="116"/>
      <c r="C452" s="117"/>
      <c r="D452" s="117"/>
      <c r="E452" s="117"/>
      <c r="F452" s="117"/>
      <c r="G452" s="117"/>
      <c r="H452" s="117"/>
      <c r="I452" s="117"/>
      <c r="J452" s="117"/>
      <c r="K452" s="117"/>
    </row>
    <row r="453" spans="2:11">
      <c r="B453" s="116"/>
      <c r="C453" s="117"/>
      <c r="D453" s="117"/>
      <c r="E453" s="117"/>
      <c r="F453" s="117"/>
      <c r="G453" s="117"/>
      <c r="H453" s="117"/>
      <c r="I453" s="117"/>
      <c r="J453" s="117"/>
      <c r="K453" s="117"/>
    </row>
    <row r="454" spans="2:11">
      <c r="B454" s="116"/>
      <c r="C454" s="117"/>
      <c r="D454" s="117"/>
      <c r="E454" s="117"/>
      <c r="F454" s="117"/>
      <c r="G454" s="117"/>
      <c r="H454" s="117"/>
      <c r="I454" s="117"/>
      <c r="J454" s="117"/>
      <c r="K454" s="117"/>
    </row>
    <row r="455" spans="2:11">
      <c r="B455" s="116"/>
      <c r="C455" s="117"/>
      <c r="D455" s="117"/>
      <c r="E455" s="117"/>
      <c r="F455" s="117"/>
      <c r="G455" s="117"/>
      <c r="H455" s="117"/>
      <c r="I455" s="117"/>
      <c r="J455" s="117"/>
      <c r="K455" s="117"/>
    </row>
    <row r="456" spans="2:11">
      <c r="B456" s="116"/>
      <c r="C456" s="117"/>
      <c r="D456" s="117"/>
      <c r="E456" s="117"/>
      <c r="F456" s="117"/>
      <c r="G456" s="117"/>
      <c r="H456" s="117"/>
      <c r="I456" s="117"/>
      <c r="J456" s="117"/>
      <c r="K456" s="117"/>
    </row>
    <row r="457" spans="2:11">
      <c r="B457" s="116"/>
      <c r="C457" s="117"/>
      <c r="D457" s="117"/>
      <c r="E457" s="117"/>
      <c r="F457" s="117"/>
      <c r="G457" s="117"/>
      <c r="H457" s="117"/>
      <c r="I457" s="117"/>
      <c r="J457" s="117"/>
      <c r="K457" s="117"/>
    </row>
    <row r="458" spans="2:11">
      <c r="B458" s="116"/>
      <c r="C458" s="117"/>
      <c r="D458" s="117"/>
      <c r="E458" s="117"/>
      <c r="F458" s="117"/>
      <c r="G458" s="117"/>
      <c r="H458" s="117"/>
      <c r="I458" s="117"/>
      <c r="J458" s="117"/>
      <c r="K458" s="117"/>
    </row>
    <row r="459" spans="2:11">
      <c r="B459" s="116"/>
      <c r="C459" s="117"/>
      <c r="D459" s="117"/>
      <c r="E459" s="117"/>
      <c r="F459" s="117"/>
      <c r="G459" s="117"/>
      <c r="H459" s="117"/>
      <c r="I459" s="117"/>
      <c r="J459" s="117"/>
      <c r="K459" s="117"/>
    </row>
    <row r="460" spans="2:11">
      <c r="B460" s="116"/>
      <c r="C460" s="117"/>
      <c r="D460" s="117"/>
      <c r="E460" s="117"/>
      <c r="F460" s="117"/>
      <c r="G460" s="117"/>
      <c r="H460" s="117"/>
      <c r="I460" s="117"/>
      <c r="J460" s="117"/>
      <c r="K460" s="117"/>
    </row>
    <row r="461" spans="2:11">
      <c r="B461" s="116"/>
      <c r="C461" s="117"/>
      <c r="D461" s="117"/>
      <c r="E461" s="117"/>
      <c r="F461" s="117"/>
      <c r="G461" s="117"/>
      <c r="H461" s="117"/>
      <c r="I461" s="117"/>
      <c r="J461" s="117"/>
      <c r="K461" s="117"/>
    </row>
    <row r="462" spans="2:11">
      <c r="B462" s="116"/>
      <c r="C462" s="117"/>
      <c r="D462" s="117"/>
      <c r="E462" s="117"/>
      <c r="F462" s="117"/>
      <c r="G462" s="117"/>
      <c r="H462" s="117"/>
      <c r="I462" s="117"/>
      <c r="J462" s="117"/>
      <c r="K462" s="117"/>
    </row>
    <row r="463" spans="2:11">
      <c r="B463" s="116"/>
      <c r="C463" s="117"/>
      <c r="D463" s="117"/>
      <c r="E463" s="117"/>
      <c r="F463" s="117"/>
      <c r="G463" s="117"/>
      <c r="H463" s="117"/>
      <c r="I463" s="117"/>
      <c r="J463" s="117"/>
      <c r="K463" s="117"/>
    </row>
    <row r="464" spans="2:11">
      <c r="B464" s="116"/>
      <c r="C464" s="117"/>
      <c r="D464" s="117"/>
      <c r="E464" s="117"/>
      <c r="F464" s="117"/>
      <c r="G464" s="117"/>
      <c r="H464" s="117"/>
      <c r="I464" s="117"/>
      <c r="J464" s="117"/>
      <c r="K464" s="117"/>
    </row>
    <row r="465" spans="2:11">
      <c r="B465" s="116"/>
      <c r="C465" s="117"/>
      <c r="D465" s="117"/>
      <c r="E465" s="117"/>
      <c r="F465" s="117"/>
      <c r="G465" s="117"/>
      <c r="H465" s="117"/>
      <c r="I465" s="117"/>
      <c r="J465" s="117"/>
      <c r="K465" s="117"/>
    </row>
    <row r="466" spans="2:11">
      <c r="B466" s="116"/>
      <c r="C466" s="117"/>
      <c r="D466" s="117"/>
      <c r="E466" s="117"/>
      <c r="F466" s="117"/>
      <c r="G466" s="117"/>
      <c r="H466" s="117"/>
      <c r="I466" s="117"/>
      <c r="J466" s="117"/>
      <c r="K466" s="117"/>
    </row>
    <row r="467" spans="2:11">
      <c r="B467" s="116"/>
      <c r="C467" s="117"/>
      <c r="D467" s="117"/>
      <c r="E467" s="117"/>
      <c r="F467" s="117"/>
      <c r="G467" s="117"/>
      <c r="H467" s="117"/>
      <c r="I467" s="117"/>
      <c r="J467" s="117"/>
      <c r="K467" s="117"/>
    </row>
    <row r="468" spans="2:11">
      <c r="B468" s="116"/>
      <c r="C468" s="117"/>
      <c r="D468" s="117"/>
      <c r="E468" s="117"/>
      <c r="F468" s="117"/>
      <c r="G468" s="117"/>
      <c r="H468" s="117"/>
      <c r="I468" s="117"/>
      <c r="J468" s="117"/>
      <c r="K468" s="117"/>
    </row>
    <row r="469" spans="2:11">
      <c r="B469" s="116"/>
      <c r="C469" s="117"/>
      <c r="D469" s="117"/>
      <c r="E469" s="117"/>
      <c r="F469" s="117"/>
      <c r="G469" s="117"/>
      <c r="H469" s="117"/>
      <c r="I469" s="117"/>
      <c r="J469" s="117"/>
      <c r="K469" s="117"/>
    </row>
    <row r="470" spans="2:11">
      <c r="B470" s="116"/>
      <c r="C470" s="117"/>
      <c r="D470" s="117"/>
      <c r="E470" s="117"/>
      <c r="F470" s="117"/>
      <c r="G470" s="117"/>
      <c r="H470" s="117"/>
      <c r="I470" s="117"/>
      <c r="J470" s="117"/>
      <c r="K470" s="117"/>
    </row>
    <row r="471" spans="2:11">
      <c r="B471" s="116"/>
      <c r="C471" s="117"/>
      <c r="D471" s="117"/>
      <c r="E471" s="117"/>
      <c r="F471" s="117"/>
      <c r="G471" s="117"/>
      <c r="H471" s="117"/>
      <c r="I471" s="117"/>
      <c r="J471" s="117"/>
      <c r="K471" s="117"/>
    </row>
    <row r="472" spans="2:11">
      <c r="B472" s="116"/>
      <c r="C472" s="117"/>
      <c r="D472" s="117"/>
      <c r="E472" s="117"/>
      <c r="F472" s="117"/>
      <c r="G472" s="117"/>
      <c r="H472" s="117"/>
      <c r="I472" s="117"/>
      <c r="J472" s="117"/>
      <c r="K472" s="117"/>
    </row>
    <row r="473" spans="2:11">
      <c r="B473" s="116"/>
      <c r="C473" s="117"/>
      <c r="D473" s="117"/>
      <c r="E473" s="117"/>
      <c r="F473" s="117"/>
      <c r="G473" s="117"/>
      <c r="H473" s="117"/>
      <c r="I473" s="117"/>
      <c r="J473" s="117"/>
      <c r="K473" s="117"/>
    </row>
    <row r="474" spans="2:11">
      <c r="B474" s="116"/>
      <c r="C474" s="117"/>
      <c r="D474" s="117"/>
      <c r="E474" s="117"/>
      <c r="F474" s="117"/>
      <c r="G474" s="117"/>
      <c r="H474" s="117"/>
      <c r="I474" s="117"/>
      <c r="J474" s="117"/>
      <c r="K474" s="117"/>
    </row>
    <row r="475" spans="2:11">
      <c r="B475" s="116"/>
      <c r="C475" s="117"/>
      <c r="D475" s="117"/>
      <c r="E475" s="117"/>
      <c r="F475" s="117"/>
      <c r="G475" s="117"/>
      <c r="H475" s="117"/>
      <c r="I475" s="117"/>
      <c r="J475" s="117"/>
      <c r="K475" s="117"/>
    </row>
    <row r="476" spans="2:11">
      <c r="B476" s="116"/>
      <c r="C476" s="117"/>
      <c r="D476" s="117"/>
      <c r="E476" s="117"/>
      <c r="F476" s="117"/>
      <c r="G476" s="117"/>
      <c r="H476" s="117"/>
      <c r="I476" s="117"/>
      <c r="J476" s="117"/>
      <c r="K476" s="117"/>
    </row>
    <row r="477" spans="2:11">
      <c r="B477" s="116"/>
      <c r="C477" s="117"/>
      <c r="D477" s="117"/>
      <c r="E477" s="117"/>
      <c r="F477" s="117"/>
      <c r="G477" s="117"/>
      <c r="H477" s="117"/>
      <c r="I477" s="117"/>
      <c r="J477" s="117"/>
      <c r="K477" s="117"/>
    </row>
    <row r="478" spans="2:11">
      <c r="B478" s="116"/>
      <c r="C478" s="117"/>
      <c r="D478" s="117"/>
      <c r="E478" s="117"/>
      <c r="F478" s="117"/>
      <c r="G478" s="117"/>
      <c r="H478" s="117"/>
      <c r="I478" s="117"/>
      <c r="J478" s="117"/>
      <c r="K478" s="117"/>
    </row>
    <row r="479" spans="2:11">
      <c r="B479" s="116"/>
      <c r="C479" s="117"/>
      <c r="D479" s="117"/>
      <c r="E479" s="117"/>
      <c r="F479" s="117"/>
      <c r="G479" s="117"/>
      <c r="H479" s="117"/>
      <c r="I479" s="117"/>
      <c r="J479" s="117"/>
      <c r="K479" s="117"/>
    </row>
    <row r="480" spans="2:11">
      <c r="B480" s="116"/>
      <c r="C480" s="117"/>
      <c r="D480" s="117"/>
      <c r="E480" s="117"/>
      <c r="F480" s="117"/>
      <c r="G480" s="117"/>
      <c r="H480" s="117"/>
      <c r="I480" s="117"/>
      <c r="J480" s="117"/>
      <c r="K480" s="117"/>
    </row>
    <row r="481" spans="2:11">
      <c r="B481" s="116"/>
      <c r="C481" s="117"/>
      <c r="D481" s="117"/>
      <c r="E481" s="117"/>
      <c r="F481" s="117"/>
      <c r="G481" s="117"/>
      <c r="H481" s="117"/>
      <c r="I481" s="117"/>
      <c r="J481" s="117"/>
      <c r="K481" s="117"/>
    </row>
    <row r="482" spans="2:11">
      <c r="B482" s="116"/>
      <c r="C482" s="117"/>
      <c r="D482" s="117"/>
      <c r="E482" s="117"/>
      <c r="F482" s="117"/>
      <c r="G482" s="117"/>
      <c r="H482" s="117"/>
      <c r="I482" s="117"/>
      <c r="J482" s="117"/>
      <c r="K482" s="117"/>
    </row>
    <row r="483" spans="2:11">
      <c r="B483" s="116"/>
      <c r="C483" s="117"/>
      <c r="D483" s="117"/>
      <c r="E483" s="117"/>
      <c r="F483" s="117"/>
      <c r="G483" s="117"/>
      <c r="H483" s="117"/>
      <c r="I483" s="117"/>
      <c r="J483" s="117"/>
      <c r="K483" s="117"/>
    </row>
    <row r="484" spans="2:11">
      <c r="B484" s="116"/>
      <c r="C484" s="117"/>
      <c r="D484" s="117"/>
      <c r="E484" s="117"/>
      <c r="F484" s="117"/>
      <c r="G484" s="117"/>
      <c r="H484" s="117"/>
      <c r="I484" s="117"/>
      <c r="J484" s="117"/>
      <c r="K484" s="117"/>
    </row>
    <row r="485" spans="2:11">
      <c r="B485" s="116"/>
      <c r="C485" s="117"/>
      <c r="D485" s="117"/>
      <c r="E485" s="117"/>
      <c r="F485" s="117"/>
      <c r="G485" s="117"/>
      <c r="H485" s="117"/>
      <c r="I485" s="117"/>
      <c r="J485" s="117"/>
      <c r="K485" s="117"/>
    </row>
    <row r="486" spans="2:11">
      <c r="B486" s="116"/>
      <c r="C486" s="117"/>
      <c r="D486" s="117"/>
      <c r="E486" s="117"/>
      <c r="F486" s="117"/>
      <c r="G486" s="117"/>
      <c r="H486" s="117"/>
      <c r="I486" s="117"/>
      <c r="J486" s="117"/>
      <c r="K486" s="117"/>
    </row>
    <row r="487" spans="2:11">
      <c r="B487" s="116"/>
      <c r="C487" s="117"/>
      <c r="D487" s="117"/>
      <c r="E487" s="117"/>
      <c r="F487" s="117"/>
      <c r="G487" s="117"/>
      <c r="H487" s="117"/>
      <c r="I487" s="117"/>
      <c r="J487" s="117"/>
      <c r="K487" s="117"/>
    </row>
    <row r="488" spans="2:11">
      <c r="B488" s="116"/>
      <c r="C488" s="117"/>
      <c r="D488" s="117"/>
      <c r="E488" s="117"/>
      <c r="F488" s="117"/>
      <c r="G488" s="117"/>
      <c r="H488" s="117"/>
      <c r="I488" s="117"/>
      <c r="J488" s="117"/>
      <c r="K488" s="117"/>
    </row>
    <row r="489" spans="2:11">
      <c r="B489" s="116"/>
      <c r="C489" s="117"/>
      <c r="D489" s="117"/>
      <c r="E489" s="117"/>
      <c r="F489" s="117"/>
      <c r="G489" s="117"/>
      <c r="H489" s="117"/>
      <c r="I489" s="117"/>
      <c r="J489" s="117"/>
      <c r="K489" s="117"/>
    </row>
    <row r="490" spans="2:11">
      <c r="B490" s="116"/>
      <c r="C490" s="117"/>
      <c r="D490" s="117"/>
      <c r="E490" s="117"/>
      <c r="F490" s="117"/>
      <c r="G490" s="117"/>
      <c r="H490" s="117"/>
      <c r="I490" s="117"/>
      <c r="J490" s="117"/>
      <c r="K490" s="117"/>
    </row>
    <row r="491" spans="2:11">
      <c r="B491" s="116"/>
      <c r="C491" s="117"/>
      <c r="D491" s="117"/>
      <c r="E491" s="117"/>
      <c r="F491" s="117"/>
      <c r="G491" s="117"/>
      <c r="H491" s="117"/>
      <c r="I491" s="117"/>
      <c r="J491" s="117"/>
      <c r="K491" s="117"/>
    </row>
    <row r="492" spans="2:11">
      <c r="B492" s="116"/>
      <c r="C492" s="117"/>
      <c r="D492" s="117"/>
      <c r="E492" s="117"/>
      <c r="F492" s="117"/>
      <c r="G492" s="117"/>
      <c r="H492" s="117"/>
      <c r="I492" s="117"/>
      <c r="J492" s="117"/>
      <c r="K492" s="117"/>
    </row>
    <row r="493" spans="2:11">
      <c r="B493" s="116"/>
      <c r="C493" s="117"/>
      <c r="D493" s="117"/>
      <c r="E493" s="117"/>
      <c r="F493" s="117"/>
      <c r="G493" s="117"/>
      <c r="H493" s="117"/>
      <c r="I493" s="117"/>
      <c r="J493" s="117"/>
      <c r="K493" s="117"/>
    </row>
    <row r="494" spans="2:11">
      <c r="B494" s="116"/>
      <c r="C494" s="117"/>
      <c r="D494" s="117"/>
      <c r="E494" s="117"/>
      <c r="F494" s="117"/>
      <c r="G494" s="117"/>
      <c r="H494" s="117"/>
      <c r="I494" s="117"/>
      <c r="J494" s="117"/>
      <c r="K494" s="117"/>
    </row>
    <row r="495" spans="2:11">
      <c r="B495" s="116"/>
      <c r="C495" s="117"/>
      <c r="D495" s="117"/>
      <c r="E495" s="117"/>
      <c r="F495" s="117"/>
      <c r="G495" s="117"/>
      <c r="H495" s="117"/>
      <c r="I495" s="117"/>
      <c r="J495" s="117"/>
      <c r="K495" s="117"/>
    </row>
    <row r="496" spans="2:11">
      <c r="B496" s="116"/>
      <c r="C496" s="117"/>
      <c r="D496" s="117"/>
      <c r="E496" s="117"/>
      <c r="F496" s="117"/>
      <c r="G496" s="117"/>
      <c r="H496" s="117"/>
      <c r="I496" s="117"/>
      <c r="J496" s="117"/>
      <c r="K496" s="117"/>
    </row>
    <row r="497" spans="2:11">
      <c r="B497" s="116"/>
      <c r="C497" s="117"/>
      <c r="D497" s="117"/>
      <c r="E497" s="117"/>
      <c r="F497" s="117"/>
      <c r="G497" s="117"/>
      <c r="H497" s="117"/>
      <c r="I497" s="117"/>
      <c r="J497" s="117"/>
      <c r="K497" s="117"/>
    </row>
    <row r="498" spans="2:11">
      <c r="B498" s="116"/>
      <c r="C498" s="117"/>
      <c r="D498" s="117"/>
      <c r="E498" s="117"/>
      <c r="F498" s="117"/>
      <c r="G498" s="117"/>
      <c r="H498" s="117"/>
      <c r="I498" s="117"/>
      <c r="J498" s="117"/>
      <c r="K498" s="117"/>
    </row>
    <row r="499" spans="2:11">
      <c r="B499" s="116"/>
      <c r="C499" s="117"/>
      <c r="D499" s="117"/>
      <c r="E499" s="117"/>
      <c r="F499" s="117"/>
      <c r="G499" s="117"/>
      <c r="H499" s="117"/>
      <c r="I499" s="117"/>
      <c r="J499" s="117"/>
      <c r="K499" s="117"/>
    </row>
    <row r="500" spans="2:11">
      <c r="B500" s="116"/>
      <c r="C500" s="117"/>
      <c r="D500" s="117"/>
      <c r="E500" s="117"/>
      <c r="F500" s="117"/>
      <c r="G500" s="117"/>
      <c r="H500" s="117"/>
      <c r="I500" s="117"/>
      <c r="J500" s="117"/>
      <c r="K500" s="117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31.7109375" style="2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9.7109375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142</v>
      </c>
      <c r="C1" s="67" t="s" vm="1">
        <v>225</v>
      </c>
    </row>
    <row r="2" spans="2:12">
      <c r="B2" s="46" t="s">
        <v>141</v>
      </c>
      <c r="C2" s="67" t="s">
        <v>226</v>
      </c>
    </row>
    <row r="3" spans="2:12">
      <c r="B3" s="46" t="s">
        <v>143</v>
      </c>
      <c r="C3" s="67" t="s">
        <v>227</v>
      </c>
    </row>
    <row r="4" spans="2:12">
      <c r="B4" s="46" t="s">
        <v>144</v>
      </c>
      <c r="C4" s="67">
        <v>9454</v>
      </c>
    </row>
    <row r="6" spans="2:12" ht="26.25" customHeight="1">
      <c r="B6" s="133" t="s">
        <v>171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12" ht="26.25" customHeight="1">
      <c r="B7" s="133" t="s">
        <v>95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</row>
    <row r="8" spans="2:12" s="3" customFormat="1" ht="78.75">
      <c r="B8" s="21" t="s">
        <v>112</v>
      </c>
      <c r="C8" s="29" t="s">
        <v>44</v>
      </c>
      <c r="D8" s="29" t="s">
        <v>65</v>
      </c>
      <c r="E8" s="29" t="s">
        <v>99</v>
      </c>
      <c r="F8" s="29" t="s">
        <v>100</v>
      </c>
      <c r="G8" s="29" t="s">
        <v>201</v>
      </c>
      <c r="H8" s="29" t="s">
        <v>200</v>
      </c>
      <c r="I8" s="29" t="s">
        <v>107</v>
      </c>
      <c r="J8" s="29" t="s">
        <v>58</v>
      </c>
      <c r="K8" s="29" t="s">
        <v>145</v>
      </c>
      <c r="L8" s="30" t="s">
        <v>147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208</v>
      </c>
      <c r="H9" s="15"/>
      <c r="I9" s="15" t="s">
        <v>204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47</v>
      </c>
      <c r="C11" s="73"/>
      <c r="D11" s="73"/>
      <c r="E11" s="73"/>
      <c r="F11" s="73"/>
      <c r="G11" s="83"/>
      <c r="H11" s="85"/>
      <c r="I11" s="83">
        <v>-17.775582691000004</v>
      </c>
      <c r="J11" s="73"/>
      <c r="K11" s="84">
        <f>IFERROR(I11/$I$11,0)</f>
        <v>1</v>
      </c>
      <c r="L11" s="84">
        <f>I11/'סכום נכסי הקרן'!$C$42</f>
        <v>-2.1612264585013597E-4</v>
      </c>
    </row>
    <row r="12" spans="2:12" ht="21" customHeight="1">
      <c r="B12" s="92" t="s">
        <v>2010</v>
      </c>
      <c r="C12" s="73"/>
      <c r="D12" s="73"/>
      <c r="E12" s="73"/>
      <c r="F12" s="73"/>
      <c r="G12" s="83"/>
      <c r="H12" s="85"/>
      <c r="I12" s="83">
        <v>-19.214492100000005</v>
      </c>
      <c r="J12" s="73"/>
      <c r="K12" s="84">
        <f t="shared" ref="K12:K16" si="0">IFERROR(I12/$I$11,0)</f>
        <v>1.0809486492799214</v>
      </c>
      <c r="L12" s="84">
        <f>I12/'סכום נכסי הקרן'!$C$42</f>
        <v>-2.3361748211050729E-4</v>
      </c>
    </row>
    <row r="13" spans="2:12">
      <c r="B13" s="72" t="s">
        <v>2011</v>
      </c>
      <c r="C13" s="73">
        <v>8050</v>
      </c>
      <c r="D13" s="86" t="s">
        <v>347</v>
      </c>
      <c r="E13" s="86" t="s">
        <v>129</v>
      </c>
      <c r="F13" s="101">
        <v>44144</v>
      </c>
      <c r="G13" s="83">
        <v>-5799.1059080000005</v>
      </c>
      <c r="H13" s="85">
        <v>408</v>
      </c>
      <c r="I13" s="83">
        <v>-23.660352102999997</v>
      </c>
      <c r="J13" s="73"/>
      <c r="K13" s="84">
        <f t="shared" si="0"/>
        <v>1.3310591565012113</v>
      </c>
      <c r="L13" s="84">
        <f>I13/'סכום נכסי הקרן'!$C$42</f>
        <v>-2.8767202668609202E-4</v>
      </c>
    </row>
    <row r="14" spans="2:12">
      <c r="B14" s="72" t="s">
        <v>2012</v>
      </c>
      <c r="C14" s="73" t="s">
        <v>2013</v>
      </c>
      <c r="D14" s="86" t="s">
        <v>152</v>
      </c>
      <c r="E14" s="86" t="s">
        <v>129</v>
      </c>
      <c r="F14" s="101">
        <v>44014</v>
      </c>
      <c r="G14" s="83">
        <v>45.829237999999997</v>
      </c>
      <c r="H14" s="85">
        <v>9700.9251000000004</v>
      </c>
      <c r="I14" s="83">
        <v>4.4458600029999999</v>
      </c>
      <c r="J14" s="73"/>
      <c r="K14" s="84">
        <f t="shared" si="0"/>
        <v>-0.25011050722129036</v>
      </c>
      <c r="L14" s="84">
        <f>I14/'סכום נכסי הקרן'!$C$42</f>
        <v>5.405454457558481E-5</v>
      </c>
    </row>
    <row r="15" spans="2:12">
      <c r="B15" s="92" t="s">
        <v>195</v>
      </c>
      <c r="C15" s="73"/>
      <c r="D15" s="73"/>
      <c r="E15" s="73"/>
      <c r="F15" s="73"/>
      <c r="G15" s="83"/>
      <c r="H15" s="85"/>
      <c r="I15" s="83">
        <v>1.4389094090000001</v>
      </c>
      <c r="J15" s="73"/>
      <c r="K15" s="84">
        <f t="shared" si="0"/>
        <v>-8.0948649279921361E-2</v>
      </c>
      <c r="L15" s="84">
        <f>I15/'סכום נכסי הקרן'!$C$42</f>
        <v>1.749483626037131E-5</v>
      </c>
    </row>
    <row r="16" spans="2:12">
      <c r="B16" s="72" t="s">
        <v>2014</v>
      </c>
      <c r="C16" s="73" t="s">
        <v>2015</v>
      </c>
      <c r="D16" s="86" t="s">
        <v>918</v>
      </c>
      <c r="E16" s="86" t="s">
        <v>128</v>
      </c>
      <c r="F16" s="101">
        <v>43879</v>
      </c>
      <c r="G16" s="83">
        <v>130.707142</v>
      </c>
      <c r="H16" s="85">
        <v>342.4153</v>
      </c>
      <c r="I16" s="83">
        <v>1.4389094090000001</v>
      </c>
      <c r="J16" s="73"/>
      <c r="K16" s="84">
        <f t="shared" si="0"/>
        <v>-8.0948649279921361E-2</v>
      </c>
      <c r="L16" s="84">
        <f>I16/'סכום נכסי הקרן'!$C$42</f>
        <v>1.749483626037131E-5</v>
      </c>
    </row>
    <row r="17" spans="2:12">
      <c r="B17" s="88"/>
      <c r="C17" s="73"/>
      <c r="D17" s="73"/>
      <c r="E17" s="73"/>
      <c r="F17" s="73"/>
      <c r="G17" s="83"/>
      <c r="H17" s="85"/>
      <c r="I17" s="73"/>
      <c r="J17" s="73"/>
      <c r="K17" s="84"/>
      <c r="L17" s="73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119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19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19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</row>
    <row r="118" spans="2:12"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</row>
    <row r="119" spans="2:12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</row>
    <row r="120" spans="2:12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2:12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</row>
    <row r="122" spans="2:12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</row>
    <row r="123" spans="2:12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</row>
    <row r="124" spans="2:12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2:12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2:12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</row>
    <row r="127" spans="2:12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</row>
    <row r="128" spans="2:12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2:12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</row>
    <row r="130" spans="2:12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</row>
    <row r="131" spans="2:12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</row>
    <row r="132" spans="2:12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</row>
    <row r="133" spans="2:12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</row>
    <row r="134" spans="2:12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</row>
    <row r="135" spans="2:12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</row>
    <row r="136" spans="2:12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</row>
    <row r="137" spans="2:12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</row>
    <row r="138" spans="2:12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</row>
    <row r="139" spans="2:12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</row>
    <row r="140" spans="2:12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</row>
    <row r="141" spans="2:12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</row>
    <row r="142" spans="2:12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</row>
    <row r="143" spans="2:12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</row>
    <row r="144" spans="2:12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</row>
    <row r="145" spans="2:12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</row>
    <row r="146" spans="2:12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</row>
    <row r="147" spans="2:12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</row>
    <row r="148" spans="2:12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</row>
    <row r="149" spans="2:12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</row>
    <row r="150" spans="2:12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</row>
    <row r="151" spans="2:12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</row>
    <row r="152" spans="2:12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</row>
    <row r="153" spans="2:12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</row>
    <row r="154" spans="2:12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</row>
    <row r="155" spans="2:12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</row>
    <row r="156" spans="2:12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</row>
    <row r="157" spans="2:12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</row>
    <row r="158" spans="2:12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</row>
    <row r="159" spans="2:12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</row>
    <row r="160" spans="2:12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</row>
    <row r="161" spans="2:12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</row>
    <row r="162" spans="2:12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</row>
    <row r="163" spans="2:12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</row>
    <row r="164" spans="2:12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</row>
    <row r="165" spans="2:12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</row>
    <row r="166" spans="2:12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</row>
    <row r="167" spans="2:12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</row>
    <row r="168" spans="2:12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</row>
    <row r="169" spans="2:12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</row>
    <row r="170" spans="2:12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</row>
    <row r="171" spans="2:12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</row>
    <row r="172" spans="2:12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</row>
    <row r="173" spans="2:12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</row>
    <row r="174" spans="2:12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</row>
    <row r="175" spans="2:12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</row>
    <row r="176" spans="2:12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</row>
    <row r="177" spans="2:12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</row>
    <row r="178" spans="2:12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</row>
    <row r="179" spans="2:12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</row>
    <row r="180" spans="2:12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</row>
    <row r="181" spans="2:12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</row>
    <row r="182" spans="2:12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</row>
    <row r="183" spans="2:12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</row>
    <row r="184" spans="2:12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</row>
    <row r="185" spans="2:12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</row>
    <row r="186" spans="2:12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</row>
    <row r="187" spans="2:12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</row>
    <row r="188" spans="2:12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</row>
    <row r="189" spans="2:12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</row>
    <row r="190" spans="2:12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</row>
    <row r="191" spans="2:12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</row>
    <row r="192" spans="2:12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</row>
    <row r="193" spans="2:12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</row>
    <row r="194" spans="2:12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</row>
    <row r="195" spans="2:12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</row>
    <row r="196" spans="2:12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</row>
    <row r="197" spans="2:12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</row>
    <row r="198" spans="2:12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</row>
    <row r="199" spans="2:12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</row>
    <row r="200" spans="2:12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</row>
    <row r="201" spans="2:12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</row>
    <row r="202" spans="2:12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</row>
    <row r="203" spans="2:12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</row>
    <row r="204" spans="2:12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</row>
    <row r="205" spans="2:12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</row>
    <row r="206" spans="2:12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</row>
    <row r="207" spans="2:12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</row>
    <row r="208" spans="2:12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</row>
    <row r="209" spans="2:12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</row>
    <row r="210" spans="2:12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</row>
    <row r="211" spans="2:12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</row>
    <row r="212" spans="2:12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</row>
    <row r="213" spans="2:12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</row>
    <row r="214" spans="2:12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</row>
    <row r="215" spans="2:12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</row>
    <row r="216" spans="2:12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</row>
    <row r="217" spans="2:12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</row>
    <row r="218" spans="2:12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</row>
    <row r="219" spans="2:12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</row>
    <row r="220" spans="2:12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</row>
    <row r="221" spans="2:12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</row>
    <row r="222" spans="2:12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</row>
    <row r="223" spans="2:12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</row>
    <row r="224" spans="2:12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</row>
    <row r="225" spans="2:12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</row>
    <row r="226" spans="2:12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</row>
    <row r="227" spans="2:12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</row>
    <row r="228" spans="2:12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</row>
    <row r="229" spans="2:12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</row>
    <row r="230" spans="2:12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</row>
    <row r="231" spans="2:12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</row>
    <row r="232" spans="2:12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</row>
    <row r="233" spans="2:12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</row>
    <row r="234" spans="2:12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</row>
    <row r="235" spans="2:12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</row>
    <row r="236" spans="2:12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</row>
    <row r="237" spans="2:12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</row>
    <row r="238" spans="2:12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</row>
    <row r="239" spans="2:12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</row>
    <row r="240" spans="2:12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</row>
    <row r="241" spans="2:12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</row>
    <row r="242" spans="2:12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</row>
    <row r="243" spans="2:12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</row>
    <row r="244" spans="2:12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</row>
    <row r="245" spans="2:12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</row>
    <row r="246" spans="2:12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</row>
    <row r="247" spans="2:12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</row>
    <row r="248" spans="2:12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</row>
    <row r="249" spans="2:12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</row>
    <row r="250" spans="2:12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</row>
    <row r="251" spans="2:12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</row>
    <row r="252" spans="2:12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</row>
    <row r="253" spans="2:12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</row>
    <row r="254" spans="2:12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</row>
    <row r="255" spans="2:12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</row>
    <row r="256" spans="2:12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</row>
    <row r="257" spans="2:12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</row>
    <row r="258" spans="2:12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</row>
    <row r="259" spans="2:12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</row>
    <row r="260" spans="2:12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</row>
    <row r="261" spans="2:12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</row>
    <row r="262" spans="2:12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</row>
    <row r="263" spans="2:12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</row>
    <row r="264" spans="2:12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</row>
    <row r="265" spans="2:12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</row>
    <row r="266" spans="2:12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</row>
    <row r="267" spans="2:12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</row>
    <row r="268" spans="2:12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</row>
    <row r="269" spans="2:12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</row>
    <row r="270" spans="2:12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</row>
    <row r="271" spans="2:12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</row>
    <row r="272" spans="2:12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</row>
    <row r="273" spans="2:12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</row>
    <row r="274" spans="2:12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</row>
    <row r="275" spans="2:12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</row>
    <row r="276" spans="2:12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</row>
    <row r="277" spans="2:12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</row>
    <row r="278" spans="2:12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</row>
    <row r="279" spans="2:12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</row>
    <row r="280" spans="2:12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</row>
    <row r="281" spans="2:12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</row>
    <row r="282" spans="2:12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</row>
    <row r="283" spans="2:12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</row>
    <row r="284" spans="2:12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</row>
    <row r="285" spans="2:12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</row>
    <row r="286" spans="2:12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</row>
    <row r="287" spans="2:12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</row>
    <row r="288" spans="2:12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</row>
    <row r="289" spans="2:12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</row>
    <row r="290" spans="2:12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</row>
    <row r="291" spans="2:12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</row>
    <row r="292" spans="2:12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</row>
    <row r="293" spans="2:12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</row>
    <row r="294" spans="2:12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</row>
    <row r="295" spans="2:12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</row>
    <row r="296" spans="2:12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</row>
    <row r="297" spans="2:12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</row>
    <row r="298" spans="2:12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</row>
    <row r="299" spans="2:12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</row>
    <row r="300" spans="2:12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</row>
    <row r="301" spans="2:12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</row>
    <row r="302" spans="2:12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</row>
    <row r="303" spans="2:12"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</row>
    <row r="304" spans="2:12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</row>
    <row r="305" spans="2:12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</row>
    <row r="306" spans="2:12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</row>
    <row r="307" spans="2:12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</row>
    <row r="308" spans="2:12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</row>
    <row r="309" spans="2:12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</row>
    <row r="310" spans="2:12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</row>
    <row r="311" spans="2:12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</row>
    <row r="312" spans="2:12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</row>
    <row r="313" spans="2:12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</row>
    <row r="314" spans="2:12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</row>
    <row r="315" spans="2:12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</row>
    <row r="316" spans="2:12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</row>
    <row r="317" spans="2:12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</row>
    <row r="318" spans="2:12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</row>
    <row r="319" spans="2:12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</row>
    <row r="320" spans="2:12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</row>
    <row r="321" spans="2:12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</row>
    <row r="322" spans="2:12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</row>
    <row r="323" spans="2:12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</row>
    <row r="324" spans="2:12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</row>
    <row r="325" spans="2:12">
      <c r="B325" s="116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</row>
    <row r="326" spans="2:12">
      <c r="B326" s="116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</row>
    <row r="327" spans="2:12">
      <c r="B327" s="116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</row>
    <row r="328" spans="2:12">
      <c r="B328" s="116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</row>
    <row r="329" spans="2:12">
      <c r="B329" s="116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</row>
    <row r="330" spans="2:12">
      <c r="B330" s="116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</row>
    <row r="331" spans="2:12">
      <c r="B331" s="116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</row>
    <row r="332" spans="2:12">
      <c r="B332" s="116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</row>
    <row r="333" spans="2:12">
      <c r="B333" s="116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</row>
    <row r="334" spans="2:12">
      <c r="B334" s="116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</row>
    <row r="335" spans="2:12">
      <c r="B335" s="116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</row>
    <row r="336" spans="2:12">
      <c r="B336" s="116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</row>
    <row r="337" spans="2:12">
      <c r="B337" s="116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</row>
    <row r="338" spans="2:12">
      <c r="B338" s="116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</row>
    <row r="339" spans="2:12">
      <c r="B339" s="116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</row>
    <row r="340" spans="2:12">
      <c r="B340" s="116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</row>
    <row r="341" spans="2:12">
      <c r="B341" s="116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</row>
    <row r="342" spans="2:12">
      <c r="B342" s="116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</row>
    <row r="343" spans="2:12">
      <c r="B343" s="116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</row>
    <row r="344" spans="2:12">
      <c r="B344" s="116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</row>
    <row r="345" spans="2:12">
      <c r="B345" s="116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</row>
    <row r="346" spans="2:12">
      <c r="B346" s="116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</row>
    <row r="347" spans="2:12">
      <c r="B347" s="116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</row>
    <row r="348" spans="2:12"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</row>
    <row r="349" spans="2:12"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</row>
    <row r="350" spans="2:12">
      <c r="B350" s="116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</row>
    <row r="351" spans="2:12">
      <c r="B351" s="116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</row>
    <row r="352" spans="2:12">
      <c r="B352" s="116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</row>
    <row r="353" spans="2:12"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</row>
    <row r="354" spans="2:12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</row>
    <row r="355" spans="2:12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</row>
    <row r="356" spans="2:12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</row>
    <row r="357" spans="2:12"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</row>
    <row r="358" spans="2:12">
      <c r="B358" s="116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</row>
    <row r="359" spans="2:12">
      <c r="B359" s="116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</row>
    <row r="360" spans="2:12">
      <c r="B360" s="116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</row>
    <row r="361" spans="2:12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</row>
    <row r="362" spans="2:12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</row>
    <row r="363" spans="2:12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</row>
    <row r="364" spans="2:12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</row>
    <row r="365" spans="2:12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</row>
    <row r="366" spans="2:12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</row>
    <row r="367" spans="2:12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</row>
    <row r="368" spans="2:12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</row>
    <row r="369" spans="2:12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</row>
    <row r="370" spans="2:12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</row>
    <row r="371" spans="2:12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</row>
    <row r="372" spans="2:12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</row>
    <row r="373" spans="2:12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</row>
    <row r="374" spans="2:12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</row>
    <row r="375" spans="2:12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</row>
    <row r="376" spans="2:12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</row>
    <row r="377" spans="2:12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</row>
    <row r="378" spans="2:12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</row>
    <row r="379" spans="2:12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</row>
    <row r="380" spans="2:12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</row>
    <row r="381" spans="2:12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</row>
    <row r="382" spans="2:12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</row>
    <row r="383" spans="2:12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</row>
    <row r="384" spans="2:12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</row>
    <row r="385" spans="2:12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</row>
    <row r="386" spans="2:12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</row>
    <row r="387" spans="2:12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</row>
    <row r="388" spans="2:12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</row>
    <row r="389" spans="2:12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</row>
    <row r="390" spans="2:12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</row>
    <row r="391" spans="2:12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</row>
    <row r="392" spans="2:12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</row>
    <row r="393" spans="2:12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</row>
    <row r="394" spans="2:12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</row>
    <row r="395" spans="2:12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</row>
    <row r="396" spans="2:12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</row>
    <row r="397" spans="2:12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</row>
    <row r="398" spans="2:12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</row>
    <row r="399" spans="2:12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</row>
    <row r="400" spans="2:12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</row>
    <row r="401" spans="2:12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</row>
    <row r="402" spans="2:12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</row>
    <row r="403" spans="2:12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</row>
    <row r="404" spans="2:12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</row>
    <row r="405" spans="2:12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</row>
    <row r="406" spans="2:12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</row>
    <row r="407" spans="2:12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</row>
    <row r="408" spans="2:12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</row>
    <row r="409" spans="2:12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</row>
    <row r="410" spans="2:12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</row>
    <row r="411" spans="2:12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</row>
    <row r="412" spans="2:12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</row>
    <row r="413" spans="2:12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</row>
    <row r="414" spans="2:12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</row>
    <row r="415" spans="2:12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</row>
    <row r="416" spans="2:12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</row>
    <row r="417" spans="2:12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</row>
    <row r="418" spans="2:12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</row>
    <row r="419" spans="2:12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</row>
    <row r="420" spans="2:12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</row>
    <row r="421" spans="2:12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</row>
    <row r="422" spans="2:12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</row>
    <row r="423" spans="2:12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</row>
    <row r="424" spans="2:12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</row>
    <row r="425" spans="2:12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</row>
    <row r="426" spans="2:12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</row>
    <row r="427" spans="2:12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</row>
    <row r="428" spans="2:12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</row>
    <row r="429" spans="2:12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</row>
    <row r="430" spans="2:12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</row>
    <row r="431" spans="2:12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</row>
    <row r="432" spans="2:12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</row>
    <row r="433" spans="2:12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</row>
    <row r="434" spans="2:12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</row>
    <row r="435" spans="2:12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</row>
    <row r="436" spans="2:12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</row>
    <row r="437" spans="2:12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</row>
    <row r="438" spans="2:12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</row>
    <row r="439" spans="2:12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</row>
    <row r="440" spans="2:12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</row>
    <row r="441" spans="2:12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</row>
    <row r="442" spans="2:12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</row>
    <row r="443" spans="2:12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</row>
    <row r="444" spans="2:12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</row>
    <row r="445" spans="2:12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</row>
    <row r="446" spans="2:12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</row>
    <row r="447" spans="2:12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</row>
    <row r="448" spans="2:12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</row>
    <row r="449" spans="2:12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</row>
    <row r="450" spans="2:12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</row>
    <row r="451" spans="2:12">
      <c r="B451" s="116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</row>
    <row r="452" spans="2:12">
      <c r="B452" s="116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</row>
    <row r="453" spans="2:12">
      <c r="B453" s="116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</row>
    <row r="454" spans="2:12">
      <c r="B454" s="116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</row>
    <row r="455" spans="2:12">
      <c r="B455" s="116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</row>
    <row r="456" spans="2:12">
      <c r="B456" s="116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</row>
    <row r="457" spans="2:12">
      <c r="B457" s="116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</row>
    <row r="458" spans="2:12">
      <c r="B458" s="116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</row>
    <row r="459" spans="2:12">
      <c r="B459" s="116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</row>
    <row r="460" spans="2:12">
      <c r="B460" s="116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</row>
    <row r="461" spans="2:12">
      <c r="B461" s="116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</row>
    <row r="462" spans="2:12">
      <c r="B462" s="116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</row>
    <row r="463" spans="2:12">
      <c r="B463" s="116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</row>
    <row r="464" spans="2:12">
      <c r="B464" s="116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</row>
    <row r="465" spans="2:12">
      <c r="B465" s="116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</row>
    <row r="466" spans="2:12">
      <c r="B466" s="116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</row>
    <row r="467" spans="2:12">
      <c r="B467" s="116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</row>
    <row r="468" spans="2:12">
      <c r="B468" s="116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</row>
    <row r="469" spans="2:12">
      <c r="B469" s="116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</row>
    <row r="470" spans="2:12">
      <c r="B470" s="116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</row>
    <row r="471" spans="2:12">
      <c r="B471" s="116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</row>
    <row r="472" spans="2:12">
      <c r="B472" s="116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</row>
    <row r="473" spans="2:12">
      <c r="B473" s="116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</row>
    <row r="474" spans="2:12">
      <c r="B474" s="116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</row>
    <row r="475" spans="2:12">
      <c r="B475" s="116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</row>
    <row r="476" spans="2:12">
      <c r="B476" s="116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</row>
    <row r="477" spans="2:12">
      <c r="B477" s="116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</row>
    <row r="478" spans="2:12">
      <c r="B478" s="116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</row>
    <row r="479" spans="2:12">
      <c r="B479" s="116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</row>
    <row r="480" spans="2:12">
      <c r="B480" s="116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</row>
    <row r="481" spans="2:12">
      <c r="B481" s="116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</row>
    <row r="482" spans="2:12">
      <c r="B482" s="116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</row>
    <row r="483" spans="2:12">
      <c r="B483" s="116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</row>
    <row r="484" spans="2:12">
      <c r="B484" s="116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</row>
    <row r="485" spans="2:12">
      <c r="B485" s="116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</row>
    <row r="486" spans="2:12">
      <c r="B486" s="116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</row>
    <row r="487" spans="2:12">
      <c r="B487" s="116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</row>
    <row r="488" spans="2:12">
      <c r="B488" s="116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</row>
    <row r="489" spans="2:12">
      <c r="B489" s="116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</row>
    <row r="490" spans="2:12">
      <c r="B490" s="116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</row>
    <row r="491" spans="2:12">
      <c r="B491" s="116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</row>
    <row r="492" spans="2:12">
      <c r="B492" s="116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</row>
    <row r="493" spans="2:12">
      <c r="B493" s="116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</row>
    <row r="494" spans="2:12">
      <c r="B494" s="116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</row>
    <row r="495" spans="2:12">
      <c r="B495" s="116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</row>
    <row r="496" spans="2:12">
      <c r="B496" s="116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</row>
    <row r="497" spans="2:12">
      <c r="B497" s="116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</row>
    <row r="498" spans="2:12">
      <c r="B498" s="116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</row>
    <row r="499" spans="2:12">
      <c r="B499" s="116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</row>
    <row r="500" spans="2:12">
      <c r="B500" s="116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</row>
    <row r="501" spans="2:12">
      <c r="B501" s="116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</row>
    <row r="502" spans="2:12">
      <c r="B502" s="116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</row>
    <row r="503" spans="2:12">
      <c r="B503" s="116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</row>
    <row r="504" spans="2:12">
      <c r="B504" s="116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</row>
    <row r="505" spans="2:12">
      <c r="B505" s="116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</row>
    <row r="506" spans="2:12">
      <c r="B506" s="116"/>
      <c r="C506" s="117"/>
      <c r="D506" s="117"/>
      <c r="E506" s="117"/>
      <c r="F506" s="117"/>
      <c r="G506" s="117"/>
      <c r="H506" s="117"/>
      <c r="I506" s="117"/>
      <c r="J506" s="117"/>
      <c r="K506" s="117"/>
      <c r="L506" s="117"/>
    </row>
    <row r="507" spans="2:12">
      <c r="B507" s="116"/>
      <c r="C507" s="117"/>
      <c r="D507" s="117"/>
      <c r="E507" s="117"/>
      <c r="F507" s="117"/>
      <c r="G507" s="117"/>
      <c r="H507" s="117"/>
      <c r="I507" s="117"/>
      <c r="J507" s="117"/>
      <c r="K507" s="117"/>
      <c r="L507" s="117"/>
    </row>
    <row r="508" spans="2:12">
      <c r="B508" s="116"/>
      <c r="C508" s="117"/>
      <c r="D508" s="117"/>
      <c r="E508" s="117"/>
      <c r="F508" s="117"/>
      <c r="G508" s="117"/>
      <c r="H508" s="117"/>
      <c r="I508" s="117"/>
      <c r="J508" s="117"/>
      <c r="K508" s="117"/>
      <c r="L508" s="117"/>
    </row>
    <row r="509" spans="2:12">
      <c r="B509" s="116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</row>
    <row r="510" spans="2:12">
      <c r="B510" s="116"/>
      <c r="C510" s="117"/>
      <c r="D510" s="117"/>
      <c r="E510" s="117"/>
      <c r="F510" s="117"/>
      <c r="G510" s="117"/>
      <c r="H510" s="117"/>
      <c r="I510" s="117"/>
      <c r="J510" s="117"/>
      <c r="K510" s="117"/>
      <c r="L510" s="117"/>
    </row>
    <row r="511" spans="2:12">
      <c r="B511" s="116"/>
      <c r="C511" s="117"/>
      <c r="D511" s="117"/>
      <c r="E511" s="117"/>
      <c r="F511" s="117"/>
      <c r="G511" s="117"/>
      <c r="H511" s="117"/>
      <c r="I511" s="117"/>
      <c r="J511" s="117"/>
      <c r="K511" s="117"/>
      <c r="L511" s="117"/>
    </row>
    <row r="512" spans="2:12">
      <c r="B512" s="116"/>
      <c r="C512" s="117"/>
      <c r="D512" s="117"/>
      <c r="E512" s="117"/>
      <c r="F512" s="117"/>
      <c r="G512" s="117"/>
      <c r="H512" s="117"/>
      <c r="I512" s="117"/>
      <c r="J512" s="117"/>
      <c r="K512" s="117"/>
      <c r="L512" s="117"/>
    </row>
    <row r="513" spans="2:12">
      <c r="B513" s="116"/>
      <c r="C513" s="117"/>
      <c r="D513" s="117"/>
      <c r="E513" s="117"/>
      <c r="F513" s="117"/>
      <c r="G513" s="117"/>
      <c r="H513" s="117"/>
      <c r="I513" s="117"/>
      <c r="J513" s="117"/>
      <c r="K513" s="117"/>
      <c r="L513" s="117"/>
    </row>
    <row r="514" spans="2:12">
      <c r="B514" s="116"/>
      <c r="C514" s="117"/>
      <c r="D514" s="117"/>
      <c r="E514" s="117"/>
      <c r="F514" s="117"/>
      <c r="G514" s="117"/>
      <c r="H514" s="117"/>
      <c r="I514" s="117"/>
      <c r="J514" s="117"/>
      <c r="K514" s="117"/>
      <c r="L514" s="117"/>
    </row>
    <row r="515" spans="2:12">
      <c r="B515" s="116"/>
      <c r="C515" s="117"/>
      <c r="D515" s="117"/>
      <c r="E515" s="117"/>
      <c r="F515" s="117"/>
      <c r="G515" s="117"/>
      <c r="H515" s="117"/>
      <c r="I515" s="117"/>
      <c r="J515" s="117"/>
      <c r="K515" s="117"/>
      <c r="L515" s="117"/>
    </row>
    <row r="516" spans="2:12">
      <c r="B516" s="116"/>
      <c r="C516" s="117"/>
      <c r="D516" s="117"/>
      <c r="E516" s="117"/>
      <c r="F516" s="117"/>
      <c r="G516" s="117"/>
      <c r="H516" s="117"/>
      <c r="I516" s="117"/>
      <c r="J516" s="117"/>
      <c r="K516" s="117"/>
      <c r="L516" s="117"/>
    </row>
    <row r="517" spans="2:12">
      <c r="B517" s="116"/>
      <c r="C517" s="117"/>
      <c r="D517" s="117"/>
      <c r="E517" s="117"/>
      <c r="F517" s="117"/>
      <c r="G517" s="117"/>
      <c r="H517" s="117"/>
      <c r="I517" s="117"/>
      <c r="J517" s="117"/>
      <c r="K517" s="117"/>
      <c r="L517" s="117"/>
    </row>
    <row r="518" spans="2:12">
      <c r="B518" s="116"/>
      <c r="C518" s="117"/>
      <c r="D518" s="117"/>
      <c r="E518" s="117"/>
      <c r="F518" s="117"/>
      <c r="G518" s="117"/>
      <c r="H518" s="117"/>
      <c r="I518" s="117"/>
      <c r="J518" s="117"/>
      <c r="K518" s="117"/>
      <c r="L518" s="117"/>
    </row>
    <row r="519" spans="2:12">
      <c r="B519" s="116"/>
      <c r="C519" s="117"/>
      <c r="D519" s="117"/>
      <c r="E519" s="117"/>
      <c r="F519" s="117"/>
      <c r="G519" s="117"/>
      <c r="H519" s="117"/>
      <c r="I519" s="117"/>
      <c r="J519" s="117"/>
      <c r="K519" s="117"/>
      <c r="L519" s="117"/>
    </row>
    <row r="520" spans="2:12">
      <c r="B520" s="116"/>
      <c r="C520" s="117"/>
      <c r="D520" s="117"/>
      <c r="E520" s="117"/>
      <c r="F520" s="117"/>
      <c r="G520" s="117"/>
      <c r="H520" s="117"/>
      <c r="I520" s="117"/>
      <c r="J520" s="117"/>
      <c r="K520" s="117"/>
      <c r="L520" s="117"/>
    </row>
    <row r="521" spans="2:12">
      <c r="B521" s="116"/>
      <c r="C521" s="117"/>
      <c r="D521" s="117"/>
      <c r="E521" s="117"/>
      <c r="F521" s="117"/>
      <c r="G521" s="117"/>
      <c r="H521" s="117"/>
      <c r="I521" s="117"/>
      <c r="J521" s="117"/>
      <c r="K521" s="117"/>
      <c r="L521" s="117"/>
    </row>
    <row r="522" spans="2:12">
      <c r="B522" s="116"/>
      <c r="C522" s="117"/>
      <c r="D522" s="117"/>
      <c r="E522" s="117"/>
      <c r="F522" s="117"/>
      <c r="G522" s="117"/>
      <c r="H522" s="117"/>
      <c r="I522" s="117"/>
      <c r="J522" s="117"/>
      <c r="K522" s="117"/>
      <c r="L522" s="117"/>
    </row>
    <row r="523" spans="2:12">
      <c r="B523" s="116"/>
      <c r="C523" s="117"/>
      <c r="D523" s="117"/>
      <c r="E523" s="117"/>
      <c r="F523" s="117"/>
      <c r="G523" s="117"/>
      <c r="H523" s="117"/>
      <c r="I523" s="117"/>
      <c r="J523" s="117"/>
      <c r="K523" s="117"/>
      <c r="L523" s="117"/>
    </row>
    <row r="524" spans="2:12">
      <c r="B524" s="116"/>
      <c r="C524" s="117"/>
      <c r="D524" s="117"/>
      <c r="E524" s="117"/>
      <c r="F524" s="117"/>
      <c r="G524" s="117"/>
      <c r="H524" s="117"/>
      <c r="I524" s="117"/>
      <c r="J524" s="117"/>
      <c r="K524" s="117"/>
      <c r="L524" s="117"/>
    </row>
    <row r="525" spans="2:12">
      <c r="B525" s="116"/>
      <c r="C525" s="117"/>
      <c r="D525" s="117"/>
      <c r="E525" s="117"/>
      <c r="F525" s="117"/>
      <c r="G525" s="117"/>
      <c r="H525" s="117"/>
      <c r="I525" s="117"/>
      <c r="J525" s="117"/>
      <c r="K525" s="117"/>
      <c r="L525" s="117"/>
    </row>
    <row r="526" spans="2:12">
      <c r="B526" s="116"/>
      <c r="C526" s="117"/>
      <c r="D526" s="117"/>
      <c r="E526" s="117"/>
      <c r="F526" s="117"/>
      <c r="G526" s="117"/>
      <c r="H526" s="117"/>
      <c r="I526" s="117"/>
      <c r="J526" s="117"/>
      <c r="K526" s="117"/>
      <c r="L526" s="117"/>
    </row>
    <row r="527" spans="2:12">
      <c r="B527" s="116"/>
      <c r="C527" s="117"/>
      <c r="D527" s="117"/>
      <c r="E527" s="117"/>
      <c r="F527" s="117"/>
      <c r="G527" s="117"/>
      <c r="H527" s="117"/>
      <c r="I527" s="117"/>
      <c r="J527" s="117"/>
      <c r="K527" s="117"/>
      <c r="L527" s="117"/>
    </row>
    <row r="528" spans="2:12">
      <c r="B528" s="116"/>
      <c r="C528" s="117"/>
      <c r="D528" s="117"/>
      <c r="E528" s="117"/>
      <c r="F528" s="117"/>
      <c r="G528" s="117"/>
      <c r="H528" s="117"/>
      <c r="I528" s="117"/>
      <c r="J528" s="117"/>
      <c r="K528" s="117"/>
      <c r="L528" s="117"/>
    </row>
    <row r="529" spans="2:12">
      <c r="B529" s="116"/>
      <c r="C529" s="117"/>
      <c r="D529" s="117"/>
      <c r="E529" s="117"/>
      <c r="F529" s="117"/>
      <c r="G529" s="117"/>
      <c r="H529" s="117"/>
      <c r="I529" s="117"/>
      <c r="J529" s="117"/>
      <c r="K529" s="117"/>
      <c r="L529" s="117"/>
    </row>
    <row r="530" spans="2:12">
      <c r="B530" s="116"/>
      <c r="C530" s="117"/>
      <c r="D530" s="117"/>
      <c r="E530" s="117"/>
      <c r="F530" s="117"/>
      <c r="G530" s="117"/>
      <c r="H530" s="117"/>
      <c r="I530" s="117"/>
      <c r="J530" s="117"/>
      <c r="K530" s="117"/>
      <c r="L530" s="117"/>
    </row>
    <row r="531" spans="2:12">
      <c r="B531" s="116"/>
      <c r="C531" s="117"/>
      <c r="D531" s="117"/>
      <c r="E531" s="117"/>
      <c r="F531" s="117"/>
      <c r="G531" s="117"/>
      <c r="H531" s="117"/>
      <c r="I531" s="117"/>
      <c r="J531" s="117"/>
      <c r="K531" s="117"/>
      <c r="L531" s="117"/>
    </row>
    <row r="532" spans="2:12">
      <c r="B532" s="116"/>
      <c r="C532" s="117"/>
      <c r="D532" s="117"/>
      <c r="E532" s="117"/>
      <c r="F532" s="117"/>
      <c r="G532" s="117"/>
      <c r="H532" s="117"/>
      <c r="I532" s="117"/>
      <c r="J532" s="117"/>
      <c r="K532" s="117"/>
      <c r="L532" s="117"/>
    </row>
    <row r="533" spans="2:12">
      <c r="B533" s="116"/>
      <c r="C533" s="117"/>
      <c r="D533" s="117"/>
      <c r="E533" s="117"/>
      <c r="F533" s="117"/>
      <c r="G533" s="117"/>
      <c r="H533" s="117"/>
      <c r="I533" s="117"/>
      <c r="J533" s="117"/>
      <c r="K533" s="117"/>
      <c r="L533" s="117"/>
    </row>
    <row r="534" spans="2:12">
      <c r="B534" s="116"/>
      <c r="C534" s="117"/>
      <c r="D534" s="117"/>
      <c r="E534" s="117"/>
      <c r="F534" s="117"/>
      <c r="G534" s="117"/>
      <c r="H534" s="117"/>
      <c r="I534" s="117"/>
      <c r="J534" s="117"/>
      <c r="K534" s="117"/>
      <c r="L534" s="117"/>
    </row>
    <row r="535" spans="2:12">
      <c r="B535" s="116"/>
      <c r="C535" s="117"/>
      <c r="D535" s="117"/>
      <c r="E535" s="117"/>
      <c r="F535" s="117"/>
      <c r="G535" s="117"/>
      <c r="H535" s="117"/>
      <c r="I535" s="117"/>
      <c r="J535" s="117"/>
      <c r="K535" s="117"/>
      <c r="L535" s="117"/>
    </row>
    <row r="536" spans="2:12">
      <c r="B536" s="116"/>
      <c r="C536" s="117"/>
      <c r="D536" s="117"/>
      <c r="E536" s="117"/>
      <c r="F536" s="117"/>
      <c r="G536" s="117"/>
      <c r="H536" s="117"/>
      <c r="I536" s="117"/>
      <c r="J536" s="117"/>
      <c r="K536" s="117"/>
      <c r="L536" s="117"/>
    </row>
    <row r="537" spans="2:12">
      <c r="B537" s="116"/>
      <c r="C537" s="117"/>
      <c r="D537" s="117"/>
      <c r="E537" s="117"/>
      <c r="F537" s="117"/>
      <c r="G537" s="117"/>
      <c r="H537" s="117"/>
      <c r="I537" s="117"/>
      <c r="J537" s="117"/>
      <c r="K537" s="117"/>
      <c r="L537" s="117"/>
    </row>
    <row r="538" spans="2:12">
      <c r="B538" s="116"/>
      <c r="C538" s="117"/>
      <c r="D538" s="117"/>
      <c r="E538" s="117"/>
      <c r="F538" s="117"/>
      <c r="G538" s="117"/>
      <c r="H538" s="117"/>
      <c r="I538" s="117"/>
      <c r="J538" s="117"/>
      <c r="K538" s="117"/>
      <c r="L538" s="117"/>
    </row>
    <row r="539" spans="2:12">
      <c r="B539" s="116"/>
      <c r="C539" s="117"/>
      <c r="D539" s="117"/>
      <c r="E539" s="117"/>
      <c r="F539" s="117"/>
      <c r="G539" s="117"/>
      <c r="H539" s="117"/>
      <c r="I539" s="117"/>
      <c r="J539" s="117"/>
      <c r="K539" s="117"/>
      <c r="L539" s="117"/>
    </row>
    <row r="540" spans="2:12">
      <c r="B540" s="116"/>
      <c r="C540" s="117"/>
      <c r="D540" s="117"/>
      <c r="E540" s="117"/>
      <c r="F540" s="117"/>
      <c r="G540" s="117"/>
      <c r="H540" s="117"/>
      <c r="I540" s="117"/>
      <c r="J540" s="117"/>
      <c r="K540" s="117"/>
      <c r="L540" s="117"/>
    </row>
    <row r="541" spans="2:12">
      <c r="B541" s="116"/>
      <c r="C541" s="117"/>
      <c r="D541" s="117"/>
      <c r="E541" s="117"/>
      <c r="F541" s="117"/>
      <c r="G541" s="117"/>
      <c r="H541" s="117"/>
      <c r="I541" s="117"/>
      <c r="J541" s="117"/>
      <c r="K541" s="117"/>
      <c r="L541" s="117"/>
    </row>
    <row r="542" spans="2:12">
      <c r="B542" s="116"/>
      <c r="C542" s="117"/>
      <c r="D542" s="117"/>
      <c r="E542" s="117"/>
      <c r="F542" s="117"/>
      <c r="G542" s="117"/>
      <c r="H542" s="117"/>
      <c r="I542" s="117"/>
      <c r="J542" s="117"/>
      <c r="K542" s="117"/>
      <c r="L542" s="117"/>
    </row>
    <row r="543" spans="2:12">
      <c r="B543" s="116"/>
      <c r="C543" s="117"/>
      <c r="D543" s="117"/>
      <c r="E543" s="117"/>
      <c r="F543" s="117"/>
      <c r="G543" s="117"/>
      <c r="H543" s="117"/>
      <c r="I543" s="117"/>
      <c r="J543" s="117"/>
      <c r="K543" s="117"/>
      <c r="L543" s="117"/>
    </row>
    <row r="544" spans="2:12">
      <c r="B544" s="116"/>
      <c r="C544" s="117"/>
      <c r="D544" s="117"/>
      <c r="E544" s="117"/>
      <c r="F544" s="117"/>
      <c r="G544" s="117"/>
      <c r="H544" s="117"/>
      <c r="I544" s="117"/>
      <c r="J544" s="117"/>
      <c r="K544" s="117"/>
      <c r="L544" s="117"/>
    </row>
    <row r="545" spans="2:12">
      <c r="B545" s="116"/>
      <c r="C545" s="117"/>
      <c r="D545" s="117"/>
      <c r="E545" s="117"/>
      <c r="F545" s="117"/>
      <c r="G545" s="117"/>
      <c r="H545" s="117"/>
      <c r="I545" s="117"/>
      <c r="J545" s="117"/>
      <c r="K545" s="117"/>
      <c r="L545" s="117"/>
    </row>
    <row r="546" spans="2:12">
      <c r="B546" s="116"/>
      <c r="C546" s="117"/>
      <c r="D546" s="117"/>
      <c r="E546" s="117"/>
      <c r="F546" s="117"/>
      <c r="G546" s="117"/>
      <c r="H546" s="117"/>
      <c r="I546" s="117"/>
      <c r="J546" s="117"/>
      <c r="K546" s="117"/>
      <c r="L546" s="117"/>
    </row>
    <row r="547" spans="2:12">
      <c r="B547" s="116"/>
      <c r="C547" s="117"/>
      <c r="D547" s="117"/>
      <c r="E547" s="117"/>
      <c r="F547" s="117"/>
      <c r="G547" s="117"/>
      <c r="H547" s="117"/>
      <c r="I547" s="117"/>
      <c r="J547" s="117"/>
      <c r="K547" s="117"/>
      <c r="L547" s="117"/>
    </row>
    <row r="548" spans="2:12">
      <c r="B548" s="116"/>
      <c r="C548" s="117"/>
      <c r="D548" s="117"/>
      <c r="E548" s="117"/>
      <c r="F548" s="117"/>
      <c r="G548" s="117"/>
      <c r="H548" s="117"/>
      <c r="I548" s="117"/>
      <c r="J548" s="117"/>
      <c r="K548" s="117"/>
      <c r="L548" s="117"/>
    </row>
    <row r="549" spans="2:12">
      <c r="B549" s="116"/>
      <c r="C549" s="117"/>
      <c r="D549" s="117"/>
      <c r="E549" s="117"/>
      <c r="F549" s="117"/>
      <c r="G549" s="117"/>
      <c r="H549" s="117"/>
      <c r="I549" s="117"/>
      <c r="J549" s="117"/>
      <c r="K549" s="117"/>
      <c r="L549" s="117"/>
    </row>
    <row r="550" spans="2:12">
      <c r="B550" s="116"/>
      <c r="C550" s="117"/>
      <c r="D550" s="117"/>
      <c r="E550" s="117"/>
      <c r="F550" s="117"/>
      <c r="G550" s="117"/>
      <c r="H550" s="117"/>
      <c r="I550" s="117"/>
      <c r="J550" s="117"/>
      <c r="K550" s="117"/>
      <c r="L550" s="117"/>
    </row>
    <row r="551" spans="2:12">
      <c r="B551" s="116"/>
      <c r="C551" s="117"/>
      <c r="D551" s="117"/>
      <c r="E551" s="117"/>
      <c r="F551" s="117"/>
      <c r="G551" s="117"/>
      <c r="H551" s="117"/>
      <c r="I551" s="117"/>
      <c r="J551" s="117"/>
      <c r="K551" s="117"/>
      <c r="L551" s="117"/>
    </row>
    <row r="552" spans="2:12">
      <c r="B552" s="116"/>
      <c r="C552" s="117"/>
      <c r="D552" s="117"/>
      <c r="E552" s="117"/>
      <c r="F552" s="117"/>
      <c r="G552" s="117"/>
      <c r="H552" s="117"/>
      <c r="I552" s="117"/>
      <c r="J552" s="117"/>
      <c r="K552" s="117"/>
      <c r="L552" s="117"/>
    </row>
    <row r="553" spans="2:12">
      <c r="B553" s="116"/>
      <c r="C553" s="117"/>
      <c r="D553" s="117"/>
      <c r="E553" s="117"/>
      <c r="F553" s="117"/>
      <c r="G553" s="117"/>
      <c r="H553" s="117"/>
      <c r="I553" s="117"/>
      <c r="J553" s="117"/>
      <c r="K553" s="117"/>
      <c r="L553" s="117"/>
    </row>
    <row r="554" spans="2:12">
      <c r="B554" s="116"/>
      <c r="C554" s="117"/>
      <c r="D554" s="117"/>
      <c r="E554" s="117"/>
      <c r="F554" s="117"/>
      <c r="G554" s="117"/>
      <c r="H554" s="117"/>
      <c r="I554" s="117"/>
      <c r="J554" s="117"/>
      <c r="K554" s="117"/>
      <c r="L554" s="117"/>
    </row>
    <row r="555" spans="2:12">
      <c r="B555" s="116"/>
      <c r="C555" s="117"/>
      <c r="D555" s="117"/>
      <c r="E555" s="117"/>
      <c r="F555" s="117"/>
      <c r="G555" s="117"/>
      <c r="H555" s="117"/>
      <c r="I555" s="117"/>
      <c r="J555" s="117"/>
      <c r="K555" s="117"/>
      <c r="L555" s="117"/>
    </row>
    <row r="556" spans="2:12">
      <c r="B556" s="116"/>
      <c r="C556" s="117"/>
      <c r="D556" s="117"/>
      <c r="E556" s="117"/>
      <c r="F556" s="117"/>
      <c r="G556" s="117"/>
      <c r="H556" s="117"/>
      <c r="I556" s="117"/>
      <c r="J556" s="117"/>
      <c r="K556" s="117"/>
      <c r="L556" s="117"/>
    </row>
    <row r="557" spans="2:12">
      <c r="B557" s="116"/>
      <c r="C557" s="117"/>
      <c r="D557" s="117"/>
      <c r="E557" s="117"/>
      <c r="F557" s="117"/>
      <c r="G557" s="117"/>
      <c r="H557" s="117"/>
      <c r="I557" s="117"/>
      <c r="J557" s="117"/>
      <c r="K557" s="117"/>
      <c r="L557" s="117"/>
    </row>
    <row r="558" spans="2:12">
      <c r="B558" s="116"/>
      <c r="C558" s="117"/>
      <c r="D558" s="117"/>
      <c r="E558" s="117"/>
      <c r="F558" s="117"/>
      <c r="G558" s="117"/>
      <c r="H558" s="117"/>
      <c r="I558" s="117"/>
      <c r="J558" s="117"/>
      <c r="K558" s="117"/>
      <c r="L558" s="117"/>
    </row>
    <row r="559" spans="2:12">
      <c r="B559" s="116"/>
      <c r="C559" s="117"/>
      <c r="D559" s="117"/>
      <c r="E559" s="117"/>
      <c r="F559" s="117"/>
      <c r="G559" s="117"/>
      <c r="H559" s="117"/>
      <c r="I559" s="117"/>
      <c r="J559" s="117"/>
      <c r="K559" s="117"/>
      <c r="L559" s="117"/>
    </row>
    <row r="560" spans="2:12">
      <c r="B560" s="116"/>
      <c r="C560" s="117"/>
      <c r="D560" s="117"/>
      <c r="E560" s="117"/>
      <c r="F560" s="117"/>
      <c r="G560" s="117"/>
      <c r="H560" s="117"/>
      <c r="I560" s="117"/>
      <c r="J560" s="117"/>
      <c r="K560" s="117"/>
      <c r="L560" s="117"/>
    </row>
    <row r="561" spans="2:12">
      <c r="B561" s="116"/>
      <c r="C561" s="117"/>
      <c r="D561" s="117"/>
      <c r="E561" s="117"/>
      <c r="F561" s="117"/>
      <c r="G561" s="117"/>
      <c r="H561" s="117"/>
      <c r="I561" s="117"/>
      <c r="J561" s="117"/>
      <c r="K561" s="117"/>
      <c r="L561" s="117"/>
    </row>
    <row r="562" spans="2:12">
      <c r="B562" s="116"/>
      <c r="C562" s="117"/>
      <c r="D562" s="117"/>
      <c r="E562" s="117"/>
      <c r="F562" s="117"/>
      <c r="G562" s="117"/>
      <c r="H562" s="117"/>
      <c r="I562" s="117"/>
      <c r="J562" s="117"/>
      <c r="K562" s="117"/>
      <c r="L562" s="117"/>
    </row>
    <row r="563" spans="2:12">
      <c r="B563" s="116"/>
      <c r="C563" s="117"/>
      <c r="D563" s="117"/>
      <c r="E563" s="117"/>
      <c r="F563" s="117"/>
      <c r="G563" s="117"/>
      <c r="H563" s="117"/>
      <c r="I563" s="117"/>
      <c r="J563" s="117"/>
      <c r="K563" s="117"/>
      <c r="L563" s="117"/>
    </row>
    <row r="564" spans="2:12">
      <c r="B564" s="116"/>
      <c r="C564" s="117"/>
      <c r="D564" s="117"/>
      <c r="E564" s="117"/>
      <c r="F564" s="117"/>
      <c r="G564" s="117"/>
      <c r="H564" s="117"/>
      <c r="I564" s="117"/>
      <c r="J564" s="117"/>
      <c r="K564" s="117"/>
      <c r="L564" s="117"/>
    </row>
    <row r="565" spans="2:12">
      <c r="B565" s="116"/>
      <c r="C565" s="117"/>
      <c r="D565" s="117"/>
      <c r="E565" s="117"/>
      <c r="F565" s="117"/>
      <c r="G565" s="117"/>
      <c r="H565" s="117"/>
      <c r="I565" s="117"/>
      <c r="J565" s="117"/>
      <c r="K565" s="117"/>
      <c r="L565" s="117"/>
    </row>
    <row r="566" spans="2:12">
      <c r="B566" s="116"/>
      <c r="C566" s="117"/>
      <c r="D566" s="117"/>
      <c r="E566" s="117"/>
      <c r="F566" s="117"/>
      <c r="G566" s="117"/>
      <c r="H566" s="117"/>
      <c r="I566" s="117"/>
      <c r="J566" s="117"/>
      <c r="K566" s="117"/>
      <c r="L566" s="117"/>
    </row>
    <row r="567" spans="2:12">
      <c r="B567" s="116"/>
      <c r="C567" s="117"/>
      <c r="D567" s="117"/>
      <c r="E567" s="117"/>
      <c r="F567" s="117"/>
      <c r="G567" s="117"/>
      <c r="H567" s="117"/>
      <c r="I567" s="117"/>
      <c r="J567" s="117"/>
      <c r="K567" s="117"/>
      <c r="L567" s="117"/>
    </row>
    <row r="568" spans="2:12">
      <c r="B568" s="116"/>
      <c r="C568" s="117"/>
      <c r="D568" s="117"/>
      <c r="E568" s="117"/>
      <c r="F568" s="117"/>
      <c r="G568" s="117"/>
      <c r="H568" s="117"/>
      <c r="I568" s="117"/>
      <c r="J568" s="117"/>
      <c r="K568" s="117"/>
      <c r="L568" s="117"/>
    </row>
    <row r="569" spans="2:12">
      <c r="B569" s="116"/>
      <c r="C569" s="117"/>
      <c r="D569" s="117"/>
      <c r="E569" s="117"/>
      <c r="F569" s="117"/>
      <c r="G569" s="117"/>
      <c r="H569" s="117"/>
      <c r="I569" s="117"/>
      <c r="J569" s="117"/>
      <c r="K569" s="117"/>
      <c r="L569" s="117"/>
    </row>
    <row r="570" spans="2:12">
      <c r="B570" s="116"/>
      <c r="C570" s="117"/>
      <c r="D570" s="117"/>
      <c r="E570" s="117"/>
      <c r="F570" s="117"/>
      <c r="G570" s="117"/>
      <c r="H570" s="117"/>
      <c r="I570" s="117"/>
      <c r="J570" s="117"/>
      <c r="K570" s="117"/>
      <c r="L570" s="117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142</v>
      </c>
      <c r="C1" s="67" t="s" vm="1">
        <v>225</v>
      </c>
    </row>
    <row r="2" spans="2:12">
      <c r="B2" s="46" t="s">
        <v>141</v>
      </c>
      <c r="C2" s="67" t="s">
        <v>226</v>
      </c>
    </row>
    <row r="3" spans="2:12">
      <c r="B3" s="46" t="s">
        <v>143</v>
      </c>
      <c r="C3" s="67" t="s">
        <v>227</v>
      </c>
    </row>
    <row r="4" spans="2:12">
      <c r="B4" s="46" t="s">
        <v>144</v>
      </c>
      <c r="C4" s="67">
        <v>9454</v>
      </c>
    </row>
    <row r="6" spans="2:12" ht="26.25" customHeight="1">
      <c r="B6" s="133" t="s">
        <v>171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12" ht="26.25" customHeight="1">
      <c r="B7" s="133" t="s">
        <v>96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</row>
    <row r="8" spans="2:12" s="3" customFormat="1" ht="78.75">
      <c r="B8" s="21" t="s">
        <v>112</v>
      </c>
      <c r="C8" s="29" t="s">
        <v>44</v>
      </c>
      <c r="D8" s="29" t="s">
        <v>65</v>
      </c>
      <c r="E8" s="29" t="s">
        <v>99</v>
      </c>
      <c r="F8" s="29" t="s">
        <v>100</v>
      </c>
      <c r="G8" s="29" t="s">
        <v>201</v>
      </c>
      <c r="H8" s="29" t="s">
        <v>200</v>
      </c>
      <c r="I8" s="29" t="s">
        <v>107</v>
      </c>
      <c r="J8" s="29" t="s">
        <v>58</v>
      </c>
      <c r="K8" s="29" t="s">
        <v>145</v>
      </c>
      <c r="L8" s="30" t="s">
        <v>147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208</v>
      </c>
      <c r="H9" s="15"/>
      <c r="I9" s="15" t="s">
        <v>204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21" t="s">
        <v>49</v>
      </c>
      <c r="C11" s="88"/>
      <c r="D11" s="88"/>
      <c r="E11" s="88"/>
      <c r="F11" s="88"/>
      <c r="G11" s="88"/>
      <c r="H11" s="88"/>
      <c r="I11" s="122">
        <v>0</v>
      </c>
      <c r="J11" s="88"/>
      <c r="K11" s="123">
        <v>0</v>
      </c>
      <c r="L11" s="123">
        <v>0</v>
      </c>
    </row>
    <row r="12" spans="2:12" ht="19.5" customHeight="1">
      <c r="B12" s="118" t="s">
        <v>216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18" t="s">
        <v>108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18" t="s">
        <v>199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18" t="s">
        <v>207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16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</row>
    <row r="112" spans="2:12">
      <c r="B112" s="116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</row>
    <row r="113" spans="2:12">
      <c r="B113" s="116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</row>
    <row r="114" spans="2:12">
      <c r="B114" s="116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</row>
    <row r="115" spans="2:12">
      <c r="B115" s="116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</row>
    <row r="116" spans="2:12">
      <c r="B116" s="116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</row>
    <row r="117" spans="2:12"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</row>
    <row r="118" spans="2:12"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</row>
    <row r="119" spans="2:12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</row>
    <row r="120" spans="2:12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2:12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</row>
    <row r="122" spans="2:12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</row>
    <row r="123" spans="2:12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</row>
    <row r="124" spans="2:12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2:12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2:12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</row>
    <row r="127" spans="2:12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</row>
    <row r="128" spans="2:12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2:12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</row>
    <row r="130" spans="2:12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</row>
    <row r="131" spans="2:12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</row>
    <row r="132" spans="2:12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</row>
    <row r="133" spans="2:12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</row>
    <row r="134" spans="2:12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</row>
    <row r="135" spans="2:12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</row>
    <row r="136" spans="2:12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</row>
    <row r="137" spans="2:12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</row>
    <row r="138" spans="2:12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</row>
    <row r="139" spans="2:12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</row>
    <row r="140" spans="2:12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</row>
    <row r="141" spans="2:12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</row>
    <row r="142" spans="2:12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</row>
    <row r="143" spans="2:12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</row>
    <row r="144" spans="2:12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</row>
    <row r="145" spans="2:12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</row>
    <row r="146" spans="2:12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</row>
    <row r="147" spans="2:12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</row>
    <row r="148" spans="2:12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</row>
    <row r="149" spans="2:12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</row>
    <row r="150" spans="2:12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</row>
    <row r="151" spans="2:12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</row>
    <row r="152" spans="2:12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</row>
    <row r="153" spans="2:12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</row>
    <row r="154" spans="2:12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</row>
    <row r="155" spans="2:12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</row>
    <row r="156" spans="2:12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</row>
    <row r="157" spans="2:12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</row>
    <row r="158" spans="2:12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</row>
    <row r="159" spans="2:12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</row>
    <row r="160" spans="2:12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</row>
    <row r="161" spans="2:12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</row>
    <row r="162" spans="2:12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</row>
    <row r="163" spans="2:12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</row>
    <row r="164" spans="2:12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</row>
    <row r="165" spans="2:12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</row>
    <row r="166" spans="2:12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</row>
    <row r="167" spans="2:12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</row>
    <row r="168" spans="2:12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</row>
    <row r="169" spans="2:12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</row>
    <row r="170" spans="2:12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</row>
    <row r="171" spans="2:12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</row>
    <row r="172" spans="2:12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</row>
    <row r="173" spans="2:12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</row>
    <row r="174" spans="2:12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</row>
    <row r="175" spans="2:12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</row>
    <row r="176" spans="2:12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</row>
    <row r="177" spans="2:12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</row>
    <row r="178" spans="2:12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</row>
    <row r="179" spans="2:12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</row>
    <row r="180" spans="2:12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</row>
    <row r="181" spans="2:12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</row>
    <row r="182" spans="2:12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</row>
    <row r="183" spans="2:12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</row>
    <row r="184" spans="2:12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</row>
    <row r="185" spans="2:12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</row>
    <row r="186" spans="2:12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</row>
    <row r="187" spans="2:12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</row>
    <row r="188" spans="2:12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</row>
    <row r="189" spans="2:12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</row>
    <row r="190" spans="2:12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</row>
    <row r="191" spans="2:12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</row>
    <row r="192" spans="2:12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</row>
    <row r="193" spans="2:12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</row>
    <row r="194" spans="2:12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</row>
    <row r="195" spans="2:12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</row>
    <row r="196" spans="2:12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</row>
    <row r="197" spans="2:12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</row>
    <row r="198" spans="2:12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</row>
    <row r="199" spans="2:12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</row>
    <row r="200" spans="2:12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</row>
    <row r="201" spans="2:12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</row>
    <row r="202" spans="2:12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</row>
    <row r="203" spans="2:12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</row>
    <row r="204" spans="2:12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</row>
    <row r="205" spans="2:12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</row>
    <row r="206" spans="2:12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</row>
    <row r="207" spans="2:12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</row>
    <row r="208" spans="2:12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</row>
    <row r="209" spans="2:12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</row>
    <row r="210" spans="2:12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</row>
    <row r="211" spans="2:12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</row>
    <row r="212" spans="2:12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</row>
    <row r="213" spans="2:12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</row>
    <row r="214" spans="2:12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</row>
    <row r="215" spans="2:12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</row>
    <row r="216" spans="2:12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</row>
    <row r="217" spans="2:12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</row>
    <row r="218" spans="2:12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</row>
    <row r="219" spans="2:12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</row>
    <row r="220" spans="2:12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</row>
    <row r="221" spans="2:12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</row>
    <row r="222" spans="2:12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</row>
    <row r="223" spans="2:12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</row>
    <row r="224" spans="2:12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</row>
    <row r="225" spans="2:12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</row>
    <row r="226" spans="2:12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</row>
    <row r="227" spans="2:12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</row>
    <row r="228" spans="2:12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</row>
    <row r="229" spans="2:12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</row>
    <row r="230" spans="2:12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</row>
    <row r="231" spans="2:12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</row>
    <row r="232" spans="2:12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</row>
    <row r="233" spans="2:12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</row>
    <row r="234" spans="2:12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</row>
    <row r="235" spans="2:12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</row>
    <row r="236" spans="2:12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</row>
    <row r="237" spans="2:12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</row>
    <row r="238" spans="2:12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</row>
    <row r="239" spans="2:12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</row>
    <row r="240" spans="2:12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</row>
    <row r="241" spans="2:12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</row>
    <row r="242" spans="2:12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</row>
    <row r="243" spans="2:12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</row>
    <row r="244" spans="2:12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</row>
    <row r="245" spans="2:12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</row>
    <row r="246" spans="2:12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</row>
    <row r="247" spans="2:12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</row>
    <row r="248" spans="2:12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</row>
    <row r="249" spans="2:12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</row>
    <row r="250" spans="2:12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</row>
    <row r="251" spans="2:12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</row>
    <row r="252" spans="2:12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</row>
    <row r="253" spans="2:12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</row>
    <row r="254" spans="2:12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</row>
    <row r="255" spans="2:12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</row>
    <row r="256" spans="2:12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</row>
    <row r="257" spans="2:12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</row>
    <row r="258" spans="2:12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</row>
    <row r="259" spans="2:12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</row>
    <row r="260" spans="2:12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</row>
    <row r="261" spans="2:12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</row>
    <row r="262" spans="2:12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</row>
    <row r="263" spans="2:12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</row>
    <row r="264" spans="2:12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</row>
    <row r="265" spans="2:12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</row>
    <row r="266" spans="2:12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</row>
    <row r="267" spans="2:12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</row>
    <row r="268" spans="2:12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</row>
    <row r="269" spans="2:12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</row>
    <row r="270" spans="2:12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</row>
    <row r="271" spans="2:12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</row>
    <row r="272" spans="2:12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</row>
    <row r="273" spans="2:12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</row>
    <row r="274" spans="2:12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</row>
    <row r="275" spans="2:12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</row>
    <row r="276" spans="2:12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</row>
    <row r="277" spans="2:12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</row>
    <row r="278" spans="2:12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</row>
    <row r="279" spans="2:12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</row>
    <row r="280" spans="2:12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</row>
    <row r="281" spans="2:12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</row>
    <row r="282" spans="2:12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</row>
    <row r="283" spans="2:12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</row>
    <row r="284" spans="2:12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</row>
    <row r="285" spans="2:12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</row>
    <row r="286" spans="2:12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</row>
    <row r="287" spans="2:12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</row>
    <row r="288" spans="2:12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</row>
    <row r="289" spans="2:12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</row>
    <row r="290" spans="2:12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</row>
    <row r="291" spans="2:12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</row>
    <row r="292" spans="2:12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</row>
    <row r="293" spans="2:12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</row>
    <row r="294" spans="2:12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</row>
    <row r="295" spans="2:12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</row>
    <row r="296" spans="2:12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</row>
    <row r="297" spans="2:12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</row>
    <row r="298" spans="2:12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</row>
    <row r="299" spans="2:12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</row>
    <row r="300" spans="2:12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</row>
    <row r="301" spans="2:12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</row>
    <row r="302" spans="2:12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</row>
    <row r="303" spans="2:12"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</row>
    <row r="304" spans="2:12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</row>
    <row r="305" spans="2:12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</row>
    <row r="306" spans="2:12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</row>
    <row r="307" spans="2:12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</row>
    <row r="308" spans="2:12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</row>
    <row r="309" spans="2:12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</row>
    <row r="310" spans="2:12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</row>
    <row r="311" spans="2:12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</row>
    <row r="312" spans="2:12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</row>
    <row r="313" spans="2:12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</row>
    <row r="314" spans="2:12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</row>
    <row r="315" spans="2:12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</row>
    <row r="316" spans="2:12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</row>
    <row r="317" spans="2:12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</row>
    <row r="318" spans="2:12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</row>
    <row r="319" spans="2:12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</row>
    <row r="320" spans="2:12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</row>
    <row r="321" spans="2:12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</row>
    <row r="322" spans="2:12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</row>
    <row r="323" spans="2:12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</row>
    <row r="324" spans="2:12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</row>
    <row r="325" spans="2:12">
      <c r="B325" s="116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</row>
    <row r="326" spans="2:12">
      <c r="B326" s="116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</row>
    <row r="327" spans="2:12">
      <c r="B327" s="116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</row>
    <row r="328" spans="2:12">
      <c r="B328" s="116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</row>
    <row r="329" spans="2:12">
      <c r="B329" s="116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</row>
    <row r="330" spans="2:12">
      <c r="B330" s="116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</row>
    <row r="331" spans="2:12">
      <c r="B331" s="116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</row>
    <row r="332" spans="2:12">
      <c r="B332" s="116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</row>
    <row r="333" spans="2:12">
      <c r="B333" s="116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</row>
    <row r="334" spans="2:12">
      <c r="B334" s="116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</row>
    <row r="335" spans="2:12">
      <c r="B335" s="116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</row>
    <row r="336" spans="2:12">
      <c r="B336" s="116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</row>
    <row r="337" spans="2:12">
      <c r="B337" s="116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</row>
    <row r="338" spans="2:12">
      <c r="B338" s="116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</row>
    <row r="339" spans="2:12">
      <c r="B339" s="116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</row>
    <row r="340" spans="2:12">
      <c r="B340" s="116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</row>
    <row r="341" spans="2:12">
      <c r="B341" s="116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</row>
    <row r="342" spans="2:12">
      <c r="B342" s="116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</row>
    <row r="343" spans="2:12">
      <c r="B343" s="116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</row>
    <row r="344" spans="2:12">
      <c r="B344" s="116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</row>
    <row r="345" spans="2:12">
      <c r="B345" s="116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</row>
    <row r="346" spans="2:12">
      <c r="B346" s="116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</row>
    <row r="347" spans="2:12">
      <c r="B347" s="116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</row>
    <row r="348" spans="2:12"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</row>
    <row r="349" spans="2:12"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</row>
    <row r="350" spans="2:12">
      <c r="B350" s="116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</row>
    <row r="351" spans="2:12">
      <c r="B351" s="116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</row>
    <row r="352" spans="2:12">
      <c r="B352" s="116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</row>
    <row r="353" spans="2:12"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</row>
    <row r="354" spans="2:12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</row>
    <row r="355" spans="2:12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</row>
    <row r="356" spans="2:12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</row>
    <row r="357" spans="2:12"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</row>
    <row r="358" spans="2:12">
      <c r="B358" s="116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</row>
    <row r="359" spans="2:12">
      <c r="B359" s="116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</row>
    <row r="360" spans="2:12">
      <c r="B360" s="116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</row>
    <row r="361" spans="2:12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</row>
    <row r="362" spans="2:12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</row>
    <row r="363" spans="2:12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</row>
    <row r="364" spans="2:12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</row>
    <row r="365" spans="2:12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</row>
    <row r="366" spans="2:12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</row>
    <row r="367" spans="2:12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</row>
    <row r="368" spans="2:12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</row>
    <row r="369" spans="2:12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</row>
    <row r="370" spans="2:12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</row>
    <row r="371" spans="2:12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</row>
    <row r="372" spans="2:12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</row>
    <row r="373" spans="2:12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</row>
    <row r="374" spans="2:12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</row>
    <row r="375" spans="2:12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</row>
    <row r="376" spans="2:12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</row>
    <row r="377" spans="2:12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</row>
    <row r="378" spans="2:12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</row>
    <row r="379" spans="2:12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</row>
    <row r="380" spans="2:12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</row>
    <row r="381" spans="2:12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</row>
    <row r="382" spans="2:12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</row>
    <row r="383" spans="2:12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</row>
    <row r="384" spans="2:12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</row>
    <row r="385" spans="2:12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</row>
    <row r="386" spans="2:12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</row>
    <row r="387" spans="2:12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</row>
    <row r="388" spans="2:12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</row>
    <row r="389" spans="2:12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</row>
    <row r="390" spans="2:12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</row>
    <row r="391" spans="2:12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</row>
    <row r="392" spans="2:12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</row>
    <row r="393" spans="2:12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</row>
    <row r="394" spans="2:12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</row>
    <row r="395" spans="2:12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</row>
    <row r="396" spans="2:12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</row>
    <row r="397" spans="2:12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</row>
    <row r="398" spans="2:12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</row>
    <row r="399" spans="2:12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</row>
    <row r="400" spans="2:12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</row>
    <row r="401" spans="2:12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</row>
    <row r="402" spans="2:12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</row>
    <row r="403" spans="2:12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</row>
    <row r="404" spans="2:12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</row>
    <row r="405" spans="2:12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</row>
    <row r="406" spans="2:12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</row>
    <row r="407" spans="2:12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</row>
    <row r="408" spans="2:12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</row>
    <row r="409" spans="2:12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</row>
    <row r="410" spans="2:12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</row>
    <row r="411" spans="2:12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</row>
    <row r="412" spans="2:12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</row>
    <row r="413" spans="2:12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</row>
    <row r="414" spans="2:12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</row>
    <row r="415" spans="2:12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</row>
    <row r="416" spans="2:12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</row>
    <row r="417" spans="2:12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</row>
    <row r="418" spans="2:12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</row>
    <row r="419" spans="2:12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</row>
    <row r="420" spans="2:12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</row>
    <row r="421" spans="2:12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</row>
    <row r="422" spans="2:12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</row>
    <row r="423" spans="2:12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</row>
    <row r="424" spans="2:12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</row>
    <row r="425" spans="2:12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</row>
    <row r="426" spans="2:12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</row>
    <row r="427" spans="2:12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</row>
    <row r="428" spans="2:12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</row>
    <row r="429" spans="2:12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</row>
    <row r="430" spans="2:12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</row>
    <row r="431" spans="2:12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</row>
    <row r="432" spans="2:12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</row>
    <row r="433" spans="2:12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</row>
    <row r="434" spans="2:12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</row>
    <row r="435" spans="2:12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</row>
    <row r="436" spans="2:12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</row>
    <row r="437" spans="2:12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</row>
    <row r="438" spans="2:12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</row>
    <row r="439" spans="2:12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</row>
    <row r="440" spans="2:12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</row>
    <row r="441" spans="2:12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</row>
    <row r="442" spans="2:12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</row>
    <row r="443" spans="2:12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</row>
    <row r="444" spans="2:12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</row>
    <row r="445" spans="2:12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</row>
    <row r="446" spans="2:12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</row>
    <row r="447" spans="2:12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</row>
    <row r="448" spans="2:12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</row>
    <row r="449" spans="2:12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</row>
    <row r="450" spans="2:12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</row>
    <row r="451" spans="2:12">
      <c r="B451" s="116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</row>
    <row r="452" spans="2:12">
      <c r="B452" s="116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</row>
    <row r="453" spans="2:12">
      <c r="B453" s="116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</row>
    <row r="454" spans="2:12">
      <c r="B454" s="116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</row>
    <row r="455" spans="2:12">
      <c r="B455" s="116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</row>
    <row r="456" spans="2:12">
      <c r="B456" s="116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</row>
    <row r="457" spans="2:12">
      <c r="B457" s="116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</row>
    <row r="458" spans="2:12">
      <c r="B458" s="116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</row>
    <row r="459" spans="2:12">
      <c r="B459" s="116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</row>
    <row r="460" spans="2:12">
      <c r="B460" s="116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</row>
    <row r="461" spans="2:12">
      <c r="B461" s="116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</row>
    <row r="462" spans="2:12">
      <c r="B462" s="116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</row>
    <row r="463" spans="2:12">
      <c r="B463" s="116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</row>
    <row r="464" spans="2:12">
      <c r="B464" s="116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</row>
    <row r="465" spans="2:12">
      <c r="B465" s="116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</row>
    <row r="466" spans="2:12">
      <c r="B466" s="116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</row>
    <row r="467" spans="2:12">
      <c r="B467" s="116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</row>
    <row r="468" spans="2:12">
      <c r="B468" s="116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</row>
    <row r="469" spans="2:12">
      <c r="B469" s="116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</row>
    <row r="470" spans="2:12">
      <c r="B470" s="116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</row>
    <row r="471" spans="2:12">
      <c r="B471" s="116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</row>
    <row r="472" spans="2:12">
      <c r="B472" s="116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</row>
    <row r="473" spans="2:12">
      <c r="B473" s="116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</row>
    <row r="474" spans="2:12">
      <c r="B474" s="116"/>
      <c r="C474" s="116"/>
      <c r="D474" s="116"/>
      <c r="E474" s="117"/>
      <c r="F474" s="117"/>
      <c r="G474" s="117"/>
      <c r="H474" s="117"/>
      <c r="I474" s="117"/>
      <c r="J474" s="117"/>
      <c r="K474" s="117"/>
      <c r="L474" s="117"/>
    </row>
    <row r="475" spans="2:12">
      <c r="B475" s="116"/>
      <c r="C475" s="116"/>
      <c r="D475" s="116"/>
      <c r="E475" s="117"/>
      <c r="F475" s="117"/>
      <c r="G475" s="117"/>
      <c r="H475" s="117"/>
      <c r="I475" s="117"/>
      <c r="J475" s="117"/>
      <c r="K475" s="117"/>
      <c r="L475" s="117"/>
    </row>
    <row r="476" spans="2:12">
      <c r="B476" s="116"/>
      <c r="C476" s="116"/>
      <c r="D476" s="116"/>
      <c r="E476" s="117"/>
      <c r="F476" s="117"/>
      <c r="G476" s="117"/>
      <c r="H476" s="117"/>
      <c r="I476" s="117"/>
      <c r="J476" s="117"/>
      <c r="K476" s="117"/>
      <c r="L476" s="117"/>
    </row>
    <row r="477" spans="2:12">
      <c r="B477" s="116"/>
      <c r="C477" s="116"/>
      <c r="D477" s="116"/>
      <c r="E477" s="117"/>
      <c r="F477" s="117"/>
      <c r="G477" s="117"/>
      <c r="H477" s="117"/>
      <c r="I477" s="117"/>
      <c r="J477" s="117"/>
      <c r="K477" s="117"/>
      <c r="L477" s="117"/>
    </row>
    <row r="478" spans="2:12">
      <c r="B478" s="116"/>
      <c r="C478" s="116"/>
      <c r="D478" s="116"/>
      <c r="E478" s="117"/>
      <c r="F478" s="117"/>
      <c r="G478" s="117"/>
      <c r="H478" s="117"/>
      <c r="I478" s="117"/>
      <c r="J478" s="117"/>
      <c r="K478" s="117"/>
      <c r="L478" s="117"/>
    </row>
    <row r="479" spans="2:12">
      <c r="B479" s="116"/>
      <c r="C479" s="116"/>
      <c r="D479" s="116"/>
      <c r="E479" s="117"/>
      <c r="F479" s="117"/>
      <c r="G479" s="117"/>
      <c r="H479" s="117"/>
      <c r="I479" s="117"/>
      <c r="J479" s="117"/>
      <c r="K479" s="117"/>
      <c r="L479" s="117"/>
    </row>
    <row r="480" spans="2:12">
      <c r="B480" s="116"/>
      <c r="C480" s="116"/>
      <c r="D480" s="116"/>
      <c r="E480" s="117"/>
      <c r="F480" s="117"/>
      <c r="G480" s="117"/>
      <c r="H480" s="117"/>
      <c r="I480" s="117"/>
      <c r="J480" s="117"/>
      <c r="K480" s="117"/>
      <c r="L480" s="117"/>
    </row>
    <row r="481" spans="2:12">
      <c r="B481" s="116"/>
      <c r="C481" s="116"/>
      <c r="D481" s="116"/>
      <c r="E481" s="117"/>
      <c r="F481" s="117"/>
      <c r="G481" s="117"/>
      <c r="H481" s="117"/>
      <c r="I481" s="117"/>
      <c r="J481" s="117"/>
      <c r="K481" s="117"/>
      <c r="L481" s="117"/>
    </row>
    <row r="482" spans="2:12">
      <c r="B482" s="116"/>
      <c r="C482" s="116"/>
      <c r="D482" s="116"/>
      <c r="E482" s="117"/>
      <c r="F482" s="117"/>
      <c r="G482" s="117"/>
      <c r="H482" s="117"/>
      <c r="I482" s="117"/>
      <c r="J482" s="117"/>
      <c r="K482" s="117"/>
      <c r="L482" s="117"/>
    </row>
    <row r="483" spans="2:12">
      <c r="B483" s="116"/>
      <c r="C483" s="116"/>
      <c r="D483" s="116"/>
      <c r="E483" s="117"/>
      <c r="F483" s="117"/>
      <c r="G483" s="117"/>
      <c r="H483" s="117"/>
      <c r="I483" s="117"/>
      <c r="J483" s="117"/>
      <c r="K483" s="117"/>
      <c r="L483" s="117"/>
    </row>
    <row r="484" spans="2:12">
      <c r="B484" s="116"/>
      <c r="C484" s="116"/>
      <c r="D484" s="116"/>
      <c r="E484" s="117"/>
      <c r="F484" s="117"/>
      <c r="G484" s="117"/>
      <c r="H484" s="117"/>
      <c r="I484" s="117"/>
      <c r="J484" s="117"/>
      <c r="K484" s="117"/>
      <c r="L484" s="117"/>
    </row>
    <row r="485" spans="2:12">
      <c r="B485" s="116"/>
      <c r="C485" s="116"/>
      <c r="D485" s="116"/>
      <c r="E485" s="117"/>
      <c r="F485" s="117"/>
      <c r="G485" s="117"/>
      <c r="H485" s="117"/>
      <c r="I485" s="117"/>
      <c r="J485" s="117"/>
      <c r="K485" s="117"/>
      <c r="L485" s="117"/>
    </row>
    <row r="486" spans="2:12">
      <c r="B486" s="116"/>
      <c r="C486" s="116"/>
      <c r="D486" s="116"/>
      <c r="E486" s="117"/>
      <c r="F486" s="117"/>
      <c r="G486" s="117"/>
      <c r="H486" s="117"/>
      <c r="I486" s="117"/>
      <c r="J486" s="117"/>
      <c r="K486" s="117"/>
      <c r="L486" s="117"/>
    </row>
    <row r="487" spans="2:12">
      <c r="B487" s="116"/>
      <c r="C487" s="116"/>
      <c r="D487" s="116"/>
      <c r="E487" s="117"/>
      <c r="F487" s="117"/>
      <c r="G487" s="117"/>
      <c r="H487" s="117"/>
      <c r="I487" s="117"/>
      <c r="J487" s="117"/>
      <c r="K487" s="117"/>
      <c r="L487" s="117"/>
    </row>
    <row r="488" spans="2:12">
      <c r="B488" s="116"/>
      <c r="C488" s="116"/>
      <c r="D488" s="116"/>
      <c r="E488" s="117"/>
      <c r="F488" s="117"/>
      <c r="G488" s="117"/>
      <c r="H488" s="117"/>
      <c r="I488" s="117"/>
      <c r="J488" s="117"/>
      <c r="K488" s="117"/>
      <c r="L488" s="117"/>
    </row>
    <row r="489" spans="2:12">
      <c r="B489" s="116"/>
      <c r="C489" s="116"/>
      <c r="D489" s="116"/>
      <c r="E489" s="117"/>
      <c r="F489" s="117"/>
      <c r="G489" s="117"/>
      <c r="H489" s="117"/>
      <c r="I489" s="117"/>
      <c r="J489" s="117"/>
      <c r="K489" s="117"/>
      <c r="L489" s="117"/>
    </row>
    <row r="490" spans="2:12">
      <c r="B490" s="116"/>
      <c r="C490" s="116"/>
      <c r="D490" s="116"/>
      <c r="E490" s="117"/>
      <c r="F490" s="117"/>
      <c r="G490" s="117"/>
      <c r="H490" s="117"/>
      <c r="I490" s="117"/>
      <c r="J490" s="117"/>
      <c r="K490" s="117"/>
      <c r="L490" s="117"/>
    </row>
    <row r="491" spans="2:12">
      <c r="B491" s="116"/>
      <c r="C491" s="116"/>
      <c r="D491" s="116"/>
      <c r="E491" s="117"/>
      <c r="F491" s="117"/>
      <c r="G491" s="117"/>
      <c r="H491" s="117"/>
      <c r="I491" s="117"/>
      <c r="J491" s="117"/>
      <c r="K491" s="117"/>
      <c r="L491" s="117"/>
    </row>
    <row r="492" spans="2:12">
      <c r="B492" s="116"/>
      <c r="C492" s="116"/>
      <c r="D492" s="116"/>
      <c r="E492" s="117"/>
      <c r="F492" s="117"/>
      <c r="G492" s="117"/>
      <c r="H492" s="117"/>
      <c r="I492" s="117"/>
      <c r="J492" s="117"/>
      <c r="K492" s="117"/>
      <c r="L492" s="117"/>
    </row>
    <row r="493" spans="2:12">
      <c r="B493" s="116"/>
      <c r="C493" s="116"/>
      <c r="D493" s="116"/>
      <c r="E493" s="117"/>
      <c r="F493" s="117"/>
      <c r="G493" s="117"/>
      <c r="H493" s="117"/>
      <c r="I493" s="117"/>
      <c r="J493" s="117"/>
      <c r="K493" s="117"/>
      <c r="L493" s="117"/>
    </row>
    <row r="494" spans="2:12">
      <c r="B494" s="116"/>
      <c r="C494" s="116"/>
      <c r="D494" s="116"/>
      <c r="E494" s="117"/>
      <c r="F494" s="117"/>
      <c r="G494" s="117"/>
      <c r="H494" s="117"/>
      <c r="I494" s="117"/>
      <c r="J494" s="117"/>
      <c r="K494" s="117"/>
      <c r="L494" s="117"/>
    </row>
    <row r="495" spans="2:12">
      <c r="B495" s="116"/>
      <c r="C495" s="116"/>
      <c r="D495" s="116"/>
      <c r="E495" s="117"/>
      <c r="F495" s="117"/>
      <c r="G495" s="117"/>
      <c r="H495" s="117"/>
      <c r="I495" s="117"/>
      <c r="J495" s="117"/>
      <c r="K495" s="117"/>
      <c r="L495" s="117"/>
    </row>
    <row r="496" spans="2:12">
      <c r="B496" s="116"/>
      <c r="C496" s="116"/>
      <c r="D496" s="116"/>
      <c r="E496" s="117"/>
      <c r="F496" s="117"/>
      <c r="G496" s="117"/>
      <c r="H496" s="117"/>
      <c r="I496" s="117"/>
      <c r="J496" s="117"/>
      <c r="K496" s="117"/>
      <c r="L496" s="117"/>
    </row>
    <row r="497" spans="2:12">
      <c r="B497" s="116"/>
      <c r="C497" s="116"/>
      <c r="D497" s="116"/>
      <c r="E497" s="117"/>
      <c r="F497" s="117"/>
      <c r="G497" s="117"/>
      <c r="H497" s="117"/>
      <c r="I497" s="117"/>
      <c r="J497" s="117"/>
      <c r="K497" s="117"/>
      <c r="L497" s="117"/>
    </row>
    <row r="498" spans="2:12">
      <c r="B498" s="116"/>
      <c r="C498" s="116"/>
      <c r="D498" s="116"/>
      <c r="E498" s="117"/>
      <c r="F498" s="117"/>
      <c r="G498" s="117"/>
      <c r="H498" s="117"/>
      <c r="I498" s="117"/>
      <c r="J498" s="117"/>
      <c r="K498" s="117"/>
      <c r="L498" s="117"/>
    </row>
    <row r="499" spans="2:12">
      <c r="B499" s="116"/>
      <c r="C499" s="116"/>
      <c r="D499" s="116"/>
      <c r="E499" s="117"/>
      <c r="F499" s="117"/>
      <c r="G499" s="117"/>
      <c r="H499" s="117"/>
      <c r="I499" s="117"/>
      <c r="J499" s="117"/>
      <c r="K499" s="117"/>
      <c r="L499" s="117"/>
    </row>
    <row r="500" spans="2:12">
      <c r="B500" s="116"/>
      <c r="C500" s="116"/>
      <c r="D500" s="116"/>
      <c r="E500" s="117"/>
      <c r="F500" s="117"/>
      <c r="G500" s="117"/>
      <c r="H500" s="117"/>
      <c r="I500" s="117"/>
      <c r="J500" s="117"/>
      <c r="K500" s="117"/>
      <c r="L500" s="117"/>
    </row>
    <row r="501" spans="2:12">
      <c r="B501" s="116"/>
      <c r="C501" s="116"/>
      <c r="D501" s="116"/>
      <c r="E501" s="117"/>
      <c r="F501" s="117"/>
      <c r="G501" s="117"/>
      <c r="H501" s="117"/>
      <c r="I501" s="117"/>
      <c r="J501" s="117"/>
      <c r="K501" s="117"/>
      <c r="L501" s="117"/>
    </row>
    <row r="502" spans="2:12">
      <c r="B502" s="116"/>
      <c r="C502" s="116"/>
      <c r="D502" s="116"/>
      <c r="E502" s="117"/>
      <c r="F502" s="117"/>
      <c r="G502" s="117"/>
      <c r="H502" s="117"/>
      <c r="I502" s="117"/>
      <c r="J502" s="117"/>
      <c r="K502" s="117"/>
      <c r="L502" s="117"/>
    </row>
    <row r="503" spans="2:12">
      <c r="B503" s="116"/>
      <c r="C503" s="116"/>
      <c r="D503" s="116"/>
      <c r="E503" s="117"/>
      <c r="F503" s="117"/>
      <c r="G503" s="117"/>
      <c r="H503" s="117"/>
      <c r="I503" s="117"/>
      <c r="J503" s="117"/>
      <c r="K503" s="117"/>
      <c r="L503" s="117"/>
    </row>
    <row r="504" spans="2:12">
      <c r="B504" s="116"/>
      <c r="C504" s="116"/>
      <c r="D504" s="116"/>
      <c r="E504" s="117"/>
      <c r="F504" s="117"/>
      <c r="G504" s="117"/>
      <c r="H504" s="117"/>
      <c r="I504" s="117"/>
      <c r="J504" s="117"/>
      <c r="K504" s="117"/>
      <c r="L504" s="117"/>
    </row>
    <row r="505" spans="2:12">
      <c r="B505" s="116"/>
      <c r="C505" s="116"/>
      <c r="D505" s="116"/>
      <c r="E505" s="117"/>
      <c r="F505" s="117"/>
      <c r="G505" s="117"/>
      <c r="H505" s="117"/>
      <c r="I505" s="117"/>
      <c r="J505" s="117"/>
      <c r="K505" s="117"/>
      <c r="L505" s="117"/>
    </row>
    <row r="506" spans="2:12">
      <c r="B506" s="116"/>
      <c r="C506" s="116"/>
      <c r="D506" s="116"/>
      <c r="E506" s="117"/>
      <c r="F506" s="117"/>
      <c r="G506" s="117"/>
      <c r="H506" s="117"/>
      <c r="I506" s="117"/>
      <c r="J506" s="117"/>
      <c r="K506" s="117"/>
      <c r="L506" s="117"/>
    </row>
    <row r="507" spans="2:12">
      <c r="B507" s="116"/>
      <c r="C507" s="116"/>
      <c r="D507" s="116"/>
      <c r="E507" s="117"/>
      <c r="F507" s="117"/>
      <c r="G507" s="117"/>
      <c r="H507" s="117"/>
      <c r="I507" s="117"/>
      <c r="J507" s="117"/>
      <c r="K507" s="117"/>
      <c r="L507" s="117"/>
    </row>
    <row r="508" spans="2:12">
      <c r="B508" s="116"/>
      <c r="C508" s="116"/>
      <c r="D508" s="116"/>
      <c r="E508" s="117"/>
      <c r="F508" s="117"/>
      <c r="G508" s="117"/>
      <c r="H508" s="117"/>
      <c r="I508" s="117"/>
      <c r="J508" s="117"/>
      <c r="K508" s="117"/>
      <c r="L508" s="117"/>
    </row>
    <row r="509" spans="2:12">
      <c r="B509" s="116"/>
      <c r="C509" s="116"/>
      <c r="D509" s="116"/>
      <c r="E509" s="117"/>
      <c r="F509" s="117"/>
      <c r="G509" s="117"/>
      <c r="H509" s="117"/>
      <c r="I509" s="117"/>
      <c r="J509" s="117"/>
      <c r="K509" s="117"/>
      <c r="L509" s="117"/>
    </row>
    <row r="510" spans="2:12">
      <c r="B510" s="116"/>
      <c r="C510" s="116"/>
      <c r="D510" s="116"/>
      <c r="E510" s="117"/>
      <c r="F510" s="117"/>
      <c r="G510" s="117"/>
      <c r="H510" s="117"/>
      <c r="I510" s="117"/>
      <c r="J510" s="117"/>
      <c r="K510" s="117"/>
      <c r="L510" s="117"/>
    </row>
    <row r="511" spans="2:12">
      <c r="B511" s="116"/>
      <c r="C511" s="116"/>
      <c r="D511" s="116"/>
      <c r="E511" s="117"/>
      <c r="F511" s="117"/>
      <c r="G511" s="117"/>
      <c r="H511" s="117"/>
      <c r="I511" s="117"/>
      <c r="J511" s="117"/>
      <c r="K511" s="117"/>
      <c r="L511" s="117"/>
    </row>
    <row r="512" spans="2:12">
      <c r="B512" s="116"/>
      <c r="C512" s="116"/>
      <c r="D512" s="116"/>
      <c r="E512" s="117"/>
      <c r="F512" s="117"/>
      <c r="G512" s="117"/>
      <c r="H512" s="117"/>
      <c r="I512" s="117"/>
      <c r="J512" s="117"/>
      <c r="K512" s="117"/>
      <c r="L512" s="117"/>
    </row>
    <row r="513" spans="2:12">
      <c r="B513" s="116"/>
      <c r="C513" s="116"/>
      <c r="D513" s="116"/>
      <c r="E513" s="117"/>
      <c r="F513" s="117"/>
      <c r="G513" s="117"/>
      <c r="H513" s="117"/>
      <c r="I513" s="117"/>
      <c r="J513" s="117"/>
      <c r="K513" s="117"/>
      <c r="L513" s="117"/>
    </row>
    <row r="514" spans="2:12">
      <c r="B514" s="116"/>
      <c r="C514" s="116"/>
      <c r="D514" s="116"/>
      <c r="E514" s="117"/>
      <c r="F514" s="117"/>
      <c r="G514" s="117"/>
      <c r="H514" s="117"/>
      <c r="I514" s="117"/>
      <c r="J514" s="117"/>
      <c r="K514" s="117"/>
      <c r="L514" s="117"/>
    </row>
    <row r="515" spans="2:12">
      <c r="B515" s="116"/>
      <c r="C515" s="116"/>
      <c r="D515" s="116"/>
      <c r="E515" s="117"/>
      <c r="F515" s="117"/>
      <c r="G515" s="117"/>
      <c r="H515" s="117"/>
      <c r="I515" s="117"/>
      <c r="J515" s="117"/>
      <c r="K515" s="117"/>
      <c r="L515" s="117"/>
    </row>
    <row r="516" spans="2:12">
      <c r="B516" s="116"/>
      <c r="C516" s="116"/>
      <c r="D516" s="116"/>
      <c r="E516" s="117"/>
      <c r="F516" s="117"/>
      <c r="G516" s="117"/>
      <c r="H516" s="117"/>
      <c r="I516" s="117"/>
      <c r="J516" s="117"/>
      <c r="K516" s="117"/>
      <c r="L516" s="117"/>
    </row>
    <row r="517" spans="2:12">
      <c r="B517" s="116"/>
      <c r="C517" s="116"/>
      <c r="D517" s="116"/>
      <c r="E517" s="117"/>
      <c r="F517" s="117"/>
      <c r="G517" s="117"/>
      <c r="H517" s="117"/>
      <c r="I517" s="117"/>
      <c r="J517" s="117"/>
      <c r="K517" s="117"/>
      <c r="L517" s="117"/>
    </row>
    <row r="518" spans="2:12">
      <c r="B518" s="116"/>
      <c r="C518" s="116"/>
      <c r="D518" s="116"/>
      <c r="E518" s="117"/>
      <c r="F518" s="117"/>
      <c r="G518" s="117"/>
      <c r="H518" s="117"/>
      <c r="I518" s="117"/>
      <c r="J518" s="117"/>
      <c r="K518" s="117"/>
      <c r="L518" s="117"/>
    </row>
    <row r="519" spans="2:12">
      <c r="B519" s="116"/>
      <c r="C519" s="116"/>
      <c r="D519" s="116"/>
      <c r="E519" s="117"/>
      <c r="F519" s="117"/>
      <c r="G519" s="117"/>
      <c r="H519" s="117"/>
      <c r="I519" s="117"/>
      <c r="J519" s="117"/>
      <c r="K519" s="117"/>
      <c r="L519" s="117"/>
    </row>
    <row r="520" spans="2:12">
      <c r="B520" s="116"/>
      <c r="C520" s="116"/>
      <c r="D520" s="116"/>
      <c r="E520" s="117"/>
      <c r="F520" s="117"/>
      <c r="G520" s="117"/>
      <c r="H520" s="117"/>
      <c r="I520" s="117"/>
      <c r="J520" s="117"/>
      <c r="K520" s="117"/>
      <c r="L520" s="117"/>
    </row>
    <row r="521" spans="2:12">
      <c r="B521" s="116"/>
      <c r="C521" s="116"/>
      <c r="D521" s="116"/>
      <c r="E521" s="117"/>
      <c r="F521" s="117"/>
      <c r="G521" s="117"/>
      <c r="H521" s="117"/>
      <c r="I521" s="117"/>
      <c r="J521" s="117"/>
      <c r="K521" s="117"/>
      <c r="L521" s="117"/>
    </row>
    <row r="522" spans="2:12">
      <c r="B522" s="116"/>
      <c r="C522" s="116"/>
      <c r="D522" s="116"/>
      <c r="E522" s="117"/>
      <c r="F522" s="117"/>
      <c r="G522" s="117"/>
      <c r="H522" s="117"/>
      <c r="I522" s="117"/>
      <c r="J522" s="117"/>
      <c r="K522" s="117"/>
      <c r="L522" s="117"/>
    </row>
    <row r="523" spans="2:12">
      <c r="B523" s="116"/>
      <c r="C523" s="116"/>
      <c r="D523" s="116"/>
      <c r="E523" s="117"/>
      <c r="F523" s="117"/>
      <c r="G523" s="117"/>
      <c r="H523" s="117"/>
      <c r="I523" s="117"/>
      <c r="J523" s="117"/>
      <c r="K523" s="117"/>
      <c r="L523" s="117"/>
    </row>
    <row r="524" spans="2:12">
      <c r="B524" s="116"/>
      <c r="C524" s="116"/>
      <c r="D524" s="116"/>
      <c r="E524" s="117"/>
      <c r="F524" s="117"/>
      <c r="G524" s="117"/>
      <c r="H524" s="117"/>
      <c r="I524" s="117"/>
      <c r="J524" s="117"/>
      <c r="K524" s="117"/>
      <c r="L524" s="117"/>
    </row>
    <row r="525" spans="2:12">
      <c r="B525" s="116"/>
      <c r="C525" s="116"/>
      <c r="D525" s="116"/>
      <c r="E525" s="117"/>
      <c r="F525" s="117"/>
      <c r="G525" s="117"/>
      <c r="H525" s="117"/>
      <c r="I525" s="117"/>
      <c r="J525" s="117"/>
      <c r="K525" s="117"/>
      <c r="L525" s="117"/>
    </row>
    <row r="526" spans="2:12">
      <c r="B526" s="116"/>
      <c r="C526" s="116"/>
      <c r="D526" s="116"/>
      <c r="E526" s="117"/>
      <c r="F526" s="117"/>
      <c r="G526" s="117"/>
      <c r="H526" s="117"/>
      <c r="I526" s="117"/>
      <c r="J526" s="117"/>
      <c r="K526" s="117"/>
      <c r="L526" s="117"/>
    </row>
    <row r="527" spans="2:12">
      <c r="B527" s="116"/>
      <c r="C527" s="116"/>
      <c r="D527" s="116"/>
      <c r="E527" s="117"/>
      <c r="F527" s="117"/>
      <c r="G527" s="117"/>
      <c r="H527" s="117"/>
      <c r="I527" s="117"/>
      <c r="J527" s="117"/>
      <c r="K527" s="117"/>
      <c r="L527" s="117"/>
    </row>
    <row r="528" spans="2:12">
      <c r="B528" s="116"/>
      <c r="C528" s="116"/>
      <c r="D528" s="116"/>
      <c r="E528" s="117"/>
      <c r="F528" s="117"/>
      <c r="G528" s="117"/>
      <c r="H528" s="117"/>
      <c r="I528" s="117"/>
      <c r="J528" s="117"/>
      <c r="K528" s="117"/>
      <c r="L528" s="117"/>
    </row>
    <row r="529" spans="2:12">
      <c r="B529" s="116"/>
      <c r="C529" s="116"/>
      <c r="D529" s="116"/>
      <c r="E529" s="117"/>
      <c r="F529" s="117"/>
      <c r="G529" s="117"/>
      <c r="H529" s="117"/>
      <c r="I529" s="117"/>
      <c r="J529" s="117"/>
      <c r="K529" s="117"/>
      <c r="L529" s="117"/>
    </row>
    <row r="530" spans="2:12">
      <c r="B530" s="116"/>
      <c r="C530" s="116"/>
      <c r="D530" s="116"/>
      <c r="E530" s="117"/>
      <c r="F530" s="117"/>
      <c r="G530" s="117"/>
      <c r="H530" s="117"/>
      <c r="I530" s="117"/>
      <c r="J530" s="117"/>
      <c r="K530" s="117"/>
      <c r="L530" s="117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0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0.570312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142</v>
      </c>
      <c r="C1" s="67" t="s" vm="1">
        <v>225</v>
      </c>
    </row>
    <row r="2" spans="2:12">
      <c r="B2" s="46" t="s">
        <v>141</v>
      </c>
      <c r="C2" s="67" t="s">
        <v>226</v>
      </c>
    </row>
    <row r="3" spans="2:12">
      <c r="B3" s="46" t="s">
        <v>143</v>
      </c>
      <c r="C3" s="67" t="s">
        <v>227</v>
      </c>
    </row>
    <row r="4" spans="2:12">
      <c r="B4" s="46" t="s">
        <v>144</v>
      </c>
      <c r="C4" s="67">
        <v>9454</v>
      </c>
    </row>
    <row r="6" spans="2:12" ht="26.25" customHeight="1">
      <c r="B6" s="133" t="s">
        <v>169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12" s="3" customFormat="1" ht="63">
      <c r="B7" s="66" t="s">
        <v>111</v>
      </c>
      <c r="C7" s="49" t="s">
        <v>44</v>
      </c>
      <c r="D7" s="49" t="s">
        <v>113</v>
      </c>
      <c r="E7" s="49" t="s">
        <v>14</v>
      </c>
      <c r="F7" s="49" t="s">
        <v>66</v>
      </c>
      <c r="G7" s="49" t="s">
        <v>99</v>
      </c>
      <c r="H7" s="49" t="s">
        <v>16</v>
      </c>
      <c r="I7" s="49" t="s">
        <v>18</v>
      </c>
      <c r="J7" s="49" t="s">
        <v>61</v>
      </c>
      <c r="K7" s="49" t="s">
        <v>145</v>
      </c>
      <c r="L7" s="51" t="s">
        <v>146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43</v>
      </c>
      <c r="C10" s="69"/>
      <c r="D10" s="69"/>
      <c r="E10" s="69"/>
      <c r="F10" s="69"/>
      <c r="G10" s="69"/>
      <c r="H10" s="69"/>
      <c r="I10" s="69"/>
      <c r="J10" s="77">
        <f>J11</f>
        <v>5750.6831535599995</v>
      </c>
      <c r="K10" s="78">
        <f>IFERROR(J10/$J$10,0)</f>
        <v>1</v>
      </c>
      <c r="L10" s="78">
        <f>J10/'סכום נכסי הקרן'!$C$42</f>
        <v>6.9919106461835565E-2</v>
      </c>
    </row>
    <row r="11" spans="2:12">
      <c r="B11" s="70" t="s">
        <v>194</v>
      </c>
      <c r="C11" s="71"/>
      <c r="D11" s="71"/>
      <c r="E11" s="71"/>
      <c r="F11" s="71"/>
      <c r="G11" s="71"/>
      <c r="H11" s="71"/>
      <c r="I11" s="71"/>
      <c r="J11" s="80">
        <f>J12+J21</f>
        <v>5750.6831535599995</v>
      </c>
      <c r="K11" s="81">
        <f t="shared" ref="K11:K47" si="0">IFERROR(J11/$J$10,0)</f>
        <v>1</v>
      </c>
      <c r="L11" s="81">
        <f>J11/'סכום נכסי הקרן'!$C$42</f>
        <v>6.9919106461835565E-2</v>
      </c>
    </row>
    <row r="12" spans="2:12">
      <c r="B12" s="89" t="s">
        <v>41</v>
      </c>
      <c r="C12" s="71"/>
      <c r="D12" s="71"/>
      <c r="E12" s="71"/>
      <c r="F12" s="71"/>
      <c r="G12" s="71"/>
      <c r="H12" s="71"/>
      <c r="I12" s="71"/>
      <c r="J12" s="80">
        <v>3318.2535444799996</v>
      </c>
      <c r="K12" s="81">
        <f t="shared" si="0"/>
        <v>0.57701901771893171</v>
      </c>
      <c r="L12" s="81">
        <f>J12/'סכום נכסי הקרן'!$C$42</f>
        <v>4.0344654130393773E-2</v>
      </c>
    </row>
    <row r="13" spans="2:12">
      <c r="B13" s="76" t="s">
        <v>2461</v>
      </c>
      <c r="C13" s="73" t="s">
        <v>2462</v>
      </c>
      <c r="D13" s="73">
        <v>11</v>
      </c>
      <c r="E13" s="73" t="s">
        <v>296</v>
      </c>
      <c r="F13" s="73" t="s">
        <v>297</v>
      </c>
      <c r="G13" s="86" t="s">
        <v>129</v>
      </c>
      <c r="H13" s="87">
        <v>0</v>
      </c>
      <c r="I13" s="87">
        <v>0</v>
      </c>
      <c r="J13" s="83">
        <v>15.218289767999998</v>
      </c>
      <c r="K13" s="84">
        <f t="shared" si="0"/>
        <v>2.6463446796888839E-3</v>
      </c>
      <c r="L13" s="84">
        <f>J13/'סכום נכסי הקרן'!$C$42</f>
        <v>1.8503005539387924E-4</v>
      </c>
    </row>
    <row r="14" spans="2:12">
      <c r="B14" s="76" t="s">
        <v>2463</v>
      </c>
      <c r="C14" s="73" t="s">
        <v>2464</v>
      </c>
      <c r="D14" s="73">
        <v>12</v>
      </c>
      <c r="E14" s="73" t="s">
        <v>296</v>
      </c>
      <c r="F14" s="73" t="s">
        <v>297</v>
      </c>
      <c r="G14" s="86" t="s">
        <v>129</v>
      </c>
      <c r="H14" s="87">
        <v>0</v>
      </c>
      <c r="I14" s="87">
        <v>0</v>
      </c>
      <c r="J14" s="83">
        <v>146.32554116000003</v>
      </c>
      <c r="K14" s="84">
        <f t="shared" si="0"/>
        <v>2.5444897110948671E-2</v>
      </c>
      <c r="L14" s="84">
        <f>J14/'סכום נכסי הקרן'!$C$42</f>
        <v>1.7790844700108725E-3</v>
      </c>
    </row>
    <row r="15" spans="2:12">
      <c r="B15" s="76" t="s">
        <v>2463</v>
      </c>
      <c r="C15" s="73" t="s">
        <v>2465</v>
      </c>
      <c r="D15" s="73">
        <v>12</v>
      </c>
      <c r="E15" s="73" t="s">
        <v>296</v>
      </c>
      <c r="F15" s="73" t="s">
        <v>297</v>
      </c>
      <c r="G15" s="86" t="s">
        <v>129</v>
      </c>
      <c r="H15" s="87">
        <v>0</v>
      </c>
      <c r="I15" s="87">
        <v>0</v>
      </c>
      <c r="J15" s="83">
        <v>223.92526000000001</v>
      </c>
      <c r="K15" s="84">
        <f t="shared" si="0"/>
        <v>3.8938897174569172E-2</v>
      </c>
      <c r="L15" s="84">
        <f>J15/'סכום נכסי הקרן'!$C$42</f>
        <v>2.7225728970551705E-3</v>
      </c>
    </row>
    <row r="16" spans="2:12">
      <c r="B16" s="76" t="s">
        <v>2466</v>
      </c>
      <c r="C16" s="73" t="s">
        <v>2467</v>
      </c>
      <c r="D16" s="73">
        <v>10</v>
      </c>
      <c r="E16" s="73" t="s">
        <v>296</v>
      </c>
      <c r="F16" s="73" t="s">
        <v>297</v>
      </c>
      <c r="G16" s="86" t="s">
        <v>129</v>
      </c>
      <c r="H16" s="87">
        <v>0</v>
      </c>
      <c r="I16" s="87">
        <v>0</v>
      </c>
      <c r="J16" s="83">
        <v>1758.00451</v>
      </c>
      <c r="K16" s="84">
        <f t="shared" si="0"/>
        <v>0.30570359434803762</v>
      </c>
      <c r="L16" s="84">
        <f>J16/'סכום נכסי הקרן'!$C$42</f>
        <v>2.1374522158986241E-2</v>
      </c>
    </row>
    <row r="17" spans="2:12">
      <c r="B17" s="76" t="s">
        <v>2466</v>
      </c>
      <c r="C17" s="73" t="s">
        <v>2468</v>
      </c>
      <c r="D17" s="73">
        <v>10</v>
      </c>
      <c r="E17" s="73" t="s">
        <v>296</v>
      </c>
      <c r="F17" s="73" t="s">
        <v>297</v>
      </c>
      <c r="G17" s="86" t="s">
        <v>129</v>
      </c>
      <c r="H17" s="87">
        <v>0</v>
      </c>
      <c r="I17" s="87">
        <v>0</v>
      </c>
      <c r="J17" s="83">
        <v>20.840629333999999</v>
      </c>
      <c r="K17" s="84">
        <f t="shared" si="0"/>
        <v>3.6240267073484071E-3</v>
      </c>
      <c r="L17" s="84">
        <f>J17/'סכום נכסי הקרן'!$C$42</f>
        <v>2.5338870917162871E-4</v>
      </c>
    </row>
    <row r="18" spans="2:12">
      <c r="B18" s="76" t="s">
        <v>2466</v>
      </c>
      <c r="C18" s="73" t="s">
        <v>2469</v>
      </c>
      <c r="D18" s="73">
        <v>10</v>
      </c>
      <c r="E18" s="73" t="s">
        <v>296</v>
      </c>
      <c r="F18" s="73" t="s">
        <v>297</v>
      </c>
      <c r="G18" s="86" t="s">
        <v>129</v>
      </c>
      <c r="H18" s="87">
        <v>0</v>
      </c>
      <c r="I18" s="87">
        <v>0</v>
      </c>
      <c r="J18" s="83">
        <v>965.2614182289999</v>
      </c>
      <c r="K18" s="84">
        <f t="shared" si="0"/>
        <v>0.16785160866173757</v>
      </c>
      <c r="L18" s="84">
        <f>J18/'סכום נכסי הקרן'!$C$42</f>
        <v>1.173603449581039E-2</v>
      </c>
    </row>
    <row r="19" spans="2:12">
      <c r="B19" s="76" t="s">
        <v>2470</v>
      </c>
      <c r="C19" s="73" t="s">
        <v>2471</v>
      </c>
      <c r="D19" s="73">
        <v>20</v>
      </c>
      <c r="E19" s="73" t="s">
        <v>296</v>
      </c>
      <c r="F19" s="73" t="s">
        <v>297</v>
      </c>
      <c r="G19" s="86" t="s">
        <v>129</v>
      </c>
      <c r="H19" s="87">
        <v>0</v>
      </c>
      <c r="I19" s="87">
        <v>0</v>
      </c>
      <c r="J19" s="83">
        <v>188.67789598900001</v>
      </c>
      <c r="K19" s="84">
        <f t="shared" si="0"/>
        <v>3.2809649036601447E-2</v>
      </c>
      <c r="L19" s="84">
        <f>J19/'סכום נכסי הקרן'!$C$42</f>
        <v>2.2940213439655976E-3</v>
      </c>
    </row>
    <row r="20" spans="2:12">
      <c r="B20" s="72"/>
      <c r="C20" s="73"/>
      <c r="D20" s="73"/>
      <c r="E20" s="73"/>
      <c r="F20" s="73"/>
      <c r="G20" s="73"/>
      <c r="H20" s="73"/>
      <c r="I20" s="73"/>
      <c r="J20" s="73"/>
      <c r="K20" s="84"/>
      <c r="L20" s="73"/>
    </row>
    <row r="21" spans="2:12">
      <c r="B21" s="89" t="s">
        <v>42</v>
      </c>
      <c r="C21" s="71"/>
      <c r="D21" s="71"/>
      <c r="E21" s="71"/>
      <c r="F21" s="71"/>
      <c r="G21" s="71"/>
      <c r="H21" s="71"/>
      <c r="I21" s="71"/>
      <c r="J21" s="80">
        <f>SUM(J22:J47)</f>
        <v>2432.4296090799999</v>
      </c>
      <c r="K21" s="81">
        <f t="shared" si="0"/>
        <v>0.42298098228106823</v>
      </c>
      <c r="L21" s="81">
        <f>J21/'סכום נכסי הקרן'!$C$42</f>
        <v>2.9574452331441795E-2</v>
      </c>
    </row>
    <row r="22" spans="2:12">
      <c r="B22" s="76" t="s">
        <v>2461</v>
      </c>
      <c r="C22" s="73" t="s">
        <v>2472</v>
      </c>
      <c r="D22" s="73">
        <v>11</v>
      </c>
      <c r="E22" s="73" t="s">
        <v>296</v>
      </c>
      <c r="F22" s="73" t="s">
        <v>297</v>
      </c>
      <c r="G22" s="86" t="s">
        <v>131</v>
      </c>
      <c r="H22" s="87">
        <v>0</v>
      </c>
      <c r="I22" s="87">
        <v>0</v>
      </c>
      <c r="J22" s="83">
        <v>4.7348312999999996E-2</v>
      </c>
      <c r="K22" s="84">
        <f t="shared" si="0"/>
        <v>8.2335109995911881E-6</v>
      </c>
      <c r="L22" s="84">
        <f>J22/'סכום נכסי הקרן'!$C$42</f>
        <v>5.7567973213511045E-7</v>
      </c>
    </row>
    <row r="23" spans="2:12">
      <c r="B23" s="76" t="s">
        <v>2461</v>
      </c>
      <c r="C23" s="73" t="s">
        <v>2473</v>
      </c>
      <c r="D23" s="73">
        <v>11</v>
      </c>
      <c r="E23" s="73" t="s">
        <v>296</v>
      </c>
      <c r="F23" s="73" t="s">
        <v>297</v>
      </c>
      <c r="G23" s="86" t="s">
        <v>130</v>
      </c>
      <c r="H23" s="87">
        <v>0</v>
      </c>
      <c r="I23" s="87">
        <v>0</v>
      </c>
      <c r="J23" s="83">
        <v>2.4766799999999999E-4</v>
      </c>
      <c r="K23" s="84">
        <f t="shared" si="0"/>
        <v>4.3067578822644649E-8</v>
      </c>
      <c r="L23" s="84">
        <f>J23/'סכום נכסי הקרן'!$C$42</f>
        <v>3.0112466287539864E-9</v>
      </c>
    </row>
    <row r="24" spans="2:12">
      <c r="B24" s="76" t="s">
        <v>2461</v>
      </c>
      <c r="C24" s="73" t="s">
        <v>2474</v>
      </c>
      <c r="D24" s="73">
        <v>11</v>
      </c>
      <c r="E24" s="73" t="s">
        <v>296</v>
      </c>
      <c r="F24" s="73" t="s">
        <v>297</v>
      </c>
      <c r="G24" s="86" t="s">
        <v>128</v>
      </c>
      <c r="H24" s="87">
        <v>0</v>
      </c>
      <c r="I24" s="87">
        <v>0</v>
      </c>
      <c r="J24" s="83">
        <v>40.719733894999997</v>
      </c>
      <c r="K24" s="84">
        <f t="shared" si="0"/>
        <v>7.0808515801800299E-3</v>
      </c>
      <c r="L24" s="84">
        <f>J24/'סכום נכסי הקרן'!$C$42</f>
        <v>4.9508681547506415E-4</v>
      </c>
    </row>
    <row r="25" spans="2:12">
      <c r="B25" s="76" t="s">
        <v>2463</v>
      </c>
      <c r="C25" s="73" t="s">
        <v>2475</v>
      </c>
      <c r="D25" s="73">
        <v>12</v>
      </c>
      <c r="E25" s="73" t="s">
        <v>296</v>
      </c>
      <c r="F25" s="73" t="s">
        <v>297</v>
      </c>
      <c r="G25" s="86" t="s">
        <v>131</v>
      </c>
      <c r="H25" s="87">
        <v>0</v>
      </c>
      <c r="I25" s="87">
        <v>0</v>
      </c>
      <c r="J25" s="83">
        <v>9.2891886069999998</v>
      </c>
      <c r="K25" s="84">
        <f t="shared" si="0"/>
        <v>1.6153191471259313E-3</v>
      </c>
      <c r="L25" s="84">
        <f>J25/'סכום נכסי הקרן'!$C$42</f>
        <v>1.1294167141773943E-4</v>
      </c>
    </row>
    <row r="26" spans="2:12">
      <c r="B26" s="76" t="s">
        <v>2463</v>
      </c>
      <c r="C26" s="73" t="s">
        <v>2476</v>
      </c>
      <c r="D26" s="73">
        <v>12</v>
      </c>
      <c r="E26" s="73" t="s">
        <v>296</v>
      </c>
      <c r="F26" s="73" t="s">
        <v>297</v>
      </c>
      <c r="G26" s="86" t="s">
        <v>130</v>
      </c>
      <c r="H26" s="87">
        <v>0</v>
      </c>
      <c r="I26" s="87">
        <v>0</v>
      </c>
      <c r="J26" s="83">
        <v>11.108826523999999</v>
      </c>
      <c r="K26" s="84">
        <f t="shared" si="0"/>
        <v>1.9317403215169324E-3</v>
      </c>
      <c r="L26" s="84">
        <f>J26/'סכום נכסי הקרן'!$C$42</f>
        <v>1.3506555719676287E-4</v>
      </c>
    </row>
    <row r="27" spans="2:12">
      <c r="B27" s="76" t="s">
        <v>2463</v>
      </c>
      <c r="C27" s="73" t="s">
        <v>2477</v>
      </c>
      <c r="D27" s="73">
        <v>12</v>
      </c>
      <c r="E27" s="73" t="s">
        <v>296</v>
      </c>
      <c r="F27" s="73" t="s">
        <v>297</v>
      </c>
      <c r="G27" s="86" t="s">
        <v>128</v>
      </c>
      <c r="H27" s="87">
        <v>0</v>
      </c>
      <c r="I27" s="87">
        <v>0</v>
      </c>
      <c r="J27" s="83">
        <v>547.12810964799996</v>
      </c>
      <c r="K27" s="84">
        <f t="shared" si="0"/>
        <v>9.514141103553872E-2</v>
      </c>
      <c r="L27" s="84">
        <f>J27/'סכום נכסי הקרן'!$C$42</f>
        <v>6.6522024471230897E-3</v>
      </c>
    </row>
    <row r="28" spans="2:12">
      <c r="B28" s="76" t="s">
        <v>2463</v>
      </c>
      <c r="C28" s="73" t="s">
        <v>2478</v>
      </c>
      <c r="D28" s="73">
        <v>12</v>
      </c>
      <c r="E28" s="73" t="s">
        <v>296</v>
      </c>
      <c r="F28" s="73" t="s">
        <v>297</v>
      </c>
      <c r="G28" s="86" t="s">
        <v>137</v>
      </c>
      <c r="H28" s="87">
        <v>0</v>
      </c>
      <c r="I28" s="87">
        <v>0</v>
      </c>
      <c r="J28" s="83">
        <v>9.8596000000000003E-5</v>
      </c>
      <c r="K28" s="84">
        <f t="shared" si="0"/>
        <v>1.7145093437979362E-8</v>
      </c>
      <c r="L28" s="84">
        <f>J28/'סכום נכסי הקרן'!$C$42</f>
        <v>1.1987696133881975E-9</v>
      </c>
    </row>
    <row r="29" spans="2:12">
      <c r="B29" s="76" t="s">
        <v>2466</v>
      </c>
      <c r="C29" s="73" t="s">
        <v>2479</v>
      </c>
      <c r="D29" s="73">
        <v>10</v>
      </c>
      <c r="E29" s="73" t="s">
        <v>296</v>
      </c>
      <c r="F29" s="73" t="s">
        <v>297</v>
      </c>
      <c r="G29" s="86" t="s">
        <v>136</v>
      </c>
      <c r="H29" s="87">
        <v>0</v>
      </c>
      <c r="I29" s="87">
        <v>0</v>
      </c>
      <c r="J29" s="83">
        <v>0.29964999999999997</v>
      </c>
      <c r="K29" s="84">
        <f t="shared" si="0"/>
        <v>5.2106852698796248E-5</v>
      </c>
      <c r="L29" s="84">
        <f>J29/'סכום נכסי הקרן'!$C$42</f>
        <v>3.6432645812383191E-6</v>
      </c>
    </row>
    <row r="30" spans="2:12">
      <c r="B30" s="76" t="s">
        <v>2466</v>
      </c>
      <c r="C30" s="73" t="s">
        <v>2480</v>
      </c>
      <c r="D30" s="73">
        <v>10</v>
      </c>
      <c r="E30" s="73" t="s">
        <v>296</v>
      </c>
      <c r="F30" s="73" t="s">
        <v>297</v>
      </c>
      <c r="G30" s="86" t="s">
        <v>128</v>
      </c>
      <c r="H30" s="87">
        <v>0</v>
      </c>
      <c r="I30" s="87">
        <v>0</v>
      </c>
      <c r="J30" s="83">
        <v>438.90472362099996</v>
      </c>
      <c r="K30" s="84">
        <f t="shared" si="0"/>
        <v>7.6322188494995238E-2</v>
      </c>
      <c r="L30" s="84">
        <f>J30/'סכום נכסי הקרן'!$C$42</f>
        <v>5.3363792227818542E-3</v>
      </c>
    </row>
    <row r="31" spans="2:12">
      <c r="B31" s="76" t="s">
        <v>2466</v>
      </c>
      <c r="C31" s="73" t="s">
        <v>2481</v>
      </c>
      <c r="D31" s="73">
        <v>10</v>
      </c>
      <c r="E31" s="73" t="s">
        <v>296</v>
      </c>
      <c r="F31" s="73" t="s">
        <v>297</v>
      </c>
      <c r="G31" s="86" t="s">
        <v>131</v>
      </c>
      <c r="H31" s="87">
        <v>0</v>
      </c>
      <c r="I31" s="87">
        <v>0</v>
      </c>
      <c r="J31" s="83">
        <v>-8.47316</v>
      </c>
      <c r="K31" s="84">
        <f t="shared" si="0"/>
        <v>-1.4734179876967543E-3</v>
      </c>
      <c r="L31" s="84">
        <f>J31/'סכום נכסי הקרן'!$C$42</f>
        <v>-1.030200691445529E-4</v>
      </c>
    </row>
    <row r="32" spans="2:12">
      <c r="B32" s="76" t="s">
        <v>2466</v>
      </c>
      <c r="C32" s="73" t="s">
        <v>2482</v>
      </c>
      <c r="D32" s="73">
        <v>10</v>
      </c>
      <c r="E32" s="73" t="s">
        <v>296</v>
      </c>
      <c r="F32" s="73" t="s">
        <v>297</v>
      </c>
      <c r="G32" s="86" t="s">
        <v>130</v>
      </c>
      <c r="H32" s="87">
        <v>0</v>
      </c>
      <c r="I32" s="87">
        <v>0</v>
      </c>
      <c r="J32" s="83">
        <v>1.2716401989999999</v>
      </c>
      <c r="K32" s="84">
        <f t="shared" si="0"/>
        <v>2.2112854508647071E-4</v>
      </c>
      <c r="L32" s="84">
        <f>J32/'סכום נכסי הקרן'!$C$42</f>
        <v>1.5461110285651752E-5</v>
      </c>
    </row>
    <row r="33" spans="2:12">
      <c r="B33" s="76" t="s">
        <v>2466</v>
      </c>
      <c r="C33" s="73" t="s">
        <v>2483</v>
      </c>
      <c r="D33" s="73">
        <v>10</v>
      </c>
      <c r="E33" s="73" t="s">
        <v>296</v>
      </c>
      <c r="F33" s="73" t="s">
        <v>297</v>
      </c>
      <c r="G33" s="86" t="s">
        <v>132</v>
      </c>
      <c r="H33" s="73"/>
      <c r="I33" s="87">
        <v>0</v>
      </c>
      <c r="J33" s="83">
        <v>5.1371E-5</v>
      </c>
      <c r="K33" s="84">
        <f t="shared" si="0"/>
        <v>8.9330256298677196E-9</v>
      </c>
      <c r="L33" s="84">
        <f>J33/'סכום נכסי הקרן'!$C$42</f>
        <v>6.2458917004102685E-10</v>
      </c>
    </row>
    <row r="34" spans="2:12">
      <c r="B34" s="76" t="s">
        <v>2466</v>
      </c>
      <c r="C34" s="73" t="s">
        <v>2484</v>
      </c>
      <c r="D34" s="73">
        <v>10</v>
      </c>
      <c r="E34" s="73" t="s">
        <v>296</v>
      </c>
      <c r="F34" s="73" t="s">
        <v>297</v>
      </c>
      <c r="G34" s="86" t="s">
        <v>137</v>
      </c>
      <c r="H34" s="87">
        <v>0</v>
      </c>
      <c r="I34" s="87">
        <v>0</v>
      </c>
      <c r="J34" s="83">
        <v>171.45561100099999</v>
      </c>
      <c r="K34" s="84">
        <f t="shared" si="0"/>
        <v>2.9814824851697702E-2</v>
      </c>
      <c r="L34" s="84">
        <f>J34/'סכום נכסי הקרן'!$C$42</f>
        <v>2.0846259129468328E-3</v>
      </c>
    </row>
    <row r="35" spans="2:12">
      <c r="B35" s="76" t="s">
        <v>2466</v>
      </c>
      <c r="C35" s="73" t="s">
        <v>2485</v>
      </c>
      <c r="D35" s="73">
        <v>10</v>
      </c>
      <c r="E35" s="73" t="s">
        <v>296</v>
      </c>
      <c r="F35" s="73" t="s">
        <v>297</v>
      </c>
      <c r="G35" s="86" t="s">
        <v>133</v>
      </c>
      <c r="H35" s="87">
        <v>0</v>
      </c>
      <c r="I35" s="87">
        <v>0</v>
      </c>
      <c r="J35" s="83">
        <v>2.3210000000000003E-6</v>
      </c>
      <c r="K35" s="84">
        <f t="shared" si="0"/>
        <v>4.0360422197198769E-10</v>
      </c>
      <c r="L35" s="84">
        <f>J35/'סכום נכסי הקרן'!$C$42</f>
        <v>2.8219646564505725E-11</v>
      </c>
    </row>
    <row r="36" spans="2:12">
      <c r="B36" s="76" t="s">
        <v>2466</v>
      </c>
      <c r="C36" s="73" t="s">
        <v>2486</v>
      </c>
      <c r="D36" s="73">
        <v>10</v>
      </c>
      <c r="E36" s="73" t="s">
        <v>296</v>
      </c>
      <c r="F36" s="73" t="s">
        <v>297</v>
      </c>
      <c r="G36" s="86" t="s">
        <v>131</v>
      </c>
      <c r="H36" s="73"/>
      <c r="I36" s="87">
        <v>0</v>
      </c>
      <c r="J36" s="83">
        <v>-78.644982288999998</v>
      </c>
      <c r="K36" s="84">
        <f t="shared" si="0"/>
        <v>-1.3675763416093318E-2</v>
      </c>
      <c r="L36" s="84">
        <f>J36/'סכום נכסי הקרן'!$C$42</f>
        <v>-9.5619715823670487E-4</v>
      </c>
    </row>
    <row r="37" spans="2:12">
      <c r="B37" s="76" t="s">
        <v>2466</v>
      </c>
      <c r="C37" s="73" t="s">
        <v>2487</v>
      </c>
      <c r="D37" s="73">
        <v>10</v>
      </c>
      <c r="E37" s="73" t="s">
        <v>296</v>
      </c>
      <c r="F37" s="73" t="s">
        <v>297</v>
      </c>
      <c r="G37" s="86" t="s">
        <v>130</v>
      </c>
      <c r="H37" s="87">
        <v>0</v>
      </c>
      <c r="I37" s="87">
        <v>0</v>
      </c>
      <c r="J37" s="83">
        <v>3.7059600000000001</v>
      </c>
      <c r="K37" s="84">
        <f t="shared" si="0"/>
        <v>6.4443821734567314E-4</v>
      </c>
      <c r="L37" s="84">
        <f>J37/'סכום נכסי הקרן'!$C$42</f>
        <v>4.5058544326667651E-5</v>
      </c>
    </row>
    <row r="38" spans="2:12">
      <c r="B38" s="76" t="s">
        <v>2466</v>
      </c>
      <c r="C38" s="73" t="s">
        <v>2488</v>
      </c>
      <c r="D38" s="73">
        <v>10</v>
      </c>
      <c r="E38" s="73" t="s">
        <v>296</v>
      </c>
      <c r="F38" s="73" t="s">
        <v>297</v>
      </c>
      <c r="G38" s="86" t="s">
        <v>128</v>
      </c>
      <c r="H38" s="87">
        <v>0</v>
      </c>
      <c r="I38" s="87">
        <v>0</v>
      </c>
      <c r="J38" s="83">
        <v>1223.3328138019999</v>
      </c>
      <c r="K38" s="84">
        <f t="shared" si="0"/>
        <v>0.21272825873647505</v>
      </c>
      <c r="L38" s="84">
        <f>J38/'סכום נכסי הקרן'!$C$42</f>
        <v>1.4873769770036504E-2</v>
      </c>
    </row>
    <row r="39" spans="2:12">
      <c r="B39" s="76" t="s">
        <v>2466</v>
      </c>
      <c r="C39" s="73" t="s">
        <v>2489</v>
      </c>
      <c r="D39" s="73">
        <v>10</v>
      </c>
      <c r="E39" s="73" t="s">
        <v>296</v>
      </c>
      <c r="F39" s="73" t="s">
        <v>297</v>
      </c>
      <c r="G39" s="86" t="s">
        <v>134</v>
      </c>
      <c r="H39" s="87">
        <v>0</v>
      </c>
      <c r="I39" s="87">
        <v>0</v>
      </c>
      <c r="J39" s="83">
        <v>-7.9305822500000014</v>
      </c>
      <c r="K39" s="84">
        <f t="shared" si="0"/>
        <v>-1.3790678495459311E-3</v>
      </c>
      <c r="L39" s="84">
        <f>J39/'סכום נכסי הקרן'!$C$42</f>
        <v>-9.6423191790496592E-5</v>
      </c>
    </row>
    <row r="40" spans="2:12">
      <c r="B40" s="76" t="s">
        <v>2466</v>
      </c>
      <c r="C40" s="73" t="s">
        <v>2490</v>
      </c>
      <c r="D40" s="73">
        <v>10</v>
      </c>
      <c r="E40" s="73" t="s">
        <v>296</v>
      </c>
      <c r="F40" s="73" t="s">
        <v>297</v>
      </c>
      <c r="G40" s="86" t="s">
        <v>132</v>
      </c>
      <c r="H40" s="87">
        <v>0</v>
      </c>
      <c r="I40" s="87">
        <v>0</v>
      </c>
      <c r="J40" s="83">
        <v>9.9309999999999996E-2</v>
      </c>
      <c r="K40" s="84">
        <f t="shared" si="0"/>
        <v>1.7269252599757904E-5</v>
      </c>
      <c r="L40" s="84">
        <f>J40/'סכום נכסי הקרן'!$C$42</f>
        <v>1.2074507110388035E-6</v>
      </c>
    </row>
    <row r="41" spans="2:12">
      <c r="B41" s="76" t="s">
        <v>2470</v>
      </c>
      <c r="C41" s="73" t="s">
        <v>2491</v>
      </c>
      <c r="D41" s="73">
        <v>20</v>
      </c>
      <c r="E41" s="73" t="s">
        <v>296</v>
      </c>
      <c r="F41" s="73" t="s">
        <v>297</v>
      </c>
      <c r="G41" s="86" t="s">
        <v>132</v>
      </c>
      <c r="H41" s="87">
        <v>0</v>
      </c>
      <c r="I41" s="87">
        <v>0</v>
      </c>
      <c r="J41" s="83">
        <v>1.7907319999999997E-2</v>
      </c>
      <c r="K41" s="84">
        <f t="shared" si="0"/>
        <v>3.1139465558825562E-6</v>
      </c>
      <c r="L41" s="84">
        <f>J41/'סכום נכסי הקרן'!$C$42</f>
        <v>2.1772436075721866E-7</v>
      </c>
    </row>
    <row r="42" spans="2:12">
      <c r="B42" s="76" t="s">
        <v>2470</v>
      </c>
      <c r="C42" s="73" t="s">
        <v>2492</v>
      </c>
      <c r="D42" s="73">
        <v>20</v>
      </c>
      <c r="E42" s="73" t="s">
        <v>296</v>
      </c>
      <c r="F42" s="73" t="s">
        <v>297</v>
      </c>
      <c r="G42" s="86" t="s">
        <v>128</v>
      </c>
      <c r="H42" s="87">
        <v>0</v>
      </c>
      <c r="I42" s="87">
        <v>0</v>
      </c>
      <c r="J42" s="83">
        <v>80.066134675000001</v>
      </c>
      <c r="K42" s="84">
        <f t="shared" si="0"/>
        <v>1.3922890991731047E-2</v>
      </c>
      <c r="L42" s="84">
        <f>J42/'סכום נכסי הקרן'!$C$42</f>
        <v>9.7347609750737449E-4</v>
      </c>
    </row>
    <row r="43" spans="2:12">
      <c r="B43" s="76" t="s">
        <v>2470</v>
      </c>
      <c r="C43" s="73" t="s">
        <v>2493</v>
      </c>
      <c r="D43" s="73">
        <v>20</v>
      </c>
      <c r="E43" s="73" t="s">
        <v>296</v>
      </c>
      <c r="F43" s="73" t="s">
        <v>297</v>
      </c>
      <c r="G43" s="86" t="s">
        <v>130</v>
      </c>
      <c r="H43" s="87">
        <v>0</v>
      </c>
      <c r="I43" s="87">
        <v>0</v>
      </c>
      <c r="J43" s="83">
        <v>1.167821E-2</v>
      </c>
      <c r="K43" s="84">
        <f t="shared" si="0"/>
        <v>2.0307517712518252E-6</v>
      </c>
      <c r="L43" s="84">
        <f>J43/'סכום נכסי הקרן'!$C$42</f>
        <v>1.4198834929171752E-7</v>
      </c>
    </row>
    <row r="44" spans="2:12">
      <c r="B44" s="76" t="s">
        <v>2470</v>
      </c>
      <c r="C44" s="73" t="s">
        <v>2494</v>
      </c>
      <c r="D44" s="73">
        <v>20</v>
      </c>
      <c r="E44" s="73" t="s">
        <v>296</v>
      </c>
      <c r="F44" s="73" t="s">
        <v>297</v>
      </c>
      <c r="G44" s="86" t="s">
        <v>137</v>
      </c>
      <c r="H44" s="87">
        <v>0</v>
      </c>
      <c r="I44" s="87">
        <v>0</v>
      </c>
      <c r="J44" s="83">
        <v>5.2769999999999996E-6</v>
      </c>
      <c r="K44" s="84">
        <f t="shared" si="0"/>
        <v>9.1763010743049488E-10</v>
      </c>
      <c r="L44" s="84">
        <f>J44/'סכום נכסי הקרן'!$C$42</f>
        <v>6.4159877174018381E-11</v>
      </c>
    </row>
    <row r="45" spans="2:12">
      <c r="B45" s="76" t="s">
        <v>2470</v>
      </c>
      <c r="C45" s="73" t="s">
        <v>2495</v>
      </c>
      <c r="D45" s="73">
        <v>20</v>
      </c>
      <c r="E45" s="73" t="s">
        <v>296</v>
      </c>
      <c r="F45" s="73" t="s">
        <v>297</v>
      </c>
      <c r="G45" s="86" t="s">
        <v>131</v>
      </c>
      <c r="H45" s="87">
        <v>0</v>
      </c>
      <c r="I45" s="87">
        <v>0</v>
      </c>
      <c r="J45" s="83">
        <v>2.9340699999999998E-4</v>
      </c>
      <c r="K45" s="84">
        <f t="shared" si="0"/>
        <v>5.1021242548959487E-8</v>
      </c>
      <c r="L45" s="84">
        <f>J45/'סכום נכסי הקרן'!$C$42</f>
        <v>3.5673596895958334E-9</v>
      </c>
    </row>
    <row r="46" spans="2:12">
      <c r="B46" s="76" t="s">
        <v>2470</v>
      </c>
      <c r="C46" s="73" t="s">
        <v>2496</v>
      </c>
      <c r="D46" s="73">
        <v>20</v>
      </c>
      <c r="E46" s="73" t="s">
        <v>296</v>
      </c>
      <c r="F46" s="73" t="s">
        <v>297</v>
      </c>
      <c r="G46" s="86" t="s">
        <v>130</v>
      </c>
      <c r="H46" s="87">
        <v>0</v>
      </c>
      <c r="I46" s="87">
        <v>0</v>
      </c>
      <c r="J46" s="83">
        <v>1.3958612E-2</v>
      </c>
      <c r="K46" s="84">
        <f t="shared" si="0"/>
        <v>2.4272963102407801E-6</v>
      </c>
      <c r="L46" s="84">
        <f>J46/'סכום נכסי הקרן'!$C$42</f>
        <v>1.6971438913014578E-7</v>
      </c>
    </row>
    <row r="47" spans="2:12">
      <c r="B47" s="76" t="s">
        <v>2470</v>
      </c>
      <c r="C47" s="73" t="s">
        <v>2497</v>
      </c>
      <c r="D47" s="73">
        <v>20</v>
      </c>
      <c r="E47" s="73" t="s">
        <v>296</v>
      </c>
      <c r="F47" s="73" t="s">
        <v>297</v>
      </c>
      <c r="G47" s="86" t="s">
        <v>134</v>
      </c>
      <c r="H47" s="87">
        <v>0</v>
      </c>
      <c r="I47" s="87">
        <v>0</v>
      </c>
      <c r="J47" s="83">
        <v>5.0405520000000002E-3</v>
      </c>
      <c r="K47" s="84">
        <f t="shared" si="0"/>
        <v>8.7651360115008459E-7</v>
      </c>
      <c r="L47" s="84">
        <f>J47/'סכום נכסי הקרן'!$C$42</f>
        <v>6.1285047794059647E-8</v>
      </c>
    </row>
    <row r="48" spans="2:12">
      <c r="B48" s="72"/>
      <c r="C48" s="73"/>
      <c r="D48" s="73"/>
      <c r="E48" s="73"/>
      <c r="F48" s="73"/>
      <c r="G48" s="73"/>
      <c r="H48" s="73"/>
      <c r="I48" s="73"/>
      <c r="J48" s="73"/>
      <c r="K48" s="84"/>
      <c r="L48" s="73"/>
    </row>
    <row r="49" spans="2:12">
      <c r="B49" s="116"/>
      <c r="C49" s="116"/>
      <c r="D49" s="117"/>
      <c r="E49" s="117"/>
      <c r="F49" s="117"/>
      <c r="G49" s="117"/>
      <c r="H49" s="117"/>
      <c r="I49" s="117"/>
      <c r="J49" s="117"/>
      <c r="K49" s="117"/>
      <c r="L49" s="117"/>
    </row>
    <row r="50" spans="2:12">
      <c r="B50" s="116"/>
      <c r="C50" s="116"/>
      <c r="D50" s="117"/>
      <c r="E50" s="117"/>
      <c r="F50" s="117"/>
      <c r="G50" s="117"/>
      <c r="H50" s="117"/>
      <c r="I50" s="117"/>
      <c r="J50" s="117"/>
      <c r="K50" s="117"/>
      <c r="L50" s="117"/>
    </row>
    <row r="51" spans="2:12">
      <c r="B51" s="118" t="s">
        <v>216</v>
      </c>
      <c r="C51" s="116"/>
      <c r="D51" s="117"/>
      <c r="E51" s="117"/>
      <c r="F51" s="117"/>
      <c r="G51" s="117"/>
      <c r="H51" s="117"/>
      <c r="I51" s="117"/>
      <c r="J51" s="117"/>
      <c r="K51" s="117"/>
      <c r="L51" s="117"/>
    </row>
    <row r="52" spans="2:12">
      <c r="B52" s="119"/>
      <c r="C52" s="116"/>
      <c r="D52" s="117"/>
      <c r="E52" s="117"/>
      <c r="F52" s="117"/>
      <c r="G52" s="117"/>
      <c r="H52" s="117"/>
      <c r="I52" s="117"/>
      <c r="J52" s="117"/>
      <c r="K52" s="117"/>
      <c r="L52" s="117"/>
    </row>
    <row r="53" spans="2:12">
      <c r="B53" s="116"/>
      <c r="C53" s="116"/>
      <c r="D53" s="117"/>
      <c r="E53" s="117"/>
      <c r="F53" s="117"/>
      <c r="G53" s="117"/>
      <c r="H53" s="117"/>
      <c r="I53" s="117"/>
      <c r="J53" s="117"/>
      <c r="K53" s="117"/>
      <c r="L53" s="117"/>
    </row>
    <row r="54" spans="2:12">
      <c r="B54" s="116"/>
      <c r="C54" s="11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2:12">
      <c r="B55" s="116"/>
      <c r="C55" s="116"/>
      <c r="D55" s="117"/>
      <c r="E55" s="117"/>
      <c r="F55" s="117"/>
      <c r="G55" s="117"/>
      <c r="H55" s="117"/>
      <c r="I55" s="117"/>
      <c r="J55" s="117"/>
      <c r="K55" s="117"/>
      <c r="L55" s="117"/>
    </row>
    <row r="56" spans="2:12">
      <c r="B56" s="116"/>
      <c r="C56" s="116"/>
      <c r="D56" s="117"/>
      <c r="E56" s="117"/>
      <c r="F56" s="117"/>
      <c r="G56" s="117"/>
      <c r="H56" s="117"/>
      <c r="I56" s="117"/>
      <c r="J56" s="117"/>
      <c r="K56" s="117"/>
      <c r="L56" s="117"/>
    </row>
    <row r="57" spans="2:12">
      <c r="B57" s="116"/>
      <c r="C57" s="116"/>
      <c r="D57" s="117"/>
      <c r="E57" s="117"/>
      <c r="F57" s="117"/>
      <c r="G57" s="117"/>
      <c r="H57" s="117"/>
      <c r="I57" s="117"/>
      <c r="J57" s="117"/>
      <c r="K57" s="117"/>
      <c r="L57" s="117"/>
    </row>
    <row r="58" spans="2:12">
      <c r="B58" s="116"/>
      <c r="C58" s="116"/>
      <c r="D58" s="117"/>
      <c r="E58" s="117"/>
      <c r="F58" s="117"/>
      <c r="G58" s="117"/>
      <c r="H58" s="117"/>
      <c r="I58" s="117"/>
      <c r="J58" s="117"/>
      <c r="K58" s="117"/>
      <c r="L58" s="117"/>
    </row>
    <row r="59" spans="2:12">
      <c r="B59" s="116"/>
      <c r="C59" s="116"/>
      <c r="D59" s="117"/>
      <c r="E59" s="117"/>
      <c r="F59" s="117"/>
      <c r="G59" s="117"/>
      <c r="H59" s="117"/>
      <c r="I59" s="117"/>
      <c r="J59" s="117"/>
      <c r="K59" s="117"/>
      <c r="L59" s="117"/>
    </row>
    <row r="60" spans="2:12">
      <c r="B60" s="116"/>
      <c r="C60" s="116"/>
      <c r="D60" s="117"/>
      <c r="E60" s="117"/>
      <c r="F60" s="117"/>
      <c r="G60" s="117"/>
      <c r="H60" s="117"/>
      <c r="I60" s="117"/>
      <c r="J60" s="117"/>
      <c r="K60" s="117"/>
      <c r="L60" s="117"/>
    </row>
    <row r="61" spans="2:12">
      <c r="B61" s="116"/>
      <c r="C61" s="116"/>
      <c r="D61" s="117"/>
      <c r="E61" s="117"/>
      <c r="F61" s="117"/>
      <c r="G61" s="117"/>
      <c r="H61" s="117"/>
      <c r="I61" s="117"/>
      <c r="J61" s="117"/>
      <c r="K61" s="117"/>
      <c r="L61" s="117"/>
    </row>
    <row r="62" spans="2:12">
      <c r="B62" s="116"/>
      <c r="C62" s="116"/>
      <c r="D62" s="117"/>
      <c r="E62" s="117"/>
      <c r="F62" s="117"/>
      <c r="G62" s="117"/>
      <c r="H62" s="117"/>
      <c r="I62" s="117"/>
      <c r="J62" s="117"/>
      <c r="K62" s="117"/>
      <c r="L62" s="117"/>
    </row>
    <row r="63" spans="2:12">
      <c r="B63" s="116"/>
      <c r="C63" s="116"/>
      <c r="D63" s="117"/>
      <c r="E63" s="117"/>
      <c r="F63" s="117"/>
      <c r="G63" s="117"/>
      <c r="H63" s="117"/>
      <c r="I63" s="117"/>
      <c r="J63" s="117"/>
      <c r="K63" s="117"/>
      <c r="L63" s="117"/>
    </row>
    <row r="64" spans="2:12">
      <c r="B64" s="116"/>
      <c r="C64" s="116"/>
      <c r="D64" s="117"/>
      <c r="E64" s="117"/>
      <c r="F64" s="117"/>
      <c r="G64" s="117"/>
      <c r="H64" s="117"/>
      <c r="I64" s="117"/>
      <c r="J64" s="117"/>
      <c r="K64" s="117"/>
      <c r="L64" s="117"/>
    </row>
    <row r="65" spans="2:12">
      <c r="B65" s="116"/>
      <c r="C65" s="116"/>
      <c r="D65" s="117"/>
      <c r="E65" s="117"/>
      <c r="F65" s="117"/>
      <c r="G65" s="117"/>
      <c r="H65" s="117"/>
      <c r="I65" s="117"/>
      <c r="J65" s="117"/>
      <c r="K65" s="117"/>
      <c r="L65" s="117"/>
    </row>
    <row r="66" spans="2:12">
      <c r="B66" s="116"/>
      <c r="C66" s="116"/>
      <c r="D66" s="117"/>
      <c r="E66" s="117"/>
      <c r="F66" s="117"/>
      <c r="G66" s="117"/>
      <c r="H66" s="117"/>
      <c r="I66" s="117"/>
      <c r="J66" s="117"/>
      <c r="K66" s="117"/>
      <c r="L66" s="117"/>
    </row>
    <row r="67" spans="2:12">
      <c r="B67" s="116"/>
      <c r="C67" s="116"/>
      <c r="D67" s="117"/>
      <c r="E67" s="117"/>
      <c r="F67" s="117"/>
      <c r="G67" s="117"/>
      <c r="H67" s="117"/>
      <c r="I67" s="117"/>
      <c r="J67" s="117"/>
      <c r="K67" s="117"/>
      <c r="L67" s="117"/>
    </row>
    <row r="68" spans="2:12">
      <c r="B68" s="116"/>
      <c r="C68" s="116"/>
      <c r="D68" s="117"/>
      <c r="E68" s="117"/>
      <c r="F68" s="117"/>
      <c r="G68" s="117"/>
      <c r="H68" s="117"/>
      <c r="I68" s="117"/>
      <c r="J68" s="117"/>
      <c r="K68" s="117"/>
      <c r="L68" s="117"/>
    </row>
    <row r="69" spans="2:12">
      <c r="B69" s="116"/>
      <c r="C69" s="116"/>
      <c r="D69" s="117"/>
      <c r="E69" s="117"/>
      <c r="F69" s="117"/>
      <c r="G69" s="117"/>
      <c r="H69" s="117"/>
      <c r="I69" s="117"/>
      <c r="J69" s="117"/>
      <c r="K69" s="117"/>
      <c r="L69" s="117"/>
    </row>
    <row r="70" spans="2:12">
      <c r="B70" s="116"/>
      <c r="C70" s="116"/>
      <c r="D70" s="117"/>
      <c r="E70" s="117"/>
      <c r="F70" s="117"/>
      <c r="G70" s="117"/>
      <c r="H70" s="117"/>
      <c r="I70" s="117"/>
      <c r="J70" s="117"/>
      <c r="K70" s="117"/>
      <c r="L70" s="117"/>
    </row>
    <row r="71" spans="2:12">
      <c r="B71" s="116"/>
      <c r="C71" s="116"/>
      <c r="D71" s="117"/>
      <c r="E71" s="117"/>
      <c r="F71" s="117"/>
      <c r="G71" s="117"/>
      <c r="H71" s="117"/>
      <c r="I71" s="117"/>
      <c r="J71" s="117"/>
      <c r="K71" s="117"/>
      <c r="L71" s="117"/>
    </row>
    <row r="72" spans="2:12">
      <c r="B72" s="116"/>
      <c r="C72" s="116"/>
      <c r="D72" s="117"/>
      <c r="E72" s="117"/>
      <c r="F72" s="117"/>
      <c r="G72" s="117"/>
      <c r="H72" s="117"/>
      <c r="I72" s="117"/>
      <c r="J72" s="117"/>
      <c r="K72" s="117"/>
      <c r="L72" s="117"/>
    </row>
    <row r="73" spans="2:12">
      <c r="B73" s="116"/>
      <c r="C73" s="116"/>
      <c r="D73" s="117"/>
      <c r="E73" s="117"/>
      <c r="F73" s="117"/>
      <c r="G73" s="117"/>
      <c r="H73" s="117"/>
      <c r="I73" s="117"/>
      <c r="J73" s="117"/>
      <c r="K73" s="117"/>
      <c r="L73" s="117"/>
    </row>
    <row r="74" spans="2:12">
      <c r="B74" s="116"/>
      <c r="C74" s="116"/>
      <c r="D74" s="117"/>
      <c r="E74" s="117"/>
      <c r="F74" s="117"/>
      <c r="G74" s="117"/>
      <c r="H74" s="117"/>
      <c r="I74" s="117"/>
      <c r="J74" s="117"/>
      <c r="K74" s="117"/>
      <c r="L74" s="117"/>
    </row>
    <row r="75" spans="2:12">
      <c r="B75" s="116"/>
      <c r="C75" s="116"/>
      <c r="D75" s="117"/>
      <c r="E75" s="117"/>
      <c r="F75" s="117"/>
      <c r="G75" s="117"/>
      <c r="H75" s="117"/>
      <c r="I75" s="117"/>
      <c r="J75" s="117"/>
      <c r="K75" s="117"/>
      <c r="L75" s="117"/>
    </row>
    <row r="76" spans="2:12">
      <c r="B76" s="116"/>
      <c r="C76" s="116"/>
      <c r="D76" s="117"/>
      <c r="E76" s="117"/>
      <c r="F76" s="117"/>
      <c r="G76" s="117"/>
      <c r="H76" s="117"/>
      <c r="I76" s="117"/>
      <c r="J76" s="117"/>
      <c r="K76" s="117"/>
      <c r="L76" s="117"/>
    </row>
    <row r="77" spans="2:12">
      <c r="B77" s="116"/>
      <c r="C77" s="116"/>
      <c r="D77" s="117"/>
      <c r="E77" s="117"/>
      <c r="F77" s="117"/>
      <c r="G77" s="117"/>
      <c r="H77" s="117"/>
      <c r="I77" s="117"/>
      <c r="J77" s="117"/>
      <c r="K77" s="117"/>
      <c r="L77" s="117"/>
    </row>
    <row r="78" spans="2:12">
      <c r="B78" s="116"/>
      <c r="C78" s="116"/>
      <c r="D78" s="117"/>
      <c r="E78" s="117"/>
      <c r="F78" s="117"/>
      <c r="G78" s="117"/>
      <c r="H78" s="117"/>
      <c r="I78" s="117"/>
      <c r="J78" s="117"/>
      <c r="K78" s="117"/>
      <c r="L78" s="117"/>
    </row>
    <row r="79" spans="2:12">
      <c r="B79" s="116"/>
      <c r="C79" s="116"/>
      <c r="D79" s="117"/>
      <c r="E79" s="117"/>
      <c r="F79" s="117"/>
      <c r="G79" s="117"/>
      <c r="H79" s="117"/>
      <c r="I79" s="117"/>
      <c r="J79" s="117"/>
      <c r="K79" s="117"/>
      <c r="L79" s="117"/>
    </row>
    <row r="80" spans="2:12">
      <c r="B80" s="116"/>
      <c r="C80" s="116"/>
      <c r="D80" s="117"/>
      <c r="E80" s="117"/>
      <c r="F80" s="117"/>
      <c r="G80" s="117"/>
      <c r="H80" s="117"/>
      <c r="I80" s="117"/>
      <c r="J80" s="117"/>
      <c r="K80" s="117"/>
      <c r="L80" s="117"/>
    </row>
    <row r="81" spans="2:12">
      <c r="B81" s="116"/>
      <c r="C81" s="116"/>
      <c r="D81" s="117"/>
      <c r="E81" s="117"/>
      <c r="F81" s="117"/>
      <c r="G81" s="117"/>
      <c r="H81" s="117"/>
      <c r="I81" s="117"/>
      <c r="J81" s="117"/>
      <c r="K81" s="117"/>
      <c r="L81" s="117"/>
    </row>
    <row r="82" spans="2:12">
      <c r="B82" s="116"/>
      <c r="C82" s="116"/>
      <c r="D82" s="117"/>
      <c r="E82" s="117"/>
      <c r="F82" s="117"/>
      <c r="G82" s="117"/>
      <c r="H82" s="117"/>
      <c r="I82" s="117"/>
      <c r="J82" s="117"/>
      <c r="K82" s="117"/>
      <c r="L82" s="117"/>
    </row>
    <row r="83" spans="2:12">
      <c r="B83" s="116"/>
      <c r="C83" s="116"/>
      <c r="D83" s="117"/>
      <c r="E83" s="117"/>
      <c r="F83" s="117"/>
      <c r="G83" s="117"/>
      <c r="H83" s="117"/>
      <c r="I83" s="117"/>
      <c r="J83" s="117"/>
      <c r="K83" s="117"/>
      <c r="L83" s="117"/>
    </row>
    <row r="84" spans="2:12">
      <c r="B84" s="116"/>
      <c r="C84" s="116"/>
      <c r="D84" s="117"/>
      <c r="E84" s="117"/>
      <c r="F84" s="117"/>
      <c r="G84" s="117"/>
      <c r="H84" s="117"/>
      <c r="I84" s="117"/>
      <c r="J84" s="117"/>
      <c r="K84" s="117"/>
      <c r="L84" s="117"/>
    </row>
    <row r="85" spans="2:12">
      <c r="B85" s="116"/>
      <c r="C85" s="116"/>
      <c r="D85" s="117"/>
      <c r="E85" s="117"/>
      <c r="F85" s="117"/>
      <c r="G85" s="117"/>
      <c r="H85" s="117"/>
      <c r="I85" s="117"/>
      <c r="J85" s="117"/>
      <c r="K85" s="117"/>
      <c r="L85" s="117"/>
    </row>
    <row r="86" spans="2:12">
      <c r="B86" s="116"/>
      <c r="C86" s="116"/>
      <c r="D86" s="117"/>
      <c r="E86" s="117"/>
      <c r="F86" s="117"/>
      <c r="G86" s="117"/>
      <c r="H86" s="117"/>
      <c r="I86" s="117"/>
      <c r="J86" s="117"/>
      <c r="K86" s="117"/>
      <c r="L86" s="117"/>
    </row>
    <row r="87" spans="2:12">
      <c r="B87" s="116"/>
      <c r="C87" s="116"/>
      <c r="D87" s="117"/>
      <c r="E87" s="117"/>
      <c r="F87" s="117"/>
      <c r="G87" s="117"/>
      <c r="H87" s="117"/>
      <c r="I87" s="117"/>
      <c r="J87" s="117"/>
      <c r="K87" s="117"/>
      <c r="L87" s="117"/>
    </row>
    <row r="88" spans="2:12">
      <c r="B88" s="116"/>
      <c r="C88" s="116"/>
      <c r="D88" s="117"/>
      <c r="E88" s="117"/>
      <c r="F88" s="117"/>
      <c r="G88" s="117"/>
      <c r="H88" s="117"/>
      <c r="I88" s="117"/>
      <c r="J88" s="117"/>
      <c r="K88" s="117"/>
      <c r="L88" s="117"/>
    </row>
    <row r="89" spans="2:12">
      <c r="B89" s="116"/>
      <c r="C89" s="116"/>
      <c r="D89" s="117"/>
      <c r="E89" s="117"/>
      <c r="F89" s="117"/>
      <c r="G89" s="117"/>
      <c r="H89" s="117"/>
      <c r="I89" s="117"/>
      <c r="J89" s="117"/>
      <c r="K89" s="117"/>
      <c r="L89" s="117"/>
    </row>
    <row r="90" spans="2:12">
      <c r="B90" s="116"/>
      <c r="C90" s="116"/>
      <c r="D90" s="117"/>
      <c r="E90" s="117"/>
      <c r="F90" s="117"/>
      <c r="G90" s="117"/>
      <c r="H90" s="117"/>
      <c r="I90" s="117"/>
      <c r="J90" s="117"/>
      <c r="K90" s="117"/>
      <c r="L90" s="117"/>
    </row>
    <row r="91" spans="2:12">
      <c r="B91" s="116"/>
      <c r="C91" s="116"/>
      <c r="D91" s="117"/>
      <c r="E91" s="117"/>
      <c r="F91" s="117"/>
      <c r="G91" s="117"/>
      <c r="H91" s="117"/>
      <c r="I91" s="117"/>
      <c r="J91" s="117"/>
      <c r="K91" s="117"/>
      <c r="L91" s="117"/>
    </row>
    <row r="92" spans="2:12">
      <c r="B92" s="116"/>
      <c r="C92" s="116"/>
      <c r="D92" s="117"/>
      <c r="E92" s="117"/>
      <c r="F92" s="117"/>
      <c r="G92" s="117"/>
      <c r="H92" s="117"/>
      <c r="I92" s="117"/>
      <c r="J92" s="117"/>
      <c r="K92" s="117"/>
      <c r="L92" s="117"/>
    </row>
    <row r="93" spans="2:12">
      <c r="B93" s="116"/>
      <c r="C93" s="116"/>
      <c r="D93" s="117"/>
      <c r="E93" s="117"/>
      <c r="F93" s="117"/>
      <c r="G93" s="117"/>
      <c r="H93" s="117"/>
      <c r="I93" s="117"/>
      <c r="J93" s="117"/>
      <c r="K93" s="117"/>
      <c r="L93" s="117"/>
    </row>
    <row r="94" spans="2:12">
      <c r="B94" s="116"/>
      <c r="C94" s="116"/>
      <c r="D94" s="117"/>
      <c r="E94" s="117"/>
      <c r="F94" s="117"/>
      <c r="G94" s="117"/>
      <c r="H94" s="117"/>
      <c r="I94" s="117"/>
      <c r="J94" s="117"/>
      <c r="K94" s="117"/>
      <c r="L94" s="117"/>
    </row>
    <row r="95" spans="2:12">
      <c r="B95" s="116"/>
      <c r="C95" s="116"/>
      <c r="D95" s="117"/>
      <c r="E95" s="117"/>
      <c r="F95" s="117"/>
      <c r="G95" s="117"/>
      <c r="H95" s="117"/>
      <c r="I95" s="117"/>
      <c r="J95" s="117"/>
      <c r="K95" s="117"/>
      <c r="L95" s="117"/>
    </row>
    <row r="96" spans="2:12">
      <c r="B96" s="116"/>
      <c r="C96" s="116"/>
      <c r="D96" s="117"/>
      <c r="E96" s="117"/>
      <c r="F96" s="117"/>
      <c r="G96" s="117"/>
      <c r="H96" s="117"/>
      <c r="I96" s="117"/>
      <c r="J96" s="117"/>
      <c r="K96" s="117"/>
      <c r="L96" s="117"/>
    </row>
    <row r="97" spans="2:12">
      <c r="B97" s="116"/>
      <c r="C97" s="116"/>
      <c r="D97" s="117"/>
      <c r="E97" s="117"/>
      <c r="F97" s="117"/>
      <c r="G97" s="117"/>
      <c r="H97" s="117"/>
      <c r="I97" s="117"/>
      <c r="J97" s="117"/>
      <c r="K97" s="117"/>
      <c r="L97" s="117"/>
    </row>
    <row r="98" spans="2:12">
      <c r="B98" s="116"/>
      <c r="C98" s="116"/>
      <c r="D98" s="117"/>
      <c r="E98" s="117"/>
      <c r="F98" s="117"/>
      <c r="G98" s="117"/>
      <c r="H98" s="117"/>
      <c r="I98" s="117"/>
      <c r="J98" s="117"/>
      <c r="K98" s="117"/>
      <c r="L98" s="117"/>
    </row>
    <row r="99" spans="2:12">
      <c r="B99" s="116"/>
      <c r="C99" s="116"/>
      <c r="D99" s="117"/>
      <c r="E99" s="117"/>
      <c r="F99" s="117"/>
      <c r="G99" s="117"/>
      <c r="H99" s="117"/>
      <c r="I99" s="117"/>
      <c r="J99" s="117"/>
      <c r="K99" s="117"/>
      <c r="L99" s="117"/>
    </row>
    <row r="100" spans="2:12">
      <c r="B100" s="116"/>
      <c r="C100" s="116"/>
      <c r="D100" s="117"/>
      <c r="E100" s="117"/>
      <c r="F100" s="117"/>
      <c r="G100" s="117"/>
      <c r="H100" s="117"/>
      <c r="I100" s="117"/>
      <c r="J100" s="117"/>
      <c r="K100" s="117"/>
      <c r="L100" s="117"/>
    </row>
    <row r="101" spans="2:12">
      <c r="B101" s="116"/>
      <c r="C101" s="116"/>
      <c r="D101" s="117"/>
      <c r="E101" s="117"/>
      <c r="F101" s="117"/>
      <c r="G101" s="117"/>
      <c r="H101" s="117"/>
      <c r="I101" s="117"/>
      <c r="J101" s="117"/>
      <c r="K101" s="117"/>
      <c r="L101" s="117"/>
    </row>
    <row r="102" spans="2:12">
      <c r="B102" s="116"/>
      <c r="C102" s="116"/>
      <c r="D102" s="117"/>
      <c r="E102" s="117"/>
      <c r="F102" s="117"/>
      <c r="G102" s="117"/>
      <c r="H102" s="117"/>
      <c r="I102" s="117"/>
      <c r="J102" s="117"/>
      <c r="K102" s="117"/>
      <c r="L102" s="117"/>
    </row>
    <row r="103" spans="2:12">
      <c r="B103" s="116"/>
      <c r="C103" s="116"/>
      <c r="D103" s="117"/>
      <c r="E103" s="117"/>
      <c r="F103" s="117"/>
      <c r="G103" s="117"/>
      <c r="H103" s="117"/>
      <c r="I103" s="117"/>
      <c r="J103" s="117"/>
      <c r="K103" s="117"/>
      <c r="L103" s="117"/>
    </row>
    <row r="104" spans="2:12">
      <c r="B104" s="116"/>
      <c r="C104" s="116"/>
      <c r="D104" s="117"/>
      <c r="E104" s="117"/>
      <c r="F104" s="117"/>
      <c r="G104" s="117"/>
      <c r="H104" s="117"/>
      <c r="I104" s="117"/>
      <c r="J104" s="117"/>
      <c r="K104" s="117"/>
      <c r="L104" s="117"/>
    </row>
    <row r="105" spans="2:12">
      <c r="B105" s="116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</row>
    <row r="106" spans="2:12">
      <c r="B106" s="116"/>
      <c r="C106" s="116"/>
      <c r="D106" s="117"/>
      <c r="E106" s="117"/>
      <c r="F106" s="117"/>
      <c r="G106" s="117"/>
      <c r="H106" s="117"/>
      <c r="I106" s="117"/>
      <c r="J106" s="117"/>
      <c r="K106" s="117"/>
      <c r="L106" s="117"/>
    </row>
    <row r="107" spans="2:12">
      <c r="B107" s="116"/>
      <c r="C107" s="116"/>
      <c r="D107" s="117"/>
      <c r="E107" s="117"/>
      <c r="F107" s="117"/>
      <c r="G107" s="117"/>
      <c r="H107" s="117"/>
      <c r="I107" s="117"/>
      <c r="J107" s="117"/>
      <c r="K107" s="117"/>
      <c r="L107" s="117"/>
    </row>
    <row r="108" spans="2:12">
      <c r="B108" s="116"/>
      <c r="C108" s="116"/>
      <c r="D108" s="117"/>
      <c r="E108" s="117"/>
      <c r="F108" s="117"/>
      <c r="G108" s="117"/>
      <c r="H108" s="117"/>
      <c r="I108" s="117"/>
      <c r="J108" s="117"/>
      <c r="K108" s="117"/>
      <c r="L108" s="117"/>
    </row>
    <row r="109" spans="2:12">
      <c r="B109" s="116"/>
      <c r="C109" s="116"/>
      <c r="D109" s="117"/>
      <c r="E109" s="117"/>
      <c r="F109" s="117"/>
      <c r="G109" s="117"/>
      <c r="H109" s="117"/>
      <c r="I109" s="117"/>
      <c r="J109" s="117"/>
      <c r="K109" s="117"/>
      <c r="L109" s="117"/>
    </row>
    <row r="110" spans="2:12"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</row>
    <row r="111" spans="2:12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</row>
    <row r="112" spans="2:12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</row>
    <row r="113" spans="2:12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</row>
    <row r="114" spans="2:12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</row>
    <row r="115" spans="2:12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</row>
    <row r="116" spans="2:12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</row>
    <row r="117" spans="2:12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</row>
    <row r="118" spans="2:12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</row>
    <row r="119" spans="2:12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</row>
    <row r="120" spans="2:12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2:12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</row>
    <row r="122" spans="2:12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</row>
    <row r="123" spans="2:12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</row>
    <row r="124" spans="2:12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2:12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2:12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</row>
    <row r="127" spans="2:12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</row>
    <row r="128" spans="2:12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2:12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</row>
    <row r="130" spans="2:12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</row>
    <row r="131" spans="2:12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</row>
    <row r="132" spans="2:12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</row>
    <row r="133" spans="2:12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</row>
    <row r="134" spans="2:12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</row>
    <row r="135" spans="2:12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</row>
    <row r="136" spans="2:12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</row>
    <row r="137" spans="2:12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</row>
    <row r="138" spans="2:12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</row>
    <row r="139" spans="2:12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</row>
    <row r="140" spans="2:12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</row>
    <row r="141" spans="2:12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</row>
    <row r="142" spans="2:12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</row>
    <row r="143" spans="2:12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</row>
    <row r="144" spans="2:12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</row>
    <row r="145" spans="2:12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</row>
    <row r="146" spans="2:12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</row>
    <row r="147" spans="2:12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</row>
    <row r="148" spans="2:12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</row>
    <row r="149" spans="2:12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</row>
    <row r="150" spans="2:12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</row>
    <row r="151" spans="2:12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</row>
    <row r="152" spans="2:12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</row>
    <row r="153" spans="2:12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</row>
    <row r="154" spans="2:12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</row>
    <row r="155" spans="2:12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</row>
    <row r="156" spans="2:12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</row>
    <row r="157" spans="2:12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</row>
    <row r="158" spans="2:12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</row>
    <row r="159" spans="2:12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</row>
    <row r="160" spans="2:12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</row>
    <row r="161" spans="2:12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</row>
    <row r="162" spans="2:12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</row>
    <row r="163" spans="2:12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</row>
    <row r="164" spans="2:12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</row>
    <row r="165" spans="2:12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</row>
    <row r="166" spans="2:12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</row>
    <row r="167" spans="2:12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</row>
    <row r="168" spans="2:12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</row>
    <row r="169" spans="2:12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</row>
    <row r="170" spans="2:12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</row>
    <row r="171" spans="2:12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</row>
    <row r="172" spans="2:12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</row>
    <row r="173" spans="2:12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</row>
    <row r="174" spans="2:12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</row>
    <row r="175" spans="2:12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</row>
    <row r="176" spans="2:12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</row>
    <row r="177" spans="2:12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</row>
    <row r="178" spans="2:12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</row>
    <row r="179" spans="2:12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</row>
    <row r="180" spans="2:12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</row>
    <row r="181" spans="2:12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</row>
    <row r="182" spans="2:12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</row>
    <row r="183" spans="2:12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</row>
    <row r="184" spans="2:12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</row>
    <row r="185" spans="2:12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</row>
    <row r="186" spans="2:12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</row>
    <row r="187" spans="2:12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</row>
    <row r="188" spans="2:12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</row>
    <row r="189" spans="2:12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</row>
    <row r="190" spans="2:12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</row>
    <row r="191" spans="2:12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</row>
    <row r="192" spans="2:12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</row>
    <row r="193" spans="2:12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</row>
    <row r="194" spans="2:12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</row>
    <row r="195" spans="2:12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</row>
    <row r="196" spans="2:12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</row>
    <row r="197" spans="2:12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</row>
    <row r="198" spans="2:12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</row>
    <row r="199" spans="2:12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</row>
    <row r="200" spans="2:12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</row>
    <row r="201" spans="2:12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</row>
    <row r="202" spans="2:12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</row>
    <row r="203" spans="2:12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</row>
    <row r="204" spans="2:12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</row>
    <row r="205" spans="2:12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</row>
    <row r="206" spans="2:12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</row>
    <row r="207" spans="2:12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</row>
    <row r="208" spans="2:12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</row>
    <row r="209" spans="2:12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</row>
    <row r="210" spans="2:12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</row>
    <row r="211" spans="2:12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</row>
    <row r="212" spans="2:12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</row>
    <row r="213" spans="2:12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</row>
    <row r="214" spans="2:12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</row>
    <row r="215" spans="2:12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</row>
    <row r="216" spans="2:12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</row>
    <row r="217" spans="2:12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</row>
    <row r="218" spans="2:12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</row>
    <row r="219" spans="2:12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</row>
    <row r="220" spans="2:12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</row>
    <row r="221" spans="2:12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</row>
    <row r="222" spans="2:12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</row>
    <row r="223" spans="2:12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</row>
    <row r="224" spans="2:12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</row>
    <row r="225" spans="2:12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</row>
    <row r="226" spans="2:12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</row>
    <row r="227" spans="2:12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</row>
    <row r="228" spans="2:12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</row>
    <row r="229" spans="2:12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</row>
    <row r="230" spans="2:12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</row>
    <row r="231" spans="2:12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</row>
    <row r="232" spans="2:12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</row>
    <row r="233" spans="2:12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</row>
    <row r="234" spans="2:12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</row>
    <row r="235" spans="2:12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</row>
    <row r="236" spans="2:12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</row>
    <row r="237" spans="2:12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</row>
    <row r="238" spans="2:12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</row>
    <row r="239" spans="2:12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</row>
    <row r="240" spans="2:12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</row>
    <row r="241" spans="2:12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</row>
    <row r="242" spans="2:12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</row>
    <row r="243" spans="2:12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</row>
    <row r="244" spans="2:12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</row>
    <row r="245" spans="2:12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</row>
    <row r="246" spans="2:12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</row>
    <row r="247" spans="2:12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</row>
    <row r="248" spans="2:12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</row>
    <row r="249" spans="2:12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</row>
    <row r="250" spans="2:12"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</row>
    <row r="251" spans="2:12"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</row>
    <row r="252" spans="2:12"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</row>
    <row r="253" spans="2:12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</row>
    <row r="254" spans="2:12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</row>
    <row r="255" spans="2:12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</row>
    <row r="256" spans="2:12"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</row>
    <row r="257" spans="2:12"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</row>
    <row r="258" spans="2:12"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</row>
    <row r="259" spans="2:12"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</row>
    <row r="260" spans="2:12"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</row>
    <row r="261" spans="2:12"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</row>
    <row r="262" spans="2:12"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</row>
    <row r="263" spans="2:12"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</row>
    <row r="264" spans="2:12"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</row>
    <row r="265" spans="2:12"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</row>
    <row r="266" spans="2:12"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</row>
    <row r="267" spans="2:12">
      <c r="B267" s="116"/>
      <c r="C267" s="116"/>
      <c r="D267" s="117"/>
      <c r="E267" s="117"/>
      <c r="F267" s="117"/>
      <c r="G267" s="117"/>
      <c r="H267" s="117"/>
      <c r="I267" s="117"/>
      <c r="J267" s="117"/>
      <c r="K267" s="117"/>
      <c r="L267" s="117"/>
    </row>
    <row r="268" spans="2:12">
      <c r="B268" s="116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</row>
    <row r="269" spans="2:12">
      <c r="B269" s="116"/>
      <c r="C269" s="116"/>
      <c r="D269" s="117"/>
      <c r="E269" s="117"/>
      <c r="F269" s="117"/>
      <c r="G269" s="117"/>
      <c r="H269" s="117"/>
      <c r="I269" s="117"/>
      <c r="J269" s="117"/>
      <c r="K269" s="117"/>
      <c r="L269" s="117"/>
    </row>
    <row r="270" spans="2:12">
      <c r="B270" s="116"/>
      <c r="C270" s="116"/>
      <c r="D270" s="117"/>
      <c r="E270" s="117"/>
      <c r="F270" s="117"/>
      <c r="G270" s="117"/>
      <c r="H270" s="117"/>
      <c r="I270" s="117"/>
      <c r="J270" s="117"/>
      <c r="K270" s="117"/>
      <c r="L270" s="117"/>
    </row>
    <row r="271" spans="2:12">
      <c r="B271" s="116"/>
      <c r="C271" s="116"/>
      <c r="D271" s="117"/>
      <c r="E271" s="117"/>
      <c r="F271" s="117"/>
      <c r="G271" s="117"/>
      <c r="H271" s="117"/>
      <c r="I271" s="117"/>
      <c r="J271" s="117"/>
      <c r="K271" s="117"/>
      <c r="L271" s="117"/>
    </row>
    <row r="272" spans="2:12">
      <c r="B272" s="116"/>
      <c r="C272" s="116"/>
      <c r="D272" s="117"/>
      <c r="E272" s="117"/>
      <c r="F272" s="117"/>
      <c r="G272" s="117"/>
      <c r="H272" s="117"/>
      <c r="I272" s="117"/>
      <c r="J272" s="117"/>
      <c r="K272" s="117"/>
      <c r="L272" s="117"/>
    </row>
    <row r="273" spans="2:12">
      <c r="B273" s="116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</row>
    <row r="274" spans="2:12">
      <c r="B274" s="116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</row>
    <row r="275" spans="2:12">
      <c r="B275" s="116"/>
      <c r="C275" s="116"/>
      <c r="D275" s="117"/>
      <c r="E275" s="117"/>
      <c r="F275" s="117"/>
      <c r="G275" s="117"/>
      <c r="H275" s="117"/>
      <c r="I275" s="117"/>
      <c r="J275" s="117"/>
      <c r="K275" s="117"/>
      <c r="L275" s="117"/>
    </row>
    <row r="276" spans="2:12">
      <c r="B276" s="116"/>
      <c r="C276" s="116"/>
      <c r="D276" s="117"/>
      <c r="E276" s="117"/>
      <c r="F276" s="117"/>
      <c r="G276" s="117"/>
      <c r="H276" s="117"/>
      <c r="I276" s="117"/>
      <c r="J276" s="117"/>
      <c r="K276" s="117"/>
      <c r="L276" s="117"/>
    </row>
    <row r="277" spans="2:12">
      <c r="B277" s="116"/>
      <c r="C277" s="116"/>
      <c r="D277" s="117"/>
      <c r="E277" s="117"/>
      <c r="F277" s="117"/>
      <c r="G277" s="117"/>
      <c r="H277" s="117"/>
      <c r="I277" s="117"/>
      <c r="J277" s="117"/>
      <c r="K277" s="117"/>
      <c r="L277" s="117"/>
    </row>
    <row r="278" spans="2:12"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</row>
    <row r="279" spans="2:12">
      <c r="B279" s="116"/>
      <c r="C279" s="116"/>
      <c r="D279" s="117"/>
      <c r="E279" s="117"/>
      <c r="F279" s="117"/>
      <c r="G279" s="117"/>
      <c r="H279" s="117"/>
      <c r="I279" s="117"/>
      <c r="J279" s="117"/>
      <c r="K279" s="117"/>
      <c r="L279" s="117"/>
    </row>
    <row r="280" spans="2:12">
      <c r="B280" s="116"/>
      <c r="C280" s="116"/>
      <c r="D280" s="117"/>
      <c r="E280" s="117"/>
      <c r="F280" s="117"/>
      <c r="G280" s="117"/>
      <c r="H280" s="117"/>
      <c r="I280" s="117"/>
      <c r="J280" s="117"/>
      <c r="K280" s="117"/>
      <c r="L280" s="117"/>
    </row>
    <row r="281" spans="2:12">
      <c r="B281" s="116"/>
      <c r="C281" s="116"/>
      <c r="D281" s="117"/>
      <c r="E281" s="117"/>
      <c r="F281" s="117"/>
      <c r="G281" s="117"/>
      <c r="H281" s="117"/>
      <c r="I281" s="117"/>
      <c r="J281" s="117"/>
      <c r="K281" s="117"/>
      <c r="L281" s="117"/>
    </row>
    <row r="282" spans="2:12">
      <c r="B282" s="116"/>
      <c r="C282" s="116"/>
      <c r="D282" s="117"/>
      <c r="E282" s="117"/>
      <c r="F282" s="117"/>
      <c r="G282" s="117"/>
      <c r="H282" s="117"/>
      <c r="I282" s="117"/>
      <c r="J282" s="117"/>
      <c r="K282" s="117"/>
      <c r="L282" s="117"/>
    </row>
    <row r="283" spans="2:12">
      <c r="B283" s="116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</row>
    <row r="284" spans="2:12">
      <c r="B284" s="116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</row>
    <row r="285" spans="2:12">
      <c r="B285" s="116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</row>
    <row r="286" spans="2:12"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</row>
    <row r="287" spans="2:12">
      <c r="B287" s="116"/>
      <c r="C287" s="116"/>
      <c r="D287" s="117"/>
      <c r="E287" s="117"/>
      <c r="F287" s="117"/>
      <c r="G287" s="117"/>
      <c r="H287" s="117"/>
      <c r="I287" s="117"/>
      <c r="J287" s="117"/>
      <c r="K287" s="117"/>
      <c r="L287" s="117"/>
    </row>
    <row r="288" spans="2:12">
      <c r="B288" s="116"/>
      <c r="C288" s="116"/>
      <c r="D288" s="117"/>
      <c r="E288" s="117"/>
      <c r="F288" s="117"/>
      <c r="G288" s="117"/>
      <c r="H288" s="117"/>
      <c r="I288" s="117"/>
      <c r="J288" s="117"/>
      <c r="K288" s="117"/>
      <c r="L288" s="117"/>
    </row>
    <row r="289" spans="2:12">
      <c r="B289" s="116"/>
      <c r="C289" s="116"/>
      <c r="D289" s="117"/>
      <c r="E289" s="117"/>
      <c r="F289" s="117"/>
      <c r="G289" s="117"/>
      <c r="H289" s="117"/>
      <c r="I289" s="117"/>
      <c r="J289" s="117"/>
      <c r="K289" s="117"/>
      <c r="L289" s="117"/>
    </row>
    <row r="290" spans="2:12">
      <c r="B290" s="116"/>
      <c r="C290" s="116"/>
      <c r="D290" s="117"/>
      <c r="E290" s="117"/>
      <c r="F290" s="117"/>
      <c r="G290" s="117"/>
      <c r="H290" s="117"/>
      <c r="I290" s="117"/>
      <c r="J290" s="117"/>
      <c r="K290" s="117"/>
      <c r="L290" s="117"/>
    </row>
    <row r="291" spans="2:12">
      <c r="B291" s="116"/>
      <c r="C291" s="116"/>
      <c r="D291" s="117"/>
      <c r="E291" s="117"/>
      <c r="F291" s="117"/>
      <c r="G291" s="117"/>
      <c r="H291" s="117"/>
      <c r="I291" s="117"/>
      <c r="J291" s="117"/>
      <c r="K291" s="117"/>
      <c r="L291" s="117"/>
    </row>
    <row r="292" spans="2:12">
      <c r="B292" s="116"/>
      <c r="C292" s="116"/>
      <c r="D292" s="117"/>
      <c r="E292" s="117"/>
      <c r="F292" s="117"/>
      <c r="G292" s="117"/>
      <c r="H292" s="117"/>
      <c r="I292" s="117"/>
      <c r="J292" s="117"/>
      <c r="K292" s="117"/>
      <c r="L292" s="117"/>
    </row>
    <row r="293" spans="2:12">
      <c r="B293" s="116"/>
      <c r="C293" s="116"/>
      <c r="D293" s="117"/>
      <c r="E293" s="117"/>
      <c r="F293" s="117"/>
      <c r="G293" s="117"/>
      <c r="H293" s="117"/>
      <c r="I293" s="117"/>
      <c r="J293" s="117"/>
      <c r="K293" s="117"/>
      <c r="L293" s="117"/>
    </row>
    <row r="294" spans="2:12">
      <c r="B294" s="116"/>
      <c r="C294" s="116"/>
      <c r="D294" s="117"/>
      <c r="E294" s="117"/>
      <c r="F294" s="117"/>
      <c r="G294" s="117"/>
      <c r="H294" s="117"/>
      <c r="I294" s="117"/>
      <c r="J294" s="117"/>
      <c r="K294" s="117"/>
      <c r="L294" s="117"/>
    </row>
    <row r="295" spans="2:12">
      <c r="B295" s="116"/>
      <c r="C295" s="116"/>
      <c r="D295" s="117"/>
      <c r="E295" s="117"/>
      <c r="F295" s="117"/>
      <c r="G295" s="117"/>
      <c r="H295" s="117"/>
      <c r="I295" s="117"/>
      <c r="J295" s="117"/>
      <c r="K295" s="117"/>
      <c r="L295" s="117"/>
    </row>
    <row r="296" spans="2:12">
      <c r="B296" s="116"/>
      <c r="C296" s="116"/>
      <c r="D296" s="117"/>
      <c r="E296" s="117"/>
      <c r="F296" s="117"/>
      <c r="G296" s="117"/>
      <c r="H296" s="117"/>
      <c r="I296" s="117"/>
      <c r="J296" s="117"/>
      <c r="K296" s="117"/>
      <c r="L296" s="117"/>
    </row>
    <row r="297" spans="2:12">
      <c r="B297" s="116"/>
      <c r="C297" s="116"/>
      <c r="D297" s="117"/>
      <c r="E297" s="117"/>
      <c r="F297" s="117"/>
      <c r="G297" s="117"/>
      <c r="H297" s="117"/>
      <c r="I297" s="117"/>
      <c r="J297" s="117"/>
      <c r="K297" s="117"/>
      <c r="L297" s="117"/>
    </row>
    <row r="298" spans="2:12"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</row>
    <row r="299" spans="2:12">
      <c r="B299" s="116"/>
      <c r="C299" s="116"/>
      <c r="D299" s="117"/>
      <c r="E299" s="117"/>
      <c r="F299" s="117"/>
      <c r="G299" s="117"/>
      <c r="H299" s="117"/>
      <c r="I299" s="117"/>
      <c r="J299" s="117"/>
      <c r="K299" s="117"/>
      <c r="L299" s="117"/>
    </row>
    <row r="300" spans="2:12">
      <c r="B300" s="116"/>
      <c r="C300" s="116"/>
      <c r="D300" s="117"/>
      <c r="E300" s="117"/>
      <c r="F300" s="117"/>
      <c r="G300" s="117"/>
      <c r="H300" s="117"/>
      <c r="I300" s="117"/>
      <c r="J300" s="117"/>
      <c r="K300" s="117"/>
      <c r="L300" s="117"/>
    </row>
    <row r="301" spans="2:12">
      <c r="B301" s="116"/>
      <c r="C301" s="116"/>
      <c r="D301" s="117"/>
      <c r="E301" s="117"/>
      <c r="F301" s="117"/>
      <c r="G301" s="117"/>
      <c r="H301" s="117"/>
      <c r="I301" s="117"/>
      <c r="J301" s="117"/>
      <c r="K301" s="117"/>
      <c r="L301" s="117"/>
    </row>
    <row r="302" spans="2:12">
      <c r="B302" s="116"/>
      <c r="C302" s="116"/>
      <c r="D302" s="117"/>
      <c r="E302" s="117"/>
      <c r="F302" s="117"/>
      <c r="G302" s="117"/>
      <c r="H302" s="117"/>
      <c r="I302" s="117"/>
      <c r="J302" s="117"/>
      <c r="K302" s="117"/>
      <c r="L302" s="117"/>
    </row>
    <row r="303" spans="2:12">
      <c r="B303" s="116"/>
      <c r="C303" s="116"/>
      <c r="D303" s="117"/>
      <c r="E303" s="117"/>
      <c r="F303" s="117"/>
      <c r="G303" s="117"/>
      <c r="H303" s="117"/>
      <c r="I303" s="117"/>
      <c r="J303" s="117"/>
      <c r="K303" s="117"/>
      <c r="L303" s="117"/>
    </row>
    <row r="304" spans="2:12">
      <c r="B304" s="116"/>
      <c r="C304" s="116"/>
      <c r="D304" s="117"/>
      <c r="E304" s="117"/>
      <c r="F304" s="117"/>
      <c r="G304" s="117"/>
      <c r="H304" s="117"/>
      <c r="I304" s="117"/>
      <c r="J304" s="117"/>
      <c r="K304" s="117"/>
      <c r="L304" s="117"/>
    </row>
    <row r="305" spans="2:12">
      <c r="B305" s="116"/>
      <c r="C305" s="116"/>
      <c r="D305" s="117"/>
      <c r="E305" s="117"/>
      <c r="F305" s="117"/>
      <c r="G305" s="117"/>
      <c r="H305" s="117"/>
      <c r="I305" s="117"/>
      <c r="J305" s="117"/>
      <c r="K305" s="117"/>
      <c r="L305" s="117"/>
    </row>
    <row r="306" spans="2:12">
      <c r="B306" s="116"/>
      <c r="C306" s="116"/>
      <c r="D306" s="117"/>
      <c r="E306" s="117"/>
      <c r="F306" s="117"/>
      <c r="G306" s="117"/>
      <c r="H306" s="117"/>
      <c r="I306" s="117"/>
      <c r="J306" s="117"/>
      <c r="K306" s="117"/>
      <c r="L306" s="117"/>
    </row>
    <row r="307" spans="2:12">
      <c r="B307" s="116"/>
      <c r="C307" s="116"/>
      <c r="D307" s="117"/>
      <c r="E307" s="117"/>
      <c r="F307" s="117"/>
      <c r="G307" s="117"/>
      <c r="H307" s="117"/>
      <c r="I307" s="117"/>
      <c r="J307" s="117"/>
      <c r="K307" s="117"/>
      <c r="L307" s="117"/>
    </row>
    <row r="308" spans="2:12">
      <c r="B308" s="116"/>
      <c r="C308" s="116"/>
      <c r="D308" s="117"/>
      <c r="E308" s="117"/>
      <c r="F308" s="117"/>
      <c r="G308" s="117"/>
      <c r="H308" s="117"/>
      <c r="I308" s="117"/>
      <c r="J308" s="117"/>
      <c r="K308" s="117"/>
      <c r="L308" s="117"/>
    </row>
    <row r="309" spans="2:12">
      <c r="B309" s="116"/>
      <c r="C309" s="116"/>
      <c r="D309" s="117"/>
      <c r="E309" s="117"/>
      <c r="F309" s="117"/>
      <c r="G309" s="117"/>
      <c r="H309" s="117"/>
      <c r="I309" s="117"/>
      <c r="J309" s="117"/>
      <c r="K309" s="117"/>
      <c r="L309" s="117"/>
    </row>
    <row r="310" spans="2:12">
      <c r="B310" s="116"/>
      <c r="C310" s="116"/>
      <c r="D310" s="117"/>
      <c r="E310" s="117"/>
      <c r="F310" s="117"/>
      <c r="G310" s="117"/>
      <c r="H310" s="117"/>
      <c r="I310" s="117"/>
      <c r="J310" s="117"/>
      <c r="K310" s="117"/>
      <c r="L310" s="117"/>
    </row>
    <row r="311" spans="2:12">
      <c r="B311" s="116"/>
      <c r="C311" s="116"/>
      <c r="D311" s="117"/>
      <c r="E311" s="117"/>
      <c r="F311" s="117"/>
      <c r="G311" s="117"/>
      <c r="H311" s="117"/>
      <c r="I311" s="117"/>
      <c r="J311" s="117"/>
      <c r="K311" s="117"/>
      <c r="L311" s="117"/>
    </row>
    <row r="312" spans="2:12">
      <c r="B312" s="116"/>
      <c r="C312" s="116"/>
      <c r="D312" s="117"/>
      <c r="E312" s="117"/>
      <c r="F312" s="117"/>
      <c r="G312" s="117"/>
      <c r="H312" s="117"/>
      <c r="I312" s="117"/>
      <c r="J312" s="117"/>
      <c r="K312" s="117"/>
      <c r="L312" s="117"/>
    </row>
    <row r="313" spans="2:12">
      <c r="B313" s="116"/>
      <c r="C313" s="116"/>
      <c r="D313" s="117"/>
      <c r="E313" s="117"/>
      <c r="F313" s="117"/>
      <c r="G313" s="117"/>
      <c r="H313" s="117"/>
      <c r="I313" s="117"/>
      <c r="J313" s="117"/>
      <c r="K313" s="117"/>
      <c r="L313" s="117"/>
    </row>
    <row r="314" spans="2:12">
      <c r="B314" s="116"/>
      <c r="C314" s="116"/>
      <c r="D314" s="117"/>
      <c r="E314" s="117"/>
      <c r="F314" s="117"/>
      <c r="G314" s="117"/>
      <c r="H314" s="117"/>
      <c r="I314" s="117"/>
      <c r="J314" s="117"/>
      <c r="K314" s="117"/>
      <c r="L314" s="117"/>
    </row>
    <row r="315" spans="2:12">
      <c r="B315" s="116"/>
      <c r="C315" s="116"/>
      <c r="D315" s="117"/>
      <c r="E315" s="117"/>
      <c r="F315" s="117"/>
      <c r="G315" s="117"/>
      <c r="H315" s="117"/>
      <c r="I315" s="117"/>
      <c r="J315" s="117"/>
      <c r="K315" s="117"/>
      <c r="L315" s="117"/>
    </row>
    <row r="316" spans="2:12">
      <c r="B316" s="116"/>
      <c r="C316" s="116"/>
      <c r="D316" s="117"/>
      <c r="E316" s="117"/>
      <c r="F316" s="117"/>
      <c r="G316" s="117"/>
      <c r="H316" s="117"/>
      <c r="I316" s="117"/>
      <c r="J316" s="117"/>
      <c r="K316" s="117"/>
      <c r="L316" s="117"/>
    </row>
    <row r="317" spans="2:12">
      <c r="B317" s="116"/>
      <c r="C317" s="116"/>
      <c r="D317" s="117"/>
      <c r="E317" s="117"/>
      <c r="F317" s="117"/>
      <c r="G317" s="117"/>
      <c r="H317" s="117"/>
      <c r="I317" s="117"/>
      <c r="J317" s="117"/>
      <c r="K317" s="117"/>
      <c r="L317" s="117"/>
    </row>
    <row r="318" spans="2:12">
      <c r="B318" s="116"/>
      <c r="C318" s="116"/>
      <c r="D318" s="117"/>
      <c r="E318" s="117"/>
      <c r="F318" s="117"/>
      <c r="G318" s="117"/>
      <c r="H318" s="117"/>
      <c r="I318" s="117"/>
      <c r="J318" s="117"/>
      <c r="K318" s="117"/>
      <c r="L318" s="117"/>
    </row>
    <row r="319" spans="2:12">
      <c r="B319" s="116"/>
      <c r="C319" s="116"/>
      <c r="D319" s="117"/>
      <c r="E319" s="117"/>
      <c r="F319" s="117"/>
      <c r="G319" s="117"/>
      <c r="H319" s="117"/>
      <c r="I319" s="117"/>
      <c r="J319" s="117"/>
      <c r="K319" s="117"/>
      <c r="L319" s="117"/>
    </row>
    <row r="320" spans="2:12">
      <c r="B320" s="116"/>
      <c r="C320" s="116"/>
      <c r="D320" s="117"/>
      <c r="E320" s="117"/>
      <c r="F320" s="117"/>
      <c r="G320" s="117"/>
      <c r="H320" s="117"/>
      <c r="I320" s="117"/>
      <c r="J320" s="117"/>
      <c r="K320" s="117"/>
      <c r="L320" s="117"/>
    </row>
    <row r="321" spans="2:12">
      <c r="B321" s="116"/>
      <c r="C321" s="116"/>
      <c r="D321" s="117"/>
      <c r="E321" s="117"/>
      <c r="F321" s="117"/>
      <c r="G321" s="117"/>
      <c r="H321" s="117"/>
      <c r="I321" s="117"/>
      <c r="J321" s="117"/>
      <c r="K321" s="117"/>
      <c r="L321" s="117"/>
    </row>
    <row r="322" spans="2:12">
      <c r="B322" s="116"/>
      <c r="C322" s="116"/>
      <c r="D322" s="117"/>
      <c r="E322" s="117"/>
      <c r="F322" s="117"/>
      <c r="G322" s="117"/>
      <c r="H322" s="117"/>
      <c r="I322" s="117"/>
      <c r="J322" s="117"/>
      <c r="K322" s="117"/>
      <c r="L322" s="117"/>
    </row>
    <row r="323" spans="2:12">
      <c r="B323" s="116"/>
      <c r="C323" s="116"/>
      <c r="D323" s="117"/>
      <c r="E323" s="117"/>
      <c r="F323" s="117"/>
      <c r="G323" s="117"/>
      <c r="H323" s="117"/>
      <c r="I323" s="117"/>
      <c r="J323" s="117"/>
      <c r="K323" s="117"/>
      <c r="L323" s="117"/>
    </row>
    <row r="324" spans="2:12">
      <c r="B324" s="116"/>
      <c r="C324" s="116"/>
      <c r="D324" s="117"/>
      <c r="E324" s="117"/>
      <c r="F324" s="117"/>
      <c r="G324" s="117"/>
      <c r="H324" s="117"/>
      <c r="I324" s="117"/>
      <c r="J324" s="117"/>
      <c r="K324" s="117"/>
      <c r="L324" s="117"/>
    </row>
    <row r="325" spans="2:12">
      <c r="B325" s="116"/>
      <c r="C325" s="116"/>
      <c r="D325" s="117"/>
      <c r="E325" s="117"/>
      <c r="F325" s="117"/>
      <c r="G325" s="117"/>
      <c r="H325" s="117"/>
      <c r="I325" s="117"/>
      <c r="J325" s="117"/>
      <c r="K325" s="117"/>
      <c r="L325" s="117"/>
    </row>
    <row r="326" spans="2:12">
      <c r="B326" s="116"/>
      <c r="C326" s="116"/>
      <c r="D326" s="117"/>
      <c r="E326" s="117"/>
      <c r="F326" s="117"/>
      <c r="G326" s="117"/>
      <c r="H326" s="117"/>
      <c r="I326" s="117"/>
      <c r="J326" s="117"/>
      <c r="K326" s="117"/>
      <c r="L326" s="117"/>
    </row>
    <row r="327" spans="2:12">
      <c r="B327" s="116"/>
      <c r="C327" s="116"/>
      <c r="D327" s="117"/>
      <c r="E327" s="117"/>
      <c r="F327" s="117"/>
      <c r="G327" s="117"/>
      <c r="H327" s="117"/>
      <c r="I327" s="117"/>
      <c r="J327" s="117"/>
      <c r="K327" s="117"/>
      <c r="L327" s="117"/>
    </row>
    <row r="328" spans="2:12">
      <c r="B328" s="116"/>
      <c r="C328" s="116"/>
      <c r="D328" s="117"/>
      <c r="E328" s="117"/>
      <c r="F328" s="117"/>
      <c r="G328" s="117"/>
      <c r="H328" s="117"/>
      <c r="I328" s="117"/>
      <c r="J328" s="117"/>
      <c r="K328" s="117"/>
      <c r="L328" s="117"/>
    </row>
    <row r="329" spans="2:12">
      <c r="B329" s="116"/>
      <c r="C329" s="116"/>
      <c r="D329" s="117"/>
      <c r="E329" s="117"/>
      <c r="F329" s="117"/>
      <c r="G329" s="117"/>
      <c r="H329" s="117"/>
      <c r="I329" s="117"/>
      <c r="J329" s="117"/>
      <c r="K329" s="117"/>
      <c r="L329" s="117"/>
    </row>
    <row r="330" spans="2:12">
      <c r="B330" s="116"/>
      <c r="C330" s="116"/>
      <c r="D330" s="117"/>
      <c r="E330" s="117"/>
      <c r="F330" s="117"/>
      <c r="G330" s="117"/>
      <c r="H330" s="117"/>
      <c r="I330" s="117"/>
      <c r="J330" s="117"/>
      <c r="K330" s="117"/>
      <c r="L330" s="117"/>
    </row>
    <row r="331" spans="2:12">
      <c r="B331" s="116"/>
      <c r="C331" s="116"/>
      <c r="D331" s="117"/>
      <c r="E331" s="117"/>
      <c r="F331" s="117"/>
      <c r="G331" s="117"/>
      <c r="H331" s="117"/>
      <c r="I331" s="117"/>
      <c r="J331" s="117"/>
      <c r="K331" s="117"/>
      <c r="L331" s="117"/>
    </row>
    <row r="332" spans="2:12">
      <c r="B332" s="116"/>
      <c r="C332" s="116"/>
      <c r="D332" s="117"/>
      <c r="E332" s="117"/>
      <c r="F332" s="117"/>
      <c r="G332" s="117"/>
      <c r="H332" s="117"/>
      <c r="I332" s="117"/>
      <c r="J332" s="117"/>
      <c r="K332" s="117"/>
      <c r="L332" s="117"/>
    </row>
    <row r="333" spans="2:12">
      <c r="B333" s="116"/>
      <c r="C333" s="116"/>
      <c r="D333" s="117"/>
      <c r="E333" s="117"/>
      <c r="F333" s="117"/>
      <c r="G333" s="117"/>
      <c r="H333" s="117"/>
      <c r="I333" s="117"/>
      <c r="J333" s="117"/>
      <c r="K333" s="117"/>
      <c r="L333" s="117"/>
    </row>
    <row r="334" spans="2:12">
      <c r="B334" s="116"/>
      <c r="C334" s="116"/>
      <c r="D334" s="117"/>
      <c r="E334" s="117"/>
      <c r="F334" s="117"/>
      <c r="G334" s="117"/>
      <c r="H334" s="117"/>
      <c r="I334" s="117"/>
      <c r="J334" s="117"/>
      <c r="K334" s="117"/>
      <c r="L334" s="117"/>
    </row>
    <row r="335" spans="2:12">
      <c r="B335" s="116"/>
      <c r="C335" s="116"/>
      <c r="D335" s="117"/>
      <c r="E335" s="117"/>
      <c r="F335" s="117"/>
      <c r="G335" s="117"/>
      <c r="H335" s="117"/>
      <c r="I335" s="117"/>
      <c r="J335" s="117"/>
      <c r="K335" s="117"/>
      <c r="L335" s="117"/>
    </row>
    <row r="336" spans="2:12">
      <c r="B336" s="116"/>
      <c r="C336" s="116"/>
      <c r="D336" s="117"/>
      <c r="E336" s="117"/>
      <c r="F336" s="117"/>
      <c r="G336" s="117"/>
      <c r="H336" s="117"/>
      <c r="I336" s="117"/>
      <c r="J336" s="117"/>
      <c r="K336" s="117"/>
      <c r="L336" s="117"/>
    </row>
    <row r="337" spans="2:12">
      <c r="B337" s="116"/>
      <c r="C337" s="116"/>
      <c r="D337" s="117"/>
      <c r="E337" s="117"/>
      <c r="F337" s="117"/>
      <c r="G337" s="117"/>
      <c r="H337" s="117"/>
      <c r="I337" s="117"/>
      <c r="J337" s="117"/>
      <c r="K337" s="117"/>
      <c r="L337" s="117"/>
    </row>
    <row r="338" spans="2:12">
      <c r="B338" s="116"/>
      <c r="C338" s="116"/>
      <c r="D338" s="117"/>
      <c r="E338" s="117"/>
      <c r="F338" s="117"/>
      <c r="G338" s="117"/>
      <c r="H338" s="117"/>
      <c r="I338" s="117"/>
      <c r="J338" s="117"/>
      <c r="K338" s="117"/>
      <c r="L338" s="117"/>
    </row>
    <row r="339" spans="2:12">
      <c r="B339" s="116"/>
      <c r="C339" s="116"/>
      <c r="D339" s="117"/>
      <c r="E339" s="117"/>
      <c r="F339" s="117"/>
      <c r="G339" s="117"/>
      <c r="H339" s="117"/>
      <c r="I339" s="117"/>
      <c r="J339" s="117"/>
      <c r="K339" s="117"/>
      <c r="L339" s="117"/>
    </row>
    <row r="340" spans="2:12">
      <c r="B340" s="116"/>
      <c r="C340" s="116"/>
      <c r="D340" s="117"/>
      <c r="E340" s="117"/>
      <c r="F340" s="117"/>
      <c r="G340" s="117"/>
      <c r="H340" s="117"/>
      <c r="I340" s="117"/>
      <c r="J340" s="117"/>
      <c r="K340" s="117"/>
      <c r="L340" s="117"/>
    </row>
    <row r="341" spans="2:12">
      <c r="B341" s="116"/>
      <c r="C341" s="116"/>
      <c r="D341" s="117"/>
      <c r="E341" s="117"/>
      <c r="F341" s="117"/>
      <c r="G341" s="117"/>
      <c r="H341" s="117"/>
      <c r="I341" s="117"/>
      <c r="J341" s="117"/>
      <c r="K341" s="117"/>
      <c r="L341" s="117"/>
    </row>
    <row r="342" spans="2:12">
      <c r="B342" s="116"/>
      <c r="C342" s="116"/>
      <c r="D342" s="117"/>
      <c r="E342" s="117"/>
      <c r="F342" s="117"/>
      <c r="G342" s="117"/>
      <c r="H342" s="117"/>
      <c r="I342" s="117"/>
      <c r="J342" s="117"/>
      <c r="K342" s="117"/>
      <c r="L342" s="117"/>
    </row>
    <row r="343" spans="2:12">
      <c r="B343" s="116"/>
      <c r="C343" s="116"/>
      <c r="D343" s="117"/>
      <c r="E343" s="117"/>
      <c r="F343" s="117"/>
      <c r="G343" s="117"/>
      <c r="H343" s="117"/>
      <c r="I343" s="117"/>
      <c r="J343" s="117"/>
      <c r="K343" s="117"/>
      <c r="L343" s="117"/>
    </row>
    <row r="344" spans="2:12">
      <c r="B344" s="116"/>
      <c r="C344" s="116"/>
      <c r="D344" s="117"/>
      <c r="E344" s="117"/>
      <c r="F344" s="117"/>
      <c r="G344" s="117"/>
      <c r="H344" s="117"/>
      <c r="I344" s="117"/>
      <c r="J344" s="117"/>
      <c r="K344" s="117"/>
      <c r="L344" s="117"/>
    </row>
    <row r="345" spans="2:12">
      <c r="B345" s="116"/>
      <c r="C345" s="116"/>
      <c r="D345" s="117"/>
      <c r="E345" s="117"/>
      <c r="F345" s="117"/>
      <c r="G345" s="117"/>
      <c r="H345" s="117"/>
      <c r="I345" s="117"/>
      <c r="J345" s="117"/>
      <c r="K345" s="117"/>
      <c r="L345" s="117"/>
    </row>
    <row r="346" spans="2:12">
      <c r="B346" s="116"/>
      <c r="C346" s="116"/>
      <c r="D346" s="117"/>
      <c r="E346" s="117"/>
      <c r="F346" s="117"/>
      <c r="G346" s="117"/>
      <c r="H346" s="117"/>
      <c r="I346" s="117"/>
      <c r="J346" s="117"/>
      <c r="K346" s="117"/>
      <c r="L346" s="117"/>
    </row>
    <row r="347" spans="2:12">
      <c r="B347" s="116"/>
      <c r="C347" s="116"/>
      <c r="D347" s="117"/>
      <c r="E347" s="117"/>
      <c r="F347" s="117"/>
      <c r="G347" s="117"/>
      <c r="H347" s="117"/>
      <c r="I347" s="117"/>
      <c r="J347" s="117"/>
      <c r="K347" s="117"/>
      <c r="L347" s="117"/>
    </row>
    <row r="348" spans="2:12">
      <c r="B348" s="116"/>
      <c r="C348" s="116"/>
      <c r="D348" s="117"/>
      <c r="E348" s="117"/>
      <c r="F348" s="117"/>
      <c r="G348" s="117"/>
      <c r="H348" s="117"/>
      <c r="I348" s="117"/>
      <c r="J348" s="117"/>
      <c r="K348" s="117"/>
      <c r="L348" s="117"/>
    </row>
    <row r="349" spans="2:12">
      <c r="B349" s="116"/>
      <c r="C349" s="116"/>
      <c r="D349" s="117"/>
      <c r="E349" s="117"/>
      <c r="F349" s="117"/>
      <c r="G349" s="117"/>
      <c r="H349" s="117"/>
      <c r="I349" s="117"/>
      <c r="J349" s="117"/>
      <c r="K349" s="117"/>
      <c r="L349" s="117"/>
    </row>
    <row r="350" spans="2:12">
      <c r="B350" s="116"/>
      <c r="C350" s="116"/>
      <c r="D350" s="117"/>
      <c r="E350" s="117"/>
      <c r="F350" s="117"/>
      <c r="G350" s="117"/>
      <c r="H350" s="117"/>
      <c r="I350" s="117"/>
      <c r="J350" s="117"/>
      <c r="K350" s="117"/>
      <c r="L350" s="117"/>
    </row>
    <row r="351" spans="2:12">
      <c r="B351" s="116"/>
      <c r="C351" s="116"/>
      <c r="D351" s="117"/>
      <c r="E351" s="117"/>
      <c r="F351" s="117"/>
      <c r="G351" s="117"/>
      <c r="H351" s="117"/>
      <c r="I351" s="117"/>
      <c r="J351" s="117"/>
      <c r="K351" s="117"/>
      <c r="L351" s="117"/>
    </row>
    <row r="352" spans="2:12">
      <c r="B352" s="116"/>
      <c r="C352" s="116"/>
      <c r="D352" s="117"/>
      <c r="E352" s="117"/>
      <c r="F352" s="117"/>
      <c r="G352" s="117"/>
      <c r="H352" s="117"/>
      <c r="I352" s="117"/>
      <c r="J352" s="117"/>
      <c r="K352" s="117"/>
      <c r="L352" s="117"/>
    </row>
    <row r="353" spans="2:12">
      <c r="B353" s="116"/>
      <c r="C353" s="116"/>
      <c r="D353" s="117"/>
      <c r="E353" s="117"/>
      <c r="F353" s="117"/>
      <c r="G353" s="117"/>
      <c r="H353" s="117"/>
      <c r="I353" s="117"/>
      <c r="J353" s="117"/>
      <c r="K353" s="117"/>
      <c r="L353" s="117"/>
    </row>
    <row r="354" spans="2:12">
      <c r="B354" s="116"/>
      <c r="C354" s="116"/>
      <c r="D354" s="117"/>
      <c r="E354" s="117"/>
      <c r="F354" s="117"/>
      <c r="G354" s="117"/>
      <c r="H354" s="117"/>
      <c r="I354" s="117"/>
      <c r="J354" s="117"/>
      <c r="K354" s="117"/>
      <c r="L354" s="117"/>
    </row>
    <row r="355" spans="2:12">
      <c r="B355" s="116"/>
      <c r="C355" s="116"/>
      <c r="D355" s="117"/>
      <c r="E355" s="117"/>
      <c r="F355" s="117"/>
      <c r="G355" s="117"/>
      <c r="H355" s="117"/>
      <c r="I355" s="117"/>
      <c r="J355" s="117"/>
      <c r="K355" s="117"/>
      <c r="L355" s="117"/>
    </row>
    <row r="356" spans="2:12">
      <c r="B356" s="116"/>
      <c r="C356" s="116"/>
      <c r="D356" s="117"/>
      <c r="E356" s="117"/>
      <c r="F356" s="117"/>
      <c r="G356" s="117"/>
      <c r="H356" s="117"/>
      <c r="I356" s="117"/>
      <c r="J356" s="117"/>
      <c r="K356" s="117"/>
      <c r="L356" s="117"/>
    </row>
    <row r="357" spans="2:12">
      <c r="B357" s="116"/>
      <c r="C357" s="116"/>
      <c r="D357" s="117"/>
      <c r="E357" s="117"/>
      <c r="F357" s="117"/>
      <c r="G357" s="117"/>
      <c r="H357" s="117"/>
      <c r="I357" s="117"/>
      <c r="J357" s="117"/>
      <c r="K357" s="117"/>
      <c r="L357" s="117"/>
    </row>
    <row r="358" spans="2:12">
      <c r="B358" s="116"/>
      <c r="C358" s="116"/>
      <c r="D358" s="117"/>
      <c r="E358" s="117"/>
      <c r="F358" s="117"/>
      <c r="G358" s="117"/>
      <c r="H358" s="117"/>
      <c r="I358" s="117"/>
      <c r="J358" s="117"/>
      <c r="K358" s="117"/>
      <c r="L358" s="117"/>
    </row>
    <row r="359" spans="2:12">
      <c r="B359" s="116"/>
      <c r="C359" s="116"/>
      <c r="D359" s="117"/>
      <c r="E359" s="117"/>
      <c r="F359" s="117"/>
      <c r="G359" s="117"/>
      <c r="H359" s="117"/>
      <c r="I359" s="117"/>
      <c r="J359" s="117"/>
      <c r="K359" s="117"/>
      <c r="L359" s="117"/>
    </row>
    <row r="360" spans="2:12">
      <c r="B360" s="116"/>
      <c r="C360" s="116"/>
      <c r="D360" s="117"/>
      <c r="E360" s="117"/>
      <c r="F360" s="117"/>
      <c r="G360" s="117"/>
      <c r="H360" s="117"/>
      <c r="I360" s="117"/>
      <c r="J360" s="117"/>
      <c r="K360" s="117"/>
      <c r="L360" s="117"/>
    </row>
    <row r="361" spans="2:12">
      <c r="B361" s="116"/>
      <c r="C361" s="116"/>
      <c r="D361" s="117"/>
      <c r="E361" s="117"/>
      <c r="F361" s="117"/>
      <c r="G361" s="117"/>
      <c r="H361" s="117"/>
      <c r="I361" s="117"/>
      <c r="J361" s="117"/>
      <c r="K361" s="117"/>
      <c r="L361" s="117"/>
    </row>
    <row r="362" spans="2:12">
      <c r="B362" s="116"/>
      <c r="C362" s="116"/>
      <c r="D362" s="117"/>
      <c r="E362" s="117"/>
      <c r="F362" s="117"/>
      <c r="G362" s="117"/>
      <c r="H362" s="117"/>
      <c r="I362" s="117"/>
      <c r="J362" s="117"/>
      <c r="K362" s="117"/>
      <c r="L362" s="117"/>
    </row>
    <row r="363" spans="2:12">
      <c r="B363" s="116"/>
      <c r="C363" s="116"/>
      <c r="D363" s="117"/>
      <c r="E363" s="117"/>
      <c r="F363" s="117"/>
      <c r="G363" s="117"/>
      <c r="H363" s="117"/>
      <c r="I363" s="117"/>
      <c r="J363" s="117"/>
      <c r="K363" s="117"/>
      <c r="L363" s="117"/>
    </row>
    <row r="364" spans="2:12">
      <c r="B364" s="116"/>
      <c r="C364" s="116"/>
      <c r="D364" s="117"/>
      <c r="E364" s="117"/>
      <c r="F364" s="117"/>
      <c r="G364" s="117"/>
      <c r="H364" s="117"/>
      <c r="I364" s="117"/>
      <c r="J364" s="117"/>
      <c r="K364" s="117"/>
      <c r="L364" s="117"/>
    </row>
    <row r="365" spans="2:12">
      <c r="B365" s="116"/>
      <c r="C365" s="116"/>
      <c r="D365" s="117"/>
      <c r="E365" s="117"/>
      <c r="F365" s="117"/>
      <c r="G365" s="117"/>
      <c r="H365" s="117"/>
      <c r="I365" s="117"/>
      <c r="J365" s="117"/>
      <c r="K365" s="117"/>
      <c r="L365" s="117"/>
    </row>
    <row r="366" spans="2:12">
      <c r="B366" s="116"/>
      <c r="C366" s="116"/>
      <c r="D366" s="117"/>
      <c r="E366" s="117"/>
      <c r="F366" s="117"/>
      <c r="G366" s="117"/>
      <c r="H366" s="117"/>
      <c r="I366" s="117"/>
      <c r="J366" s="117"/>
      <c r="K366" s="117"/>
      <c r="L366" s="117"/>
    </row>
    <row r="367" spans="2:12">
      <c r="B367" s="116"/>
      <c r="C367" s="116"/>
      <c r="D367" s="117"/>
      <c r="E367" s="117"/>
      <c r="F367" s="117"/>
      <c r="G367" s="117"/>
      <c r="H367" s="117"/>
      <c r="I367" s="117"/>
      <c r="J367" s="117"/>
      <c r="K367" s="117"/>
      <c r="L367" s="117"/>
    </row>
    <row r="368" spans="2:12">
      <c r="B368" s="116"/>
      <c r="C368" s="116"/>
      <c r="D368" s="117"/>
      <c r="E368" s="117"/>
      <c r="F368" s="117"/>
      <c r="G368" s="117"/>
      <c r="H368" s="117"/>
      <c r="I368" s="117"/>
      <c r="J368" s="117"/>
      <c r="K368" s="117"/>
      <c r="L368" s="117"/>
    </row>
    <row r="369" spans="2:12">
      <c r="B369" s="116"/>
      <c r="C369" s="116"/>
      <c r="D369" s="117"/>
      <c r="E369" s="117"/>
      <c r="F369" s="117"/>
      <c r="G369" s="117"/>
      <c r="H369" s="117"/>
      <c r="I369" s="117"/>
      <c r="J369" s="117"/>
      <c r="K369" s="117"/>
      <c r="L369" s="117"/>
    </row>
    <row r="370" spans="2:12">
      <c r="B370" s="116"/>
      <c r="C370" s="116"/>
      <c r="D370" s="117"/>
      <c r="E370" s="117"/>
      <c r="F370" s="117"/>
      <c r="G370" s="117"/>
      <c r="H370" s="117"/>
      <c r="I370" s="117"/>
      <c r="J370" s="117"/>
      <c r="K370" s="117"/>
      <c r="L370" s="117"/>
    </row>
    <row r="371" spans="2:12">
      <c r="B371" s="116"/>
      <c r="C371" s="116"/>
      <c r="D371" s="117"/>
      <c r="E371" s="117"/>
      <c r="F371" s="117"/>
      <c r="G371" s="117"/>
      <c r="H371" s="117"/>
      <c r="I371" s="117"/>
      <c r="J371" s="117"/>
      <c r="K371" s="117"/>
      <c r="L371" s="117"/>
    </row>
    <row r="372" spans="2:12">
      <c r="B372" s="116"/>
      <c r="C372" s="116"/>
      <c r="D372" s="117"/>
      <c r="E372" s="117"/>
      <c r="F372" s="117"/>
      <c r="G372" s="117"/>
      <c r="H372" s="117"/>
      <c r="I372" s="117"/>
      <c r="J372" s="117"/>
      <c r="K372" s="117"/>
      <c r="L372" s="117"/>
    </row>
    <row r="373" spans="2:12">
      <c r="B373" s="116"/>
      <c r="C373" s="116"/>
      <c r="D373" s="117"/>
      <c r="E373" s="117"/>
      <c r="F373" s="117"/>
      <c r="G373" s="117"/>
      <c r="H373" s="117"/>
      <c r="I373" s="117"/>
      <c r="J373" s="117"/>
      <c r="K373" s="117"/>
      <c r="L373" s="117"/>
    </row>
    <row r="374" spans="2:12">
      <c r="B374" s="116"/>
      <c r="C374" s="116"/>
      <c r="D374" s="117"/>
      <c r="E374" s="117"/>
      <c r="F374" s="117"/>
      <c r="G374" s="117"/>
      <c r="H374" s="117"/>
      <c r="I374" s="117"/>
      <c r="J374" s="117"/>
      <c r="K374" s="117"/>
      <c r="L374" s="117"/>
    </row>
    <row r="375" spans="2:12">
      <c r="B375" s="116"/>
      <c r="C375" s="116"/>
      <c r="D375" s="117"/>
      <c r="E375" s="117"/>
      <c r="F375" s="117"/>
      <c r="G375" s="117"/>
      <c r="H375" s="117"/>
      <c r="I375" s="117"/>
      <c r="J375" s="117"/>
      <c r="K375" s="117"/>
      <c r="L375" s="117"/>
    </row>
    <row r="376" spans="2:12">
      <c r="B376" s="116"/>
      <c r="C376" s="116"/>
      <c r="D376" s="117"/>
      <c r="E376" s="117"/>
      <c r="F376" s="117"/>
      <c r="G376" s="117"/>
      <c r="H376" s="117"/>
      <c r="I376" s="117"/>
      <c r="J376" s="117"/>
      <c r="K376" s="117"/>
      <c r="L376" s="117"/>
    </row>
    <row r="377" spans="2:12">
      <c r="B377" s="116"/>
      <c r="C377" s="116"/>
      <c r="D377" s="117"/>
      <c r="E377" s="117"/>
      <c r="F377" s="117"/>
      <c r="G377" s="117"/>
      <c r="H377" s="117"/>
      <c r="I377" s="117"/>
      <c r="J377" s="117"/>
      <c r="K377" s="117"/>
      <c r="L377" s="117"/>
    </row>
    <row r="378" spans="2:12">
      <c r="B378" s="116"/>
      <c r="C378" s="116"/>
      <c r="D378" s="117"/>
      <c r="E378" s="117"/>
      <c r="F378" s="117"/>
      <c r="G378" s="117"/>
      <c r="H378" s="117"/>
      <c r="I378" s="117"/>
      <c r="J378" s="117"/>
      <c r="K378" s="117"/>
      <c r="L378" s="117"/>
    </row>
    <row r="379" spans="2:12">
      <c r="B379" s="116"/>
      <c r="C379" s="116"/>
      <c r="D379" s="117"/>
      <c r="E379" s="117"/>
      <c r="F379" s="117"/>
      <c r="G379" s="117"/>
      <c r="H379" s="117"/>
      <c r="I379" s="117"/>
      <c r="J379" s="117"/>
      <c r="K379" s="117"/>
      <c r="L379" s="117"/>
    </row>
    <row r="380" spans="2:12">
      <c r="B380" s="116"/>
      <c r="C380" s="116"/>
      <c r="D380" s="117"/>
      <c r="E380" s="117"/>
      <c r="F380" s="117"/>
      <c r="G380" s="117"/>
      <c r="H380" s="117"/>
      <c r="I380" s="117"/>
      <c r="J380" s="117"/>
      <c r="K380" s="117"/>
      <c r="L380" s="117"/>
    </row>
    <row r="381" spans="2:12">
      <c r="B381" s="116"/>
      <c r="C381" s="116"/>
      <c r="D381" s="117"/>
      <c r="E381" s="117"/>
      <c r="F381" s="117"/>
      <c r="G381" s="117"/>
      <c r="H381" s="117"/>
      <c r="I381" s="117"/>
      <c r="J381" s="117"/>
      <c r="K381" s="117"/>
      <c r="L381" s="117"/>
    </row>
    <row r="382" spans="2:12">
      <c r="B382" s="116"/>
      <c r="C382" s="116"/>
      <c r="D382" s="117"/>
      <c r="E382" s="117"/>
      <c r="F382" s="117"/>
      <c r="G382" s="117"/>
      <c r="H382" s="117"/>
      <c r="I382" s="117"/>
      <c r="J382" s="117"/>
      <c r="K382" s="117"/>
      <c r="L382" s="117"/>
    </row>
    <row r="383" spans="2:12">
      <c r="B383" s="116"/>
      <c r="C383" s="116"/>
      <c r="D383" s="117"/>
      <c r="E383" s="117"/>
      <c r="F383" s="117"/>
      <c r="G383" s="117"/>
      <c r="H383" s="117"/>
      <c r="I383" s="117"/>
      <c r="J383" s="117"/>
      <c r="K383" s="117"/>
      <c r="L383" s="117"/>
    </row>
    <row r="384" spans="2:12">
      <c r="B384" s="116"/>
      <c r="C384" s="116"/>
      <c r="D384" s="117"/>
      <c r="E384" s="117"/>
      <c r="F384" s="117"/>
      <c r="G384" s="117"/>
      <c r="H384" s="117"/>
      <c r="I384" s="117"/>
      <c r="J384" s="117"/>
      <c r="K384" s="117"/>
      <c r="L384" s="117"/>
    </row>
    <row r="385" spans="2:12">
      <c r="B385" s="116"/>
      <c r="C385" s="116"/>
      <c r="D385" s="117"/>
      <c r="E385" s="117"/>
      <c r="F385" s="117"/>
      <c r="G385" s="117"/>
      <c r="H385" s="117"/>
      <c r="I385" s="117"/>
      <c r="J385" s="117"/>
      <c r="K385" s="117"/>
      <c r="L385" s="117"/>
    </row>
    <row r="386" spans="2:12">
      <c r="B386" s="116"/>
      <c r="C386" s="116"/>
      <c r="D386" s="117"/>
      <c r="E386" s="117"/>
      <c r="F386" s="117"/>
      <c r="G386" s="117"/>
      <c r="H386" s="117"/>
      <c r="I386" s="117"/>
      <c r="J386" s="117"/>
      <c r="K386" s="117"/>
      <c r="L386" s="117"/>
    </row>
    <row r="387" spans="2:12">
      <c r="B387" s="116"/>
      <c r="C387" s="116"/>
      <c r="D387" s="117"/>
      <c r="E387" s="117"/>
      <c r="F387" s="117"/>
      <c r="G387" s="117"/>
      <c r="H387" s="117"/>
      <c r="I387" s="117"/>
      <c r="J387" s="117"/>
      <c r="K387" s="117"/>
      <c r="L387" s="117"/>
    </row>
    <row r="388" spans="2:12">
      <c r="B388" s="116"/>
      <c r="C388" s="116"/>
      <c r="D388" s="117"/>
      <c r="E388" s="117"/>
      <c r="F388" s="117"/>
      <c r="G388" s="117"/>
      <c r="H388" s="117"/>
      <c r="I388" s="117"/>
      <c r="J388" s="117"/>
      <c r="K388" s="117"/>
      <c r="L388" s="117"/>
    </row>
    <row r="389" spans="2:12">
      <c r="B389" s="116"/>
      <c r="C389" s="116"/>
      <c r="D389" s="117"/>
      <c r="E389" s="117"/>
      <c r="F389" s="117"/>
      <c r="G389" s="117"/>
      <c r="H389" s="117"/>
      <c r="I389" s="117"/>
      <c r="J389" s="117"/>
      <c r="K389" s="117"/>
      <c r="L389" s="117"/>
    </row>
    <row r="390" spans="2:12">
      <c r="B390" s="116"/>
      <c r="C390" s="116"/>
      <c r="D390" s="117"/>
      <c r="E390" s="117"/>
      <c r="F390" s="117"/>
      <c r="G390" s="117"/>
      <c r="H390" s="117"/>
      <c r="I390" s="117"/>
      <c r="J390" s="117"/>
      <c r="K390" s="117"/>
      <c r="L390" s="117"/>
    </row>
    <row r="391" spans="2:12">
      <c r="B391" s="116"/>
      <c r="C391" s="116"/>
      <c r="D391" s="117"/>
      <c r="E391" s="117"/>
      <c r="F391" s="117"/>
      <c r="G391" s="117"/>
      <c r="H391" s="117"/>
      <c r="I391" s="117"/>
      <c r="J391" s="117"/>
      <c r="K391" s="117"/>
      <c r="L391" s="117"/>
    </row>
    <row r="392" spans="2:12">
      <c r="B392" s="116"/>
      <c r="C392" s="116"/>
      <c r="D392" s="117"/>
      <c r="E392" s="117"/>
      <c r="F392" s="117"/>
      <c r="G392" s="117"/>
      <c r="H392" s="117"/>
      <c r="I392" s="117"/>
      <c r="J392" s="117"/>
      <c r="K392" s="117"/>
      <c r="L392" s="117"/>
    </row>
    <row r="393" spans="2:12">
      <c r="B393" s="116"/>
      <c r="C393" s="116"/>
      <c r="D393" s="117"/>
      <c r="E393" s="117"/>
      <c r="F393" s="117"/>
      <c r="G393" s="117"/>
      <c r="H393" s="117"/>
      <c r="I393" s="117"/>
      <c r="J393" s="117"/>
      <c r="K393" s="117"/>
      <c r="L393" s="117"/>
    </row>
    <row r="394" spans="2:12">
      <c r="B394" s="116"/>
      <c r="C394" s="116"/>
      <c r="D394" s="117"/>
      <c r="E394" s="117"/>
      <c r="F394" s="117"/>
      <c r="G394" s="117"/>
      <c r="H394" s="117"/>
      <c r="I394" s="117"/>
      <c r="J394" s="117"/>
      <c r="K394" s="117"/>
      <c r="L394" s="117"/>
    </row>
    <row r="395" spans="2:12">
      <c r="B395" s="116"/>
      <c r="C395" s="116"/>
      <c r="D395" s="117"/>
      <c r="E395" s="117"/>
      <c r="F395" s="117"/>
      <c r="G395" s="117"/>
      <c r="H395" s="117"/>
      <c r="I395" s="117"/>
      <c r="J395" s="117"/>
      <c r="K395" s="117"/>
      <c r="L395" s="117"/>
    </row>
    <row r="396" spans="2:12">
      <c r="B396" s="116"/>
      <c r="C396" s="116"/>
      <c r="D396" s="117"/>
      <c r="E396" s="117"/>
      <c r="F396" s="117"/>
      <c r="G396" s="117"/>
      <c r="H396" s="117"/>
      <c r="I396" s="117"/>
      <c r="J396" s="117"/>
      <c r="K396" s="117"/>
      <c r="L396" s="117"/>
    </row>
    <row r="397" spans="2:12">
      <c r="B397" s="116"/>
      <c r="C397" s="116"/>
      <c r="D397" s="117"/>
      <c r="E397" s="117"/>
      <c r="F397" s="117"/>
      <c r="G397" s="117"/>
      <c r="H397" s="117"/>
      <c r="I397" s="117"/>
      <c r="J397" s="117"/>
      <c r="K397" s="117"/>
      <c r="L397" s="117"/>
    </row>
    <row r="398" spans="2:12">
      <c r="B398" s="116"/>
      <c r="C398" s="116"/>
      <c r="D398" s="117"/>
      <c r="E398" s="117"/>
      <c r="F398" s="117"/>
      <c r="G398" s="117"/>
      <c r="H398" s="117"/>
      <c r="I398" s="117"/>
      <c r="J398" s="117"/>
      <c r="K398" s="117"/>
      <c r="L398" s="117"/>
    </row>
    <row r="399" spans="2:12">
      <c r="B399" s="116"/>
      <c r="C399" s="116"/>
      <c r="D399" s="117"/>
      <c r="E399" s="117"/>
      <c r="F399" s="117"/>
      <c r="G399" s="117"/>
      <c r="H399" s="117"/>
      <c r="I399" s="117"/>
      <c r="J399" s="117"/>
      <c r="K399" s="117"/>
      <c r="L399" s="117"/>
    </row>
    <row r="400" spans="2:12">
      <c r="B400" s="116"/>
      <c r="C400" s="116"/>
      <c r="D400" s="117"/>
      <c r="E400" s="117"/>
      <c r="F400" s="117"/>
      <c r="G400" s="117"/>
      <c r="H400" s="117"/>
      <c r="I400" s="117"/>
      <c r="J400" s="117"/>
      <c r="K400" s="117"/>
      <c r="L400" s="117"/>
    </row>
    <row r="401" spans="2:12">
      <c r="B401" s="116"/>
      <c r="C401" s="116"/>
      <c r="D401" s="117"/>
      <c r="E401" s="117"/>
      <c r="F401" s="117"/>
      <c r="G401" s="117"/>
      <c r="H401" s="117"/>
      <c r="I401" s="117"/>
      <c r="J401" s="117"/>
      <c r="K401" s="117"/>
      <c r="L401" s="117"/>
    </row>
    <row r="402" spans="2:12">
      <c r="B402" s="116"/>
      <c r="C402" s="116"/>
      <c r="D402" s="117"/>
      <c r="E402" s="117"/>
      <c r="F402" s="117"/>
      <c r="G402" s="117"/>
      <c r="H402" s="117"/>
      <c r="I402" s="117"/>
      <c r="J402" s="117"/>
      <c r="K402" s="117"/>
      <c r="L402" s="117"/>
    </row>
    <row r="403" spans="2:12">
      <c r="B403" s="116"/>
      <c r="C403" s="116"/>
      <c r="D403" s="117"/>
      <c r="E403" s="117"/>
      <c r="F403" s="117"/>
      <c r="G403" s="117"/>
      <c r="H403" s="117"/>
      <c r="I403" s="117"/>
      <c r="J403" s="117"/>
      <c r="K403" s="117"/>
      <c r="L403" s="117"/>
    </row>
    <row r="404" spans="2:12">
      <c r="B404" s="116"/>
      <c r="C404" s="116"/>
      <c r="D404" s="117"/>
      <c r="E404" s="117"/>
      <c r="F404" s="117"/>
      <c r="G404" s="117"/>
      <c r="H404" s="117"/>
      <c r="I404" s="117"/>
      <c r="J404" s="117"/>
      <c r="K404" s="117"/>
      <c r="L404" s="117"/>
    </row>
    <row r="405" spans="2:12">
      <c r="B405" s="116"/>
      <c r="C405" s="116"/>
      <c r="D405" s="117"/>
      <c r="E405" s="117"/>
      <c r="F405" s="117"/>
      <c r="G405" s="117"/>
      <c r="H405" s="117"/>
      <c r="I405" s="117"/>
      <c r="J405" s="117"/>
      <c r="K405" s="117"/>
      <c r="L405" s="117"/>
    </row>
    <row r="406" spans="2:12">
      <c r="B406" s="116"/>
      <c r="C406" s="116"/>
      <c r="D406" s="117"/>
      <c r="E406" s="117"/>
      <c r="F406" s="117"/>
      <c r="G406" s="117"/>
      <c r="H406" s="117"/>
      <c r="I406" s="117"/>
      <c r="J406" s="117"/>
      <c r="K406" s="117"/>
      <c r="L406" s="117"/>
    </row>
    <row r="407" spans="2:12">
      <c r="B407" s="116"/>
      <c r="C407" s="116"/>
      <c r="D407" s="117"/>
      <c r="E407" s="117"/>
      <c r="F407" s="117"/>
      <c r="G407" s="117"/>
      <c r="H407" s="117"/>
      <c r="I407" s="117"/>
      <c r="J407" s="117"/>
      <c r="K407" s="117"/>
      <c r="L407" s="117"/>
    </row>
    <row r="408" spans="2:12">
      <c r="B408" s="116"/>
      <c r="C408" s="116"/>
      <c r="D408" s="117"/>
      <c r="E408" s="117"/>
      <c r="F408" s="117"/>
      <c r="G408" s="117"/>
      <c r="H408" s="117"/>
      <c r="I408" s="117"/>
      <c r="J408" s="117"/>
      <c r="K408" s="117"/>
      <c r="L408" s="117"/>
    </row>
    <row r="409" spans="2:12">
      <c r="B409" s="116"/>
      <c r="C409" s="116"/>
      <c r="D409" s="117"/>
      <c r="E409" s="117"/>
      <c r="F409" s="117"/>
      <c r="G409" s="117"/>
      <c r="H409" s="117"/>
      <c r="I409" s="117"/>
      <c r="J409" s="117"/>
      <c r="K409" s="117"/>
      <c r="L409" s="117"/>
    </row>
    <row r="410" spans="2:12">
      <c r="B410" s="116"/>
      <c r="C410" s="116"/>
      <c r="D410" s="117"/>
      <c r="E410" s="117"/>
      <c r="F410" s="117"/>
      <c r="G410" s="117"/>
      <c r="H410" s="117"/>
      <c r="I410" s="117"/>
      <c r="J410" s="117"/>
      <c r="K410" s="117"/>
      <c r="L410" s="117"/>
    </row>
    <row r="411" spans="2:12">
      <c r="B411" s="116"/>
      <c r="C411" s="116"/>
      <c r="D411" s="117"/>
      <c r="E411" s="117"/>
      <c r="F411" s="117"/>
      <c r="G411" s="117"/>
      <c r="H411" s="117"/>
      <c r="I411" s="117"/>
      <c r="J411" s="117"/>
      <c r="K411" s="117"/>
      <c r="L411" s="117"/>
    </row>
    <row r="412" spans="2:12">
      <c r="B412" s="116"/>
      <c r="C412" s="116"/>
      <c r="D412" s="117"/>
      <c r="E412" s="117"/>
      <c r="F412" s="117"/>
      <c r="G412" s="117"/>
      <c r="H412" s="117"/>
      <c r="I412" s="117"/>
      <c r="J412" s="117"/>
      <c r="K412" s="117"/>
      <c r="L412" s="117"/>
    </row>
    <row r="413" spans="2:12">
      <c r="B413" s="116"/>
      <c r="C413" s="116"/>
      <c r="D413" s="117"/>
      <c r="E413" s="117"/>
      <c r="F413" s="117"/>
      <c r="G413" s="117"/>
      <c r="H413" s="117"/>
      <c r="I413" s="117"/>
      <c r="J413" s="117"/>
      <c r="K413" s="117"/>
      <c r="L413" s="117"/>
    </row>
    <row r="414" spans="2:12">
      <c r="B414" s="116"/>
      <c r="C414" s="116"/>
      <c r="D414" s="117"/>
      <c r="E414" s="117"/>
      <c r="F414" s="117"/>
      <c r="G414" s="117"/>
      <c r="H414" s="117"/>
      <c r="I414" s="117"/>
      <c r="J414" s="117"/>
      <c r="K414" s="117"/>
      <c r="L414" s="117"/>
    </row>
    <row r="415" spans="2:12">
      <c r="B415" s="116"/>
      <c r="C415" s="116"/>
      <c r="D415" s="117"/>
      <c r="E415" s="117"/>
      <c r="F415" s="117"/>
      <c r="G415" s="117"/>
      <c r="H415" s="117"/>
      <c r="I415" s="117"/>
      <c r="J415" s="117"/>
      <c r="K415" s="117"/>
      <c r="L415" s="117"/>
    </row>
    <row r="416" spans="2:12">
      <c r="B416" s="116"/>
      <c r="C416" s="116"/>
      <c r="D416" s="117"/>
      <c r="E416" s="117"/>
      <c r="F416" s="117"/>
      <c r="G416" s="117"/>
      <c r="H416" s="117"/>
      <c r="I416" s="117"/>
      <c r="J416" s="117"/>
      <c r="K416" s="117"/>
      <c r="L416" s="117"/>
    </row>
    <row r="417" spans="2:12">
      <c r="B417" s="116"/>
      <c r="C417" s="116"/>
      <c r="D417" s="117"/>
      <c r="E417" s="117"/>
      <c r="F417" s="117"/>
      <c r="G417" s="117"/>
      <c r="H417" s="117"/>
      <c r="I417" s="117"/>
      <c r="J417" s="117"/>
      <c r="K417" s="117"/>
      <c r="L417" s="117"/>
    </row>
    <row r="418" spans="2:12">
      <c r="B418" s="116"/>
      <c r="C418" s="116"/>
      <c r="D418" s="117"/>
      <c r="E418" s="117"/>
      <c r="F418" s="117"/>
      <c r="G418" s="117"/>
      <c r="H418" s="117"/>
      <c r="I418" s="117"/>
      <c r="J418" s="117"/>
      <c r="K418" s="117"/>
      <c r="L418" s="117"/>
    </row>
    <row r="419" spans="2:12">
      <c r="B419" s="116"/>
      <c r="C419" s="116"/>
      <c r="D419" s="117"/>
      <c r="E419" s="117"/>
      <c r="F419" s="117"/>
      <c r="G419" s="117"/>
      <c r="H419" s="117"/>
      <c r="I419" s="117"/>
      <c r="J419" s="117"/>
      <c r="K419" s="117"/>
      <c r="L419" s="117"/>
    </row>
    <row r="420" spans="2:12">
      <c r="B420" s="116"/>
      <c r="C420" s="116"/>
      <c r="D420" s="117"/>
      <c r="E420" s="117"/>
      <c r="F420" s="117"/>
      <c r="G420" s="117"/>
      <c r="H420" s="117"/>
      <c r="I420" s="117"/>
      <c r="J420" s="117"/>
      <c r="K420" s="117"/>
      <c r="L420" s="117"/>
    </row>
    <row r="421" spans="2:12">
      <c r="B421" s="116"/>
      <c r="C421" s="116"/>
      <c r="D421" s="117"/>
      <c r="E421" s="117"/>
      <c r="F421" s="117"/>
      <c r="G421" s="117"/>
      <c r="H421" s="117"/>
      <c r="I421" s="117"/>
      <c r="J421" s="117"/>
      <c r="K421" s="117"/>
      <c r="L421" s="117"/>
    </row>
    <row r="422" spans="2:12">
      <c r="B422" s="116"/>
      <c r="C422" s="116"/>
      <c r="D422" s="117"/>
      <c r="E422" s="117"/>
      <c r="F422" s="117"/>
      <c r="G422" s="117"/>
      <c r="H422" s="117"/>
      <c r="I422" s="117"/>
      <c r="J422" s="117"/>
      <c r="K422" s="117"/>
      <c r="L422" s="117"/>
    </row>
    <row r="423" spans="2:12">
      <c r="B423" s="116"/>
      <c r="C423" s="116"/>
      <c r="D423" s="117"/>
      <c r="E423" s="117"/>
      <c r="F423" s="117"/>
      <c r="G423" s="117"/>
      <c r="H423" s="117"/>
      <c r="I423" s="117"/>
      <c r="J423" s="117"/>
      <c r="K423" s="117"/>
      <c r="L423" s="117"/>
    </row>
    <row r="424" spans="2:12">
      <c r="B424" s="116"/>
      <c r="C424" s="116"/>
      <c r="D424" s="117"/>
      <c r="E424" s="117"/>
      <c r="F424" s="117"/>
      <c r="G424" s="117"/>
      <c r="H424" s="117"/>
      <c r="I424" s="117"/>
      <c r="J424" s="117"/>
      <c r="K424" s="117"/>
      <c r="L424" s="117"/>
    </row>
    <row r="425" spans="2:12">
      <c r="B425" s="116"/>
      <c r="C425" s="116"/>
      <c r="D425" s="117"/>
      <c r="E425" s="117"/>
      <c r="F425" s="117"/>
      <c r="G425" s="117"/>
      <c r="H425" s="117"/>
      <c r="I425" s="117"/>
      <c r="J425" s="117"/>
      <c r="K425" s="117"/>
      <c r="L425" s="117"/>
    </row>
    <row r="426" spans="2:12">
      <c r="B426" s="116"/>
      <c r="C426" s="116"/>
      <c r="D426" s="117"/>
      <c r="E426" s="117"/>
      <c r="F426" s="117"/>
      <c r="G426" s="117"/>
      <c r="H426" s="117"/>
      <c r="I426" s="117"/>
      <c r="J426" s="117"/>
      <c r="K426" s="117"/>
      <c r="L426" s="117"/>
    </row>
    <row r="427" spans="2:12">
      <c r="B427" s="116"/>
      <c r="C427" s="116"/>
      <c r="D427" s="117"/>
      <c r="E427" s="117"/>
      <c r="F427" s="117"/>
      <c r="G427" s="117"/>
      <c r="H427" s="117"/>
      <c r="I427" s="117"/>
      <c r="J427" s="117"/>
      <c r="K427" s="117"/>
      <c r="L427" s="117"/>
    </row>
    <row r="428" spans="2:12">
      <c r="B428" s="116"/>
      <c r="C428" s="116"/>
      <c r="D428" s="117"/>
      <c r="E428" s="117"/>
      <c r="F428" s="117"/>
      <c r="G428" s="117"/>
      <c r="H428" s="117"/>
      <c r="I428" s="117"/>
      <c r="J428" s="117"/>
      <c r="K428" s="117"/>
      <c r="L428" s="117"/>
    </row>
    <row r="429" spans="2:12">
      <c r="B429" s="116"/>
      <c r="C429" s="116"/>
      <c r="D429" s="117"/>
      <c r="E429" s="117"/>
      <c r="F429" s="117"/>
      <c r="G429" s="117"/>
      <c r="H429" s="117"/>
      <c r="I429" s="117"/>
      <c r="J429" s="117"/>
      <c r="K429" s="117"/>
      <c r="L429" s="117"/>
    </row>
    <row r="430" spans="2:12">
      <c r="B430" s="116"/>
      <c r="C430" s="116"/>
      <c r="D430" s="117"/>
      <c r="E430" s="117"/>
      <c r="F430" s="117"/>
      <c r="G430" s="117"/>
      <c r="H430" s="117"/>
      <c r="I430" s="117"/>
      <c r="J430" s="117"/>
      <c r="K430" s="117"/>
      <c r="L430" s="117"/>
    </row>
    <row r="431" spans="2:12">
      <c r="B431" s="116"/>
      <c r="C431" s="116"/>
      <c r="D431" s="117"/>
      <c r="E431" s="117"/>
      <c r="F431" s="117"/>
      <c r="G431" s="117"/>
      <c r="H431" s="117"/>
      <c r="I431" s="117"/>
      <c r="J431" s="117"/>
      <c r="K431" s="117"/>
      <c r="L431" s="117"/>
    </row>
    <row r="432" spans="2:12">
      <c r="B432" s="116"/>
      <c r="C432" s="116"/>
      <c r="D432" s="117"/>
      <c r="E432" s="117"/>
      <c r="F432" s="117"/>
      <c r="G432" s="117"/>
      <c r="H432" s="117"/>
      <c r="I432" s="117"/>
      <c r="J432" s="117"/>
      <c r="K432" s="117"/>
      <c r="L432" s="117"/>
    </row>
    <row r="433" spans="2:12">
      <c r="B433" s="116"/>
      <c r="C433" s="116"/>
      <c r="D433" s="117"/>
      <c r="E433" s="117"/>
      <c r="F433" s="117"/>
      <c r="G433" s="117"/>
      <c r="H433" s="117"/>
      <c r="I433" s="117"/>
      <c r="J433" s="117"/>
      <c r="K433" s="117"/>
      <c r="L433" s="117"/>
    </row>
    <row r="434" spans="2:12">
      <c r="B434" s="116"/>
      <c r="C434" s="116"/>
      <c r="D434" s="117"/>
      <c r="E434" s="117"/>
      <c r="F434" s="117"/>
      <c r="G434" s="117"/>
      <c r="H434" s="117"/>
      <c r="I434" s="117"/>
      <c r="J434" s="117"/>
      <c r="K434" s="117"/>
      <c r="L434" s="117"/>
    </row>
    <row r="435" spans="2:12">
      <c r="B435" s="116"/>
      <c r="C435" s="116"/>
      <c r="D435" s="117"/>
      <c r="E435" s="117"/>
      <c r="F435" s="117"/>
      <c r="G435" s="117"/>
      <c r="H435" s="117"/>
      <c r="I435" s="117"/>
      <c r="J435" s="117"/>
      <c r="K435" s="117"/>
      <c r="L435" s="117"/>
    </row>
    <row r="436" spans="2:12">
      <c r="B436" s="116"/>
      <c r="C436" s="116"/>
      <c r="D436" s="117"/>
      <c r="E436" s="117"/>
      <c r="F436" s="117"/>
      <c r="G436" s="117"/>
      <c r="H436" s="117"/>
      <c r="I436" s="117"/>
      <c r="J436" s="117"/>
      <c r="K436" s="117"/>
      <c r="L436" s="117"/>
    </row>
    <row r="437" spans="2:12">
      <c r="B437" s="116"/>
      <c r="C437" s="116"/>
      <c r="D437" s="117"/>
      <c r="E437" s="117"/>
      <c r="F437" s="117"/>
      <c r="G437" s="117"/>
      <c r="H437" s="117"/>
      <c r="I437" s="117"/>
      <c r="J437" s="117"/>
      <c r="K437" s="117"/>
      <c r="L437" s="117"/>
    </row>
    <row r="438" spans="2:12">
      <c r="B438" s="116"/>
      <c r="C438" s="116"/>
      <c r="D438" s="117"/>
      <c r="E438" s="117"/>
      <c r="F438" s="117"/>
      <c r="G438" s="117"/>
      <c r="H438" s="117"/>
      <c r="I438" s="117"/>
      <c r="J438" s="117"/>
      <c r="K438" s="117"/>
      <c r="L438" s="117"/>
    </row>
    <row r="439" spans="2:12">
      <c r="B439" s="116"/>
      <c r="C439" s="116"/>
      <c r="D439" s="117"/>
      <c r="E439" s="117"/>
      <c r="F439" s="117"/>
      <c r="G439" s="117"/>
      <c r="H439" s="117"/>
      <c r="I439" s="117"/>
      <c r="J439" s="117"/>
      <c r="K439" s="117"/>
      <c r="L439" s="117"/>
    </row>
    <row r="440" spans="2:12">
      <c r="B440" s="116"/>
      <c r="C440" s="116"/>
      <c r="D440" s="117"/>
      <c r="E440" s="117"/>
      <c r="F440" s="117"/>
      <c r="G440" s="117"/>
      <c r="H440" s="117"/>
      <c r="I440" s="117"/>
      <c r="J440" s="117"/>
      <c r="K440" s="117"/>
      <c r="L440" s="117"/>
    </row>
    <row r="441" spans="2:12">
      <c r="B441" s="116"/>
      <c r="C441" s="116"/>
      <c r="D441" s="117"/>
      <c r="E441" s="117"/>
      <c r="F441" s="117"/>
      <c r="G441" s="117"/>
      <c r="H441" s="117"/>
      <c r="I441" s="117"/>
      <c r="J441" s="117"/>
      <c r="K441" s="117"/>
      <c r="L441" s="117"/>
    </row>
    <row r="442" spans="2:12">
      <c r="B442" s="116"/>
      <c r="C442" s="116"/>
      <c r="D442" s="117"/>
      <c r="E442" s="117"/>
      <c r="F442" s="117"/>
      <c r="G442" s="117"/>
      <c r="H442" s="117"/>
      <c r="I442" s="117"/>
      <c r="J442" s="117"/>
      <c r="K442" s="117"/>
      <c r="L442" s="117"/>
    </row>
    <row r="443" spans="2:12">
      <c r="B443" s="116"/>
      <c r="C443" s="116"/>
      <c r="D443" s="117"/>
      <c r="E443" s="117"/>
      <c r="F443" s="117"/>
      <c r="G443" s="117"/>
      <c r="H443" s="117"/>
      <c r="I443" s="117"/>
      <c r="J443" s="117"/>
      <c r="K443" s="117"/>
      <c r="L443" s="117"/>
    </row>
    <row r="444" spans="2:12">
      <c r="B444" s="116"/>
      <c r="C444" s="116"/>
      <c r="D444" s="117"/>
      <c r="E444" s="117"/>
      <c r="F444" s="117"/>
      <c r="G444" s="117"/>
      <c r="H444" s="117"/>
      <c r="I444" s="117"/>
      <c r="J444" s="117"/>
      <c r="K444" s="117"/>
      <c r="L444" s="117"/>
    </row>
    <row r="445" spans="2:12">
      <c r="B445" s="116"/>
      <c r="C445" s="116"/>
      <c r="D445" s="117"/>
      <c r="E445" s="117"/>
      <c r="F445" s="117"/>
      <c r="G445" s="117"/>
      <c r="H445" s="117"/>
      <c r="I445" s="117"/>
      <c r="J445" s="117"/>
      <c r="K445" s="117"/>
      <c r="L445" s="117"/>
    </row>
    <row r="446" spans="2:12">
      <c r="B446" s="116"/>
      <c r="C446" s="116"/>
      <c r="D446" s="117"/>
      <c r="E446" s="117"/>
      <c r="F446" s="117"/>
      <c r="G446" s="117"/>
      <c r="H446" s="117"/>
      <c r="I446" s="117"/>
      <c r="J446" s="117"/>
      <c r="K446" s="117"/>
      <c r="L446" s="117"/>
    </row>
    <row r="447" spans="2:12">
      <c r="B447" s="116"/>
      <c r="C447" s="116"/>
      <c r="D447" s="117"/>
      <c r="E447" s="117"/>
      <c r="F447" s="117"/>
      <c r="G447" s="117"/>
      <c r="H447" s="117"/>
      <c r="I447" s="117"/>
      <c r="J447" s="117"/>
      <c r="K447" s="117"/>
      <c r="L447" s="117"/>
    </row>
    <row r="448" spans="2:12">
      <c r="B448" s="116"/>
      <c r="C448" s="116"/>
      <c r="D448" s="117"/>
      <c r="E448" s="117"/>
      <c r="F448" s="117"/>
      <c r="G448" s="117"/>
      <c r="H448" s="117"/>
      <c r="I448" s="117"/>
      <c r="J448" s="117"/>
      <c r="K448" s="117"/>
      <c r="L448" s="117"/>
    </row>
    <row r="449" spans="2:12">
      <c r="B449" s="116"/>
      <c r="C449" s="116"/>
      <c r="D449" s="117"/>
      <c r="E449" s="117"/>
      <c r="F449" s="117"/>
      <c r="G449" s="117"/>
      <c r="H449" s="117"/>
      <c r="I449" s="117"/>
      <c r="J449" s="117"/>
      <c r="K449" s="117"/>
      <c r="L449" s="117"/>
    </row>
    <row r="450" spans="2:12">
      <c r="B450" s="116"/>
      <c r="C450" s="116"/>
      <c r="D450" s="117"/>
      <c r="E450" s="117"/>
      <c r="F450" s="117"/>
      <c r="G450" s="117"/>
      <c r="H450" s="117"/>
      <c r="I450" s="117"/>
      <c r="J450" s="117"/>
      <c r="K450" s="117"/>
      <c r="L450" s="117"/>
    </row>
    <row r="451" spans="2:12">
      <c r="B451" s="116"/>
      <c r="C451" s="116"/>
      <c r="D451" s="117"/>
      <c r="E451" s="117"/>
      <c r="F451" s="117"/>
      <c r="G451" s="117"/>
      <c r="H451" s="117"/>
      <c r="I451" s="117"/>
      <c r="J451" s="117"/>
      <c r="K451" s="117"/>
      <c r="L451" s="117"/>
    </row>
    <row r="452" spans="2:12">
      <c r="B452" s="116"/>
      <c r="C452" s="116"/>
      <c r="D452" s="117"/>
      <c r="E452" s="117"/>
      <c r="F452" s="117"/>
      <c r="G452" s="117"/>
      <c r="H452" s="117"/>
      <c r="I452" s="117"/>
      <c r="J452" s="117"/>
      <c r="K452" s="117"/>
      <c r="L452" s="117"/>
    </row>
    <row r="453" spans="2:12">
      <c r="B453" s="116"/>
      <c r="C453" s="116"/>
      <c r="D453" s="117"/>
      <c r="E453" s="117"/>
      <c r="F453" s="117"/>
      <c r="G453" s="117"/>
      <c r="H453" s="117"/>
      <c r="I453" s="117"/>
      <c r="J453" s="117"/>
      <c r="K453" s="117"/>
      <c r="L453" s="117"/>
    </row>
    <row r="454" spans="2:12">
      <c r="B454" s="116"/>
      <c r="C454" s="116"/>
      <c r="D454" s="117"/>
      <c r="E454" s="117"/>
      <c r="F454" s="117"/>
      <c r="G454" s="117"/>
      <c r="H454" s="117"/>
      <c r="I454" s="117"/>
      <c r="J454" s="117"/>
      <c r="K454" s="117"/>
      <c r="L454" s="117"/>
    </row>
    <row r="455" spans="2:12">
      <c r="B455" s="116"/>
      <c r="C455" s="116"/>
      <c r="D455" s="117"/>
      <c r="E455" s="117"/>
      <c r="F455" s="117"/>
      <c r="G455" s="117"/>
      <c r="H455" s="117"/>
      <c r="I455" s="117"/>
      <c r="J455" s="117"/>
      <c r="K455" s="117"/>
      <c r="L455" s="117"/>
    </row>
    <row r="456" spans="2:12">
      <c r="B456" s="116"/>
      <c r="C456" s="116"/>
      <c r="D456" s="117"/>
      <c r="E456" s="117"/>
      <c r="F456" s="117"/>
      <c r="G456" s="117"/>
      <c r="H456" s="117"/>
      <c r="I456" s="117"/>
      <c r="J456" s="117"/>
      <c r="K456" s="117"/>
      <c r="L456" s="117"/>
    </row>
    <row r="457" spans="2:12">
      <c r="B457" s="116"/>
      <c r="C457" s="116"/>
      <c r="D457" s="117"/>
      <c r="E457" s="117"/>
      <c r="F457" s="117"/>
      <c r="G457" s="117"/>
      <c r="H457" s="117"/>
      <c r="I457" s="117"/>
      <c r="J457" s="117"/>
      <c r="K457" s="117"/>
      <c r="L457" s="117"/>
    </row>
    <row r="458" spans="2:12">
      <c r="B458" s="116"/>
      <c r="C458" s="116"/>
      <c r="D458" s="117"/>
      <c r="E458" s="117"/>
      <c r="F458" s="117"/>
      <c r="G458" s="117"/>
      <c r="H458" s="117"/>
      <c r="I458" s="117"/>
      <c r="J458" s="117"/>
      <c r="K458" s="117"/>
      <c r="L458" s="117"/>
    </row>
    <row r="459" spans="2:12">
      <c r="B459" s="116"/>
      <c r="C459" s="116"/>
      <c r="D459" s="117"/>
      <c r="E459" s="117"/>
      <c r="F459" s="117"/>
      <c r="G459" s="117"/>
      <c r="H459" s="117"/>
      <c r="I459" s="117"/>
      <c r="J459" s="117"/>
      <c r="K459" s="117"/>
      <c r="L459" s="117"/>
    </row>
    <row r="460" spans="2:12">
      <c r="B460" s="116"/>
      <c r="C460" s="116"/>
      <c r="D460" s="117"/>
      <c r="E460" s="117"/>
      <c r="F460" s="117"/>
      <c r="G460" s="117"/>
      <c r="H460" s="117"/>
      <c r="I460" s="117"/>
      <c r="J460" s="117"/>
      <c r="K460" s="117"/>
      <c r="L460" s="117"/>
    </row>
    <row r="461" spans="2:12">
      <c r="B461" s="116"/>
      <c r="C461" s="116"/>
      <c r="D461" s="117"/>
      <c r="E461" s="117"/>
      <c r="F461" s="117"/>
      <c r="G461" s="117"/>
      <c r="H461" s="117"/>
      <c r="I461" s="117"/>
      <c r="J461" s="117"/>
      <c r="K461" s="117"/>
      <c r="L461" s="117"/>
    </row>
    <row r="462" spans="2:12">
      <c r="B462" s="116"/>
      <c r="C462" s="116"/>
      <c r="D462" s="117"/>
      <c r="E462" s="117"/>
      <c r="F462" s="117"/>
      <c r="G462" s="117"/>
      <c r="H462" s="117"/>
      <c r="I462" s="117"/>
      <c r="J462" s="117"/>
      <c r="K462" s="117"/>
      <c r="L462" s="117"/>
    </row>
    <row r="463" spans="2:12">
      <c r="B463" s="116"/>
      <c r="C463" s="116"/>
      <c r="D463" s="117"/>
      <c r="E463" s="117"/>
      <c r="F463" s="117"/>
      <c r="G463" s="117"/>
      <c r="H463" s="117"/>
      <c r="I463" s="117"/>
      <c r="J463" s="117"/>
      <c r="K463" s="117"/>
      <c r="L463" s="117"/>
    </row>
    <row r="464" spans="2:12">
      <c r="B464" s="116"/>
      <c r="C464" s="116"/>
      <c r="D464" s="117"/>
      <c r="E464" s="117"/>
      <c r="F464" s="117"/>
      <c r="G464" s="117"/>
      <c r="H464" s="117"/>
      <c r="I464" s="117"/>
      <c r="J464" s="117"/>
      <c r="K464" s="117"/>
      <c r="L464" s="117"/>
    </row>
    <row r="465" spans="2:12">
      <c r="B465" s="116"/>
      <c r="C465" s="116"/>
      <c r="D465" s="117"/>
      <c r="E465" s="117"/>
      <c r="F465" s="117"/>
      <c r="G465" s="117"/>
      <c r="H465" s="117"/>
      <c r="I465" s="117"/>
      <c r="J465" s="117"/>
      <c r="K465" s="117"/>
      <c r="L465" s="117"/>
    </row>
    <row r="466" spans="2:12">
      <c r="B466" s="116"/>
      <c r="C466" s="116"/>
      <c r="D466" s="117"/>
      <c r="E466" s="117"/>
      <c r="F466" s="117"/>
      <c r="G466" s="117"/>
      <c r="H466" s="117"/>
      <c r="I466" s="117"/>
      <c r="J466" s="117"/>
      <c r="K466" s="117"/>
      <c r="L466" s="117"/>
    </row>
    <row r="467" spans="2:12">
      <c r="B467" s="116"/>
      <c r="C467" s="116"/>
      <c r="D467" s="117"/>
      <c r="E467" s="117"/>
      <c r="F467" s="117"/>
      <c r="G467" s="117"/>
      <c r="H467" s="117"/>
      <c r="I467" s="117"/>
      <c r="J467" s="117"/>
      <c r="K467" s="117"/>
      <c r="L467" s="117"/>
    </row>
    <row r="468" spans="2:12">
      <c r="B468" s="116"/>
      <c r="C468" s="116"/>
      <c r="D468" s="117"/>
      <c r="E468" s="117"/>
      <c r="F468" s="117"/>
      <c r="G468" s="117"/>
      <c r="H468" s="117"/>
      <c r="I468" s="117"/>
      <c r="J468" s="117"/>
      <c r="K468" s="117"/>
      <c r="L468" s="117"/>
    </row>
    <row r="469" spans="2:12">
      <c r="B469" s="116"/>
      <c r="C469" s="116"/>
      <c r="D469" s="117"/>
      <c r="E469" s="117"/>
      <c r="F469" s="117"/>
      <c r="G469" s="117"/>
      <c r="H469" s="117"/>
      <c r="I469" s="117"/>
      <c r="J469" s="117"/>
      <c r="K469" s="117"/>
      <c r="L469" s="117"/>
    </row>
    <row r="470" spans="2:12">
      <c r="B470" s="116"/>
      <c r="C470" s="116"/>
      <c r="D470" s="117"/>
      <c r="E470" s="117"/>
      <c r="F470" s="117"/>
      <c r="G470" s="117"/>
      <c r="H470" s="117"/>
      <c r="I470" s="117"/>
      <c r="J470" s="117"/>
      <c r="K470" s="117"/>
      <c r="L470" s="117"/>
    </row>
    <row r="471" spans="2:12">
      <c r="B471" s="116"/>
      <c r="C471" s="116"/>
      <c r="D471" s="117"/>
      <c r="E471" s="117"/>
      <c r="F471" s="117"/>
      <c r="G471" s="117"/>
      <c r="H471" s="117"/>
      <c r="I471" s="117"/>
      <c r="J471" s="117"/>
      <c r="K471" s="117"/>
      <c r="L471" s="117"/>
    </row>
    <row r="472" spans="2:12">
      <c r="B472" s="116"/>
      <c r="C472" s="116"/>
      <c r="D472" s="117"/>
      <c r="E472" s="117"/>
      <c r="F472" s="117"/>
      <c r="G472" s="117"/>
      <c r="H472" s="117"/>
      <c r="I472" s="117"/>
      <c r="J472" s="117"/>
      <c r="K472" s="117"/>
      <c r="L472" s="117"/>
    </row>
    <row r="473" spans="2:12">
      <c r="B473" s="116"/>
      <c r="C473" s="116"/>
      <c r="D473" s="117"/>
      <c r="E473" s="117"/>
      <c r="F473" s="117"/>
      <c r="G473" s="117"/>
      <c r="H473" s="117"/>
      <c r="I473" s="117"/>
      <c r="J473" s="117"/>
      <c r="K473" s="117"/>
      <c r="L473" s="117"/>
    </row>
    <row r="474" spans="2:12">
      <c r="B474" s="116"/>
      <c r="C474" s="116"/>
      <c r="D474" s="117"/>
      <c r="E474" s="117"/>
      <c r="F474" s="117"/>
      <c r="G474" s="117"/>
      <c r="H474" s="117"/>
      <c r="I474" s="117"/>
      <c r="J474" s="117"/>
      <c r="K474" s="117"/>
      <c r="L474" s="117"/>
    </row>
    <row r="475" spans="2:12">
      <c r="B475" s="116"/>
      <c r="C475" s="116"/>
      <c r="D475" s="117"/>
      <c r="E475" s="117"/>
      <c r="F475" s="117"/>
      <c r="G475" s="117"/>
      <c r="H475" s="117"/>
      <c r="I475" s="117"/>
      <c r="J475" s="117"/>
      <c r="K475" s="117"/>
      <c r="L475" s="117"/>
    </row>
    <row r="476" spans="2:12">
      <c r="B476" s="116"/>
      <c r="C476" s="116"/>
      <c r="D476" s="117"/>
      <c r="E476" s="117"/>
      <c r="F476" s="117"/>
      <c r="G476" s="117"/>
      <c r="H476" s="117"/>
      <c r="I476" s="117"/>
      <c r="J476" s="117"/>
      <c r="K476" s="117"/>
      <c r="L476" s="117"/>
    </row>
    <row r="477" spans="2:12">
      <c r="B477" s="116"/>
      <c r="C477" s="116"/>
      <c r="D477" s="117"/>
      <c r="E477" s="117"/>
      <c r="F477" s="117"/>
      <c r="G477" s="117"/>
      <c r="H477" s="117"/>
      <c r="I477" s="117"/>
      <c r="J477" s="117"/>
      <c r="K477" s="117"/>
      <c r="L477" s="117"/>
    </row>
    <row r="478" spans="2:12">
      <c r="B478" s="116"/>
      <c r="C478" s="116"/>
      <c r="D478" s="117"/>
      <c r="E478" s="117"/>
      <c r="F478" s="117"/>
      <c r="G478" s="117"/>
      <c r="H478" s="117"/>
      <c r="I478" s="117"/>
      <c r="J478" s="117"/>
      <c r="K478" s="117"/>
      <c r="L478" s="117"/>
    </row>
    <row r="479" spans="2:12">
      <c r="B479" s="116"/>
      <c r="C479" s="116"/>
      <c r="D479" s="117"/>
      <c r="E479" s="117"/>
      <c r="F479" s="117"/>
      <c r="G479" s="117"/>
      <c r="H479" s="117"/>
      <c r="I479" s="117"/>
      <c r="J479" s="117"/>
      <c r="K479" s="117"/>
      <c r="L479" s="117"/>
    </row>
    <row r="480" spans="2:12">
      <c r="B480" s="116"/>
      <c r="C480" s="116"/>
      <c r="D480" s="117"/>
      <c r="E480" s="117"/>
      <c r="F480" s="117"/>
      <c r="G480" s="117"/>
      <c r="H480" s="117"/>
      <c r="I480" s="117"/>
      <c r="J480" s="117"/>
      <c r="K480" s="117"/>
      <c r="L480" s="117"/>
    </row>
    <row r="481" spans="2:12">
      <c r="B481" s="116"/>
      <c r="C481" s="116"/>
      <c r="D481" s="117"/>
      <c r="E481" s="117"/>
      <c r="F481" s="117"/>
      <c r="G481" s="117"/>
      <c r="H481" s="117"/>
      <c r="I481" s="117"/>
      <c r="J481" s="117"/>
      <c r="K481" s="117"/>
      <c r="L481" s="117"/>
    </row>
    <row r="482" spans="2:12">
      <c r="B482" s="116"/>
      <c r="C482" s="116"/>
      <c r="D482" s="117"/>
      <c r="E482" s="117"/>
      <c r="F482" s="117"/>
      <c r="G482" s="117"/>
      <c r="H482" s="117"/>
      <c r="I482" s="117"/>
      <c r="J482" s="117"/>
      <c r="K482" s="117"/>
      <c r="L482" s="117"/>
    </row>
    <row r="483" spans="2:12">
      <c r="B483" s="116"/>
      <c r="C483" s="116"/>
      <c r="D483" s="117"/>
      <c r="E483" s="117"/>
      <c r="F483" s="117"/>
      <c r="G483" s="117"/>
      <c r="H483" s="117"/>
      <c r="I483" s="117"/>
      <c r="J483" s="117"/>
      <c r="K483" s="117"/>
      <c r="L483" s="117"/>
    </row>
    <row r="484" spans="2:12">
      <c r="B484" s="116"/>
      <c r="C484" s="116"/>
      <c r="D484" s="117"/>
      <c r="E484" s="117"/>
      <c r="F484" s="117"/>
      <c r="G484" s="117"/>
      <c r="H484" s="117"/>
      <c r="I484" s="117"/>
      <c r="J484" s="117"/>
      <c r="K484" s="117"/>
      <c r="L484" s="117"/>
    </row>
    <row r="485" spans="2:12">
      <c r="B485" s="116"/>
      <c r="C485" s="116"/>
      <c r="D485" s="117"/>
      <c r="E485" s="117"/>
      <c r="F485" s="117"/>
      <c r="G485" s="117"/>
      <c r="H485" s="117"/>
      <c r="I485" s="117"/>
      <c r="J485" s="117"/>
      <c r="K485" s="117"/>
      <c r="L485" s="117"/>
    </row>
    <row r="486" spans="2:12">
      <c r="B486" s="116"/>
      <c r="C486" s="116"/>
      <c r="D486" s="117"/>
      <c r="E486" s="117"/>
      <c r="F486" s="117"/>
      <c r="G486" s="117"/>
      <c r="H486" s="117"/>
      <c r="I486" s="117"/>
      <c r="J486" s="117"/>
      <c r="K486" s="117"/>
      <c r="L486" s="117"/>
    </row>
    <row r="487" spans="2:12">
      <c r="B487" s="116"/>
      <c r="C487" s="116"/>
      <c r="D487" s="117"/>
      <c r="E487" s="117"/>
      <c r="F487" s="117"/>
      <c r="G487" s="117"/>
      <c r="H487" s="117"/>
      <c r="I487" s="117"/>
      <c r="J487" s="117"/>
      <c r="K487" s="117"/>
      <c r="L487" s="117"/>
    </row>
    <row r="488" spans="2:12">
      <c r="B488" s="116"/>
      <c r="C488" s="116"/>
      <c r="D488" s="117"/>
      <c r="E488" s="117"/>
      <c r="F488" s="117"/>
      <c r="G488" s="117"/>
      <c r="H488" s="117"/>
      <c r="I488" s="117"/>
      <c r="J488" s="117"/>
      <c r="K488" s="117"/>
      <c r="L488" s="117"/>
    </row>
    <row r="489" spans="2:12">
      <c r="B489" s="116"/>
      <c r="C489" s="116"/>
      <c r="D489" s="117"/>
      <c r="E489" s="117"/>
      <c r="F489" s="117"/>
      <c r="G489" s="117"/>
      <c r="H489" s="117"/>
      <c r="I489" s="117"/>
      <c r="J489" s="117"/>
      <c r="K489" s="117"/>
      <c r="L489" s="117"/>
    </row>
    <row r="490" spans="2:12">
      <c r="B490" s="116"/>
      <c r="C490" s="116"/>
      <c r="D490" s="117"/>
      <c r="E490" s="117"/>
      <c r="F490" s="117"/>
      <c r="G490" s="117"/>
      <c r="H490" s="117"/>
      <c r="I490" s="117"/>
      <c r="J490" s="117"/>
      <c r="K490" s="117"/>
      <c r="L490" s="117"/>
    </row>
    <row r="491" spans="2:12">
      <c r="B491" s="116"/>
      <c r="C491" s="116"/>
      <c r="D491" s="117"/>
      <c r="E491" s="117"/>
      <c r="F491" s="117"/>
      <c r="G491" s="117"/>
      <c r="H491" s="117"/>
      <c r="I491" s="117"/>
      <c r="J491" s="117"/>
      <c r="K491" s="117"/>
      <c r="L491" s="117"/>
    </row>
    <row r="492" spans="2:12">
      <c r="B492" s="116"/>
      <c r="C492" s="116"/>
      <c r="D492" s="117"/>
      <c r="E492" s="117"/>
      <c r="F492" s="117"/>
      <c r="G492" s="117"/>
      <c r="H492" s="117"/>
      <c r="I492" s="117"/>
      <c r="J492" s="117"/>
      <c r="K492" s="117"/>
      <c r="L492" s="117"/>
    </row>
    <row r="493" spans="2:12">
      <c r="B493" s="116"/>
      <c r="C493" s="116"/>
      <c r="D493" s="117"/>
      <c r="E493" s="117"/>
      <c r="F493" s="117"/>
      <c r="G493" s="117"/>
      <c r="H493" s="117"/>
      <c r="I493" s="117"/>
      <c r="J493" s="117"/>
      <c r="K493" s="117"/>
      <c r="L493" s="117"/>
    </row>
    <row r="494" spans="2:12">
      <c r="B494" s="116"/>
      <c r="C494" s="116"/>
      <c r="D494" s="117"/>
      <c r="E494" s="117"/>
      <c r="F494" s="117"/>
      <c r="G494" s="117"/>
      <c r="H494" s="117"/>
      <c r="I494" s="117"/>
      <c r="J494" s="117"/>
      <c r="K494" s="117"/>
      <c r="L494" s="117"/>
    </row>
    <row r="495" spans="2:12">
      <c r="B495" s="116"/>
      <c r="C495" s="116"/>
      <c r="D495" s="117"/>
      <c r="E495" s="117"/>
      <c r="F495" s="117"/>
      <c r="G495" s="117"/>
      <c r="H495" s="117"/>
      <c r="I495" s="117"/>
      <c r="J495" s="117"/>
      <c r="K495" s="117"/>
      <c r="L495" s="117"/>
    </row>
    <row r="496" spans="2:12">
      <c r="B496" s="116"/>
      <c r="C496" s="116"/>
      <c r="D496" s="117"/>
      <c r="E496" s="117"/>
      <c r="F496" s="117"/>
      <c r="G496" s="117"/>
      <c r="H496" s="117"/>
      <c r="I496" s="117"/>
      <c r="J496" s="117"/>
      <c r="K496" s="117"/>
      <c r="L496" s="117"/>
    </row>
    <row r="497" spans="2:12">
      <c r="B497" s="116"/>
      <c r="C497" s="116"/>
      <c r="D497" s="117"/>
      <c r="E497" s="117"/>
      <c r="F497" s="117"/>
      <c r="G497" s="117"/>
      <c r="H497" s="117"/>
      <c r="I497" s="117"/>
      <c r="J497" s="117"/>
      <c r="K497" s="117"/>
      <c r="L497" s="117"/>
    </row>
    <row r="498" spans="2:12">
      <c r="B498" s="116"/>
      <c r="C498" s="116"/>
      <c r="D498" s="117"/>
      <c r="E498" s="117"/>
      <c r="F498" s="117"/>
      <c r="G498" s="117"/>
      <c r="H498" s="117"/>
      <c r="I498" s="117"/>
      <c r="J498" s="117"/>
      <c r="K498" s="117"/>
      <c r="L498" s="117"/>
    </row>
    <row r="499" spans="2:12">
      <c r="B499" s="116"/>
      <c r="C499" s="116"/>
      <c r="D499" s="117"/>
      <c r="E499" s="117"/>
      <c r="F499" s="117"/>
      <c r="G499" s="117"/>
      <c r="H499" s="117"/>
      <c r="I499" s="117"/>
      <c r="J499" s="117"/>
      <c r="K499" s="117"/>
      <c r="L499" s="117"/>
    </row>
    <row r="500" spans="2:12">
      <c r="B500" s="116"/>
      <c r="C500" s="116"/>
      <c r="D500" s="117"/>
      <c r="E500" s="117"/>
      <c r="F500" s="117"/>
      <c r="G500" s="117"/>
      <c r="H500" s="117"/>
      <c r="I500" s="117"/>
      <c r="J500" s="117"/>
      <c r="K500" s="117"/>
      <c r="L500" s="117"/>
    </row>
    <row r="501" spans="2:12">
      <c r="B501" s="116"/>
      <c r="C501" s="116"/>
      <c r="D501" s="117"/>
      <c r="E501" s="117"/>
      <c r="F501" s="117"/>
      <c r="G501" s="117"/>
      <c r="H501" s="117"/>
      <c r="I501" s="117"/>
      <c r="J501" s="117"/>
      <c r="K501" s="117"/>
      <c r="L501" s="117"/>
    </row>
    <row r="502" spans="2:12">
      <c r="B502" s="116"/>
      <c r="C502" s="116"/>
      <c r="D502" s="117"/>
      <c r="E502" s="117"/>
      <c r="F502" s="117"/>
      <c r="G502" s="117"/>
      <c r="H502" s="117"/>
      <c r="I502" s="117"/>
      <c r="J502" s="117"/>
      <c r="K502" s="117"/>
      <c r="L502" s="117"/>
    </row>
    <row r="503" spans="2:12">
      <c r="B503" s="116"/>
      <c r="C503" s="116"/>
      <c r="D503" s="117"/>
      <c r="E503" s="117"/>
      <c r="F503" s="117"/>
      <c r="G503" s="117"/>
      <c r="H503" s="117"/>
      <c r="I503" s="117"/>
      <c r="J503" s="117"/>
      <c r="K503" s="117"/>
      <c r="L503" s="117"/>
    </row>
    <row r="504" spans="2:12">
      <c r="B504" s="116"/>
      <c r="C504" s="116"/>
      <c r="D504" s="117"/>
      <c r="E504" s="117"/>
      <c r="F504" s="117"/>
      <c r="G504" s="117"/>
      <c r="H504" s="117"/>
      <c r="I504" s="117"/>
      <c r="J504" s="117"/>
      <c r="K504" s="117"/>
      <c r="L504" s="117"/>
    </row>
    <row r="505" spans="2:12">
      <c r="B505" s="116"/>
      <c r="C505" s="116"/>
      <c r="D505" s="117"/>
      <c r="E505" s="117"/>
      <c r="F505" s="117"/>
      <c r="G505" s="117"/>
      <c r="H505" s="117"/>
      <c r="I505" s="117"/>
      <c r="J505" s="117"/>
      <c r="K505" s="117"/>
      <c r="L505" s="117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E510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5.7109375" style="2" bestFit="1" customWidth="1"/>
    <col min="3" max="3" width="24.7109375" style="2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142</v>
      </c>
      <c r="C1" s="67" t="s" vm="1">
        <v>225</v>
      </c>
    </row>
    <row r="2" spans="2:11">
      <c r="B2" s="46" t="s">
        <v>141</v>
      </c>
      <c r="C2" s="67" t="s">
        <v>226</v>
      </c>
    </row>
    <row r="3" spans="2:11">
      <c r="B3" s="46" t="s">
        <v>143</v>
      </c>
      <c r="C3" s="67" t="s">
        <v>227</v>
      </c>
    </row>
    <row r="4" spans="2:11">
      <c r="B4" s="46" t="s">
        <v>144</v>
      </c>
      <c r="C4" s="67">
        <v>9454</v>
      </c>
    </row>
    <row r="6" spans="2:11" ht="26.25" customHeight="1">
      <c r="B6" s="133" t="s">
        <v>171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11" ht="26.25" customHeight="1">
      <c r="B7" s="133" t="s">
        <v>97</v>
      </c>
      <c r="C7" s="134"/>
      <c r="D7" s="134"/>
      <c r="E7" s="134"/>
      <c r="F7" s="134"/>
      <c r="G7" s="134"/>
      <c r="H7" s="134"/>
      <c r="I7" s="134"/>
      <c r="J7" s="134"/>
      <c r="K7" s="135"/>
    </row>
    <row r="8" spans="2:11" s="3" customFormat="1" ht="63">
      <c r="B8" s="21" t="s">
        <v>112</v>
      </c>
      <c r="C8" s="29" t="s">
        <v>44</v>
      </c>
      <c r="D8" s="29" t="s">
        <v>65</v>
      </c>
      <c r="E8" s="29" t="s">
        <v>99</v>
      </c>
      <c r="F8" s="29" t="s">
        <v>100</v>
      </c>
      <c r="G8" s="29" t="s">
        <v>201</v>
      </c>
      <c r="H8" s="29" t="s">
        <v>200</v>
      </c>
      <c r="I8" s="29" t="s">
        <v>107</v>
      </c>
      <c r="J8" s="29" t="s">
        <v>145</v>
      </c>
      <c r="K8" s="30" t="s">
        <v>147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208</v>
      </c>
      <c r="H9" s="15"/>
      <c r="I9" s="15" t="s">
        <v>204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48</v>
      </c>
      <c r="C11" s="69"/>
      <c r="D11" s="69"/>
      <c r="E11" s="69"/>
      <c r="F11" s="69"/>
      <c r="G11" s="77"/>
      <c r="H11" s="79"/>
      <c r="I11" s="77">
        <v>677.31507784999974</v>
      </c>
      <c r="J11" s="78">
        <f>IFERROR(I11/$I$11,0)</f>
        <v>1</v>
      </c>
      <c r="K11" s="78">
        <f>I11/'סכום נכסי הקרן'!$C$42</f>
        <v>8.2350676905375564E-3</v>
      </c>
    </row>
    <row r="12" spans="2:11" ht="19.5" customHeight="1">
      <c r="B12" s="70" t="s">
        <v>33</v>
      </c>
      <c r="C12" s="71"/>
      <c r="D12" s="71"/>
      <c r="E12" s="71"/>
      <c r="F12" s="71"/>
      <c r="G12" s="80"/>
      <c r="H12" s="82"/>
      <c r="I12" s="80">
        <v>563.62167106399988</v>
      </c>
      <c r="J12" s="81">
        <f t="shared" ref="J12:J75" si="0">IFERROR(I12/$I$11,0)</f>
        <v>0.83214103671381912</v>
      </c>
      <c r="K12" s="81">
        <f>I12/'סכום נכסי הקרן'!$C$42</f>
        <v>6.8527377654123986E-3</v>
      </c>
    </row>
    <row r="13" spans="2:11">
      <c r="B13" s="89" t="s">
        <v>2016</v>
      </c>
      <c r="C13" s="71"/>
      <c r="D13" s="71"/>
      <c r="E13" s="71"/>
      <c r="F13" s="71"/>
      <c r="G13" s="80"/>
      <c r="H13" s="82"/>
      <c r="I13" s="80">
        <v>645.00786953999977</v>
      </c>
      <c r="J13" s="81">
        <f t="shared" si="0"/>
        <v>0.95230106435463879</v>
      </c>
      <c r="K13" s="81">
        <f>I13/'סכום נכסי הקרן'!$C$42</f>
        <v>7.8422637267314133E-3</v>
      </c>
    </row>
    <row r="14" spans="2:11">
      <c r="B14" s="76" t="s">
        <v>2017</v>
      </c>
      <c r="C14" s="73" t="s">
        <v>2018</v>
      </c>
      <c r="D14" s="86" t="s">
        <v>629</v>
      </c>
      <c r="E14" s="86" t="s">
        <v>128</v>
      </c>
      <c r="F14" s="101">
        <v>44196</v>
      </c>
      <c r="G14" s="83">
        <v>46223.632680000002</v>
      </c>
      <c r="H14" s="85">
        <v>-0.46394299999999999</v>
      </c>
      <c r="I14" s="83">
        <v>-0.21445121499999997</v>
      </c>
      <c r="J14" s="84">
        <f t="shared" si="0"/>
        <v>-3.1661957929643637E-4</v>
      </c>
      <c r="K14" s="84">
        <f>I14/'סכום נכסי הקרן'!$C$42</f>
        <v>-2.6073836676556771E-6</v>
      </c>
    </row>
    <row r="15" spans="2:11">
      <c r="B15" s="76" t="s">
        <v>2019</v>
      </c>
      <c r="C15" s="73" t="s">
        <v>2020</v>
      </c>
      <c r="D15" s="86" t="s">
        <v>629</v>
      </c>
      <c r="E15" s="86" t="s">
        <v>128</v>
      </c>
      <c r="F15" s="101">
        <v>44194</v>
      </c>
      <c r="G15" s="83">
        <v>40491.222680999999</v>
      </c>
      <c r="H15" s="85">
        <v>-0.34701399999999999</v>
      </c>
      <c r="I15" s="83">
        <v>-0.140510308</v>
      </c>
      <c r="J15" s="84">
        <f t="shared" si="0"/>
        <v>-2.0745191210864766E-4</v>
      </c>
      <c r="K15" s="84">
        <f>I15/'סכום נכסי הקרן'!$C$42</f>
        <v>-1.7083805387461614E-6</v>
      </c>
    </row>
    <row r="16" spans="2:11" s="6" customFormat="1">
      <c r="B16" s="76" t="s">
        <v>2021</v>
      </c>
      <c r="C16" s="73" t="s">
        <v>2022</v>
      </c>
      <c r="D16" s="86" t="s">
        <v>629</v>
      </c>
      <c r="E16" s="86" t="s">
        <v>128</v>
      </c>
      <c r="F16" s="101">
        <v>44194</v>
      </c>
      <c r="G16" s="83">
        <v>34708.931063999997</v>
      </c>
      <c r="H16" s="85">
        <v>-0.34074700000000002</v>
      </c>
      <c r="I16" s="83">
        <v>-0.118269519</v>
      </c>
      <c r="J16" s="84">
        <f t="shared" si="0"/>
        <v>-1.7461521656275949E-4</v>
      </c>
      <c r="K16" s="84">
        <f>I16/'סכום נכסי הקרן'!$C$42</f>
        <v>-1.437968128192199E-6</v>
      </c>
    </row>
    <row r="17" spans="2:11" s="6" customFormat="1">
      <c r="B17" s="76" t="s">
        <v>2023</v>
      </c>
      <c r="C17" s="73" t="s">
        <v>2024</v>
      </c>
      <c r="D17" s="86" t="s">
        <v>629</v>
      </c>
      <c r="E17" s="86" t="s">
        <v>128</v>
      </c>
      <c r="F17" s="101">
        <v>44195</v>
      </c>
      <c r="G17" s="83">
        <v>57886.171844999997</v>
      </c>
      <c r="H17" s="85">
        <v>-0.27973900000000002</v>
      </c>
      <c r="I17" s="83">
        <v>-0.161929934</v>
      </c>
      <c r="J17" s="84">
        <f t="shared" si="0"/>
        <v>-2.3907622802966968E-4</v>
      </c>
      <c r="K17" s="84">
        <f>I17/'סכום נכסי הקרן'!$C$42</f>
        <v>-1.9688089210227223E-6</v>
      </c>
    </row>
    <row r="18" spans="2:11" s="6" customFormat="1">
      <c r="B18" s="76" t="s">
        <v>2025</v>
      </c>
      <c r="C18" s="73" t="s">
        <v>2026</v>
      </c>
      <c r="D18" s="86" t="s">
        <v>629</v>
      </c>
      <c r="E18" s="86" t="s">
        <v>128</v>
      </c>
      <c r="F18" s="101">
        <v>44194</v>
      </c>
      <c r="G18" s="83">
        <v>57886.171844999997</v>
      </c>
      <c r="H18" s="85">
        <v>-0.27418199999999998</v>
      </c>
      <c r="I18" s="83">
        <v>-0.15871352399999999</v>
      </c>
      <c r="J18" s="84">
        <f t="shared" si="0"/>
        <v>-2.3432746322996987E-4</v>
      </c>
      <c r="K18" s="84">
        <f>I18/'סכום נכסי הקרן'!$C$42</f>
        <v>-1.9297025214507525E-6</v>
      </c>
    </row>
    <row r="19" spans="2:11">
      <c r="B19" s="76" t="s">
        <v>2027</v>
      </c>
      <c r="C19" s="73" t="s">
        <v>2028</v>
      </c>
      <c r="D19" s="86" t="s">
        <v>629</v>
      </c>
      <c r="E19" s="86" t="s">
        <v>128</v>
      </c>
      <c r="F19" s="101">
        <v>44195</v>
      </c>
      <c r="G19" s="83">
        <v>57889.786455000009</v>
      </c>
      <c r="H19" s="85">
        <v>-0.261407</v>
      </c>
      <c r="I19" s="83">
        <v>-0.15132786300000001</v>
      </c>
      <c r="J19" s="84">
        <f t="shared" si="0"/>
        <v>-2.2342314226985737E-4</v>
      </c>
      <c r="K19" s="84">
        <f>I19/'סכום נכסי הקרן'!$C$42</f>
        <v>-1.8399047002248782E-6</v>
      </c>
    </row>
    <row r="20" spans="2:11">
      <c r="B20" s="76" t="s">
        <v>2029</v>
      </c>
      <c r="C20" s="73" t="s">
        <v>2030</v>
      </c>
      <c r="D20" s="86" t="s">
        <v>629</v>
      </c>
      <c r="E20" s="86" t="s">
        <v>128</v>
      </c>
      <c r="F20" s="101">
        <v>44193</v>
      </c>
      <c r="G20" s="83">
        <v>35732.715005999999</v>
      </c>
      <c r="H20" s="85">
        <v>-0.202511</v>
      </c>
      <c r="I20" s="83">
        <v>-7.2362781000000001E-2</v>
      </c>
      <c r="J20" s="84">
        <f t="shared" si="0"/>
        <v>-1.0683769395729543E-4</v>
      </c>
      <c r="K20" s="84">
        <f>I20/'סכום נכסי הקרן'!$C$42</f>
        <v>-8.7981564163926319E-7</v>
      </c>
    </row>
    <row r="21" spans="2:11">
      <c r="B21" s="76" t="s">
        <v>2031</v>
      </c>
      <c r="C21" s="73" t="s">
        <v>2032</v>
      </c>
      <c r="D21" s="86" t="s">
        <v>629</v>
      </c>
      <c r="E21" s="86" t="s">
        <v>128</v>
      </c>
      <c r="F21" s="101">
        <v>44193</v>
      </c>
      <c r="G21" s="83">
        <v>34586.516790000001</v>
      </c>
      <c r="H21" s="85">
        <v>-0.18377199999999999</v>
      </c>
      <c r="I21" s="83">
        <v>-6.3560185000000005E-2</v>
      </c>
      <c r="J21" s="84">
        <f t="shared" si="0"/>
        <v>-9.3841385019449155E-5</v>
      </c>
      <c r="K21" s="84">
        <f>I21/'סכום נכסי הקרן'!$C$42</f>
        <v>-7.7279015780896084E-7</v>
      </c>
    </row>
    <row r="22" spans="2:11">
      <c r="B22" s="76" t="s">
        <v>2033</v>
      </c>
      <c r="C22" s="73" t="s">
        <v>2034</v>
      </c>
      <c r="D22" s="86" t="s">
        <v>629</v>
      </c>
      <c r="E22" s="86" t="s">
        <v>128</v>
      </c>
      <c r="F22" s="101">
        <v>44182</v>
      </c>
      <c r="G22" s="83">
        <v>52298.708333000002</v>
      </c>
      <c r="H22" s="85">
        <v>0.65671800000000002</v>
      </c>
      <c r="I22" s="83">
        <v>0.34345487000000002</v>
      </c>
      <c r="J22" s="84">
        <f t="shared" si="0"/>
        <v>5.0708286472852236E-4</v>
      </c>
      <c r="K22" s="84">
        <f>I22/'סכום נכסי הקרן'!$C$42</f>
        <v>4.1758617157510813E-6</v>
      </c>
    </row>
    <row r="23" spans="2:11">
      <c r="B23" s="76" t="s">
        <v>2035</v>
      </c>
      <c r="C23" s="73" t="s">
        <v>2036</v>
      </c>
      <c r="D23" s="86" t="s">
        <v>629</v>
      </c>
      <c r="E23" s="86" t="s">
        <v>128</v>
      </c>
      <c r="F23" s="101">
        <v>44182</v>
      </c>
      <c r="G23" s="83">
        <v>56108.578938999999</v>
      </c>
      <c r="H23" s="85">
        <v>0.67186000000000001</v>
      </c>
      <c r="I23" s="83">
        <v>0.37697093000000004</v>
      </c>
      <c r="J23" s="84">
        <f t="shared" si="0"/>
        <v>5.5656657046026245E-4</v>
      </c>
      <c r="K23" s="84">
        <f>I23/'סכום נכסי הקרן'!$C$42</f>
        <v>4.583363382030602E-6</v>
      </c>
    </row>
    <row r="24" spans="2:11">
      <c r="B24" s="76" t="s">
        <v>2037</v>
      </c>
      <c r="C24" s="73" t="s">
        <v>2038</v>
      </c>
      <c r="D24" s="86" t="s">
        <v>629</v>
      </c>
      <c r="E24" s="86" t="s">
        <v>128</v>
      </c>
      <c r="F24" s="101">
        <v>44182</v>
      </c>
      <c r="G24" s="83">
        <v>51152.330394000004</v>
      </c>
      <c r="H24" s="85">
        <v>0.68742099999999995</v>
      </c>
      <c r="I24" s="83">
        <v>0.35163211100000002</v>
      </c>
      <c r="J24" s="84">
        <f t="shared" si="0"/>
        <v>5.1915588844734617E-4</v>
      </c>
      <c r="K24" s="84">
        <f>I24/'סכום נכסי הקרן'!$C$42</f>
        <v>4.2752838833050602E-6</v>
      </c>
    </row>
    <row r="25" spans="2:11">
      <c r="B25" s="76" t="s">
        <v>2039</v>
      </c>
      <c r="C25" s="73" t="s">
        <v>2040</v>
      </c>
      <c r="D25" s="86" t="s">
        <v>629</v>
      </c>
      <c r="E25" s="86" t="s">
        <v>128</v>
      </c>
      <c r="F25" s="101">
        <v>44181</v>
      </c>
      <c r="G25" s="83">
        <v>35076.536900999999</v>
      </c>
      <c r="H25" s="85">
        <v>0.68745900000000004</v>
      </c>
      <c r="I25" s="83">
        <v>0.24113691900000001</v>
      </c>
      <c r="J25" s="84">
        <f t="shared" si="0"/>
        <v>3.5601882622403829E-4</v>
      </c>
      <c r="K25" s="84">
        <f>I25/'סכום נכסי הקרן'!$C$42</f>
        <v>2.9318391330606827E-6</v>
      </c>
    </row>
    <row r="26" spans="2:11">
      <c r="B26" s="76" t="s">
        <v>2041</v>
      </c>
      <c r="C26" s="73" t="s">
        <v>2042</v>
      </c>
      <c r="D26" s="86" t="s">
        <v>629</v>
      </c>
      <c r="E26" s="86" t="s">
        <v>128</v>
      </c>
      <c r="F26" s="101">
        <v>44181</v>
      </c>
      <c r="G26" s="83">
        <v>34888.45059</v>
      </c>
      <c r="H26" s="85">
        <v>0.69032499999999997</v>
      </c>
      <c r="I26" s="83">
        <v>0.24084379699999997</v>
      </c>
      <c r="J26" s="84">
        <f t="shared" si="0"/>
        <v>3.5558605570174234E-4</v>
      </c>
      <c r="K26" s="84">
        <f>I26/'סכום נכסי הקרן'!$C$42</f>
        <v>2.9282752385151067E-6</v>
      </c>
    </row>
    <row r="27" spans="2:11">
      <c r="B27" s="76" t="s">
        <v>2043</v>
      </c>
      <c r="C27" s="73" t="s">
        <v>2044</v>
      </c>
      <c r="D27" s="86" t="s">
        <v>629</v>
      </c>
      <c r="E27" s="86" t="s">
        <v>128</v>
      </c>
      <c r="F27" s="101">
        <v>44182</v>
      </c>
      <c r="G27" s="83">
        <v>46523.685239999999</v>
      </c>
      <c r="H27" s="85">
        <v>0.73344200000000004</v>
      </c>
      <c r="I27" s="83">
        <v>0.34122406100000002</v>
      </c>
      <c r="J27" s="84">
        <f t="shared" si="0"/>
        <v>5.037892587348669E-4</v>
      </c>
      <c r="K27" s="84">
        <f>I27/'סכום נכסי הקרן'!$C$42</f>
        <v>4.148738647447368E-6</v>
      </c>
    </row>
    <row r="28" spans="2:11">
      <c r="B28" s="76" t="s">
        <v>2045</v>
      </c>
      <c r="C28" s="73" t="s">
        <v>2046</v>
      </c>
      <c r="D28" s="86" t="s">
        <v>629</v>
      </c>
      <c r="E28" s="86" t="s">
        <v>128</v>
      </c>
      <c r="F28" s="101">
        <v>44181</v>
      </c>
      <c r="G28" s="83">
        <v>52348.850910000001</v>
      </c>
      <c r="H28" s="85">
        <v>0.73835700000000004</v>
      </c>
      <c r="I28" s="83">
        <v>0.38652122300000002</v>
      </c>
      <c r="J28" s="84">
        <f t="shared" si="0"/>
        <v>5.7066679251690925E-4</v>
      </c>
      <c r="K28" s="84">
        <f>I28/'סכום נכסי הקרן'!$C$42</f>
        <v>4.6994796651186989E-6</v>
      </c>
    </row>
    <row r="29" spans="2:11">
      <c r="B29" s="76" t="s">
        <v>2047</v>
      </c>
      <c r="C29" s="73" t="s">
        <v>2048</v>
      </c>
      <c r="D29" s="86" t="s">
        <v>629</v>
      </c>
      <c r="E29" s="86" t="s">
        <v>128</v>
      </c>
      <c r="F29" s="101">
        <v>44186</v>
      </c>
      <c r="G29" s="83">
        <v>46859.804040000003</v>
      </c>
      <c r="H29" s="85">
        <v>0.88872499999999999</v>
      </c>
      <c r="I29" s="83">
        <v>0.41645490899999998</v>
      </c>
      <c r="J29" s="84">
        <f t="shared" si="0"/>
        <v>6.1486141770526086E-4</v>
      </c>
      <c r="K29" s="84">
        <f>I29/'סכום נכסי הקרן'!$C$42</f>
        <v>5.0634253951027108E-6</v>
      </c>
    </row>
    <row r="30" spans="2:11">
      <c r="B30" s="76" t="s">
        <v>2049</v>
      </c>
      <c r="C30" s="73" t="s">
        <v>2050</v>
      </c>
      <c r="D30" s="86" t="s">
        <v>629</v>
      </c>
      <c r="E30" s="86" t="s">
        <v>128</v>
      </c>
      <c r="F30" s="101">
        <v>44186</v>
      </c>
      <c r="G30" s="83">
        <v>58580.176964999999</v>
      </c>
      <c r="H30" s="85">
        <v>0.88961100000000004</v>
      </c>
      <c r="I30" s="83">
        <v>0.52113568499999996</v>
      </c>
      <c r="J30" s="84">
        <f t="shared" si="0"/>
        <v>7.6941397296844511E-4</v>
      </c>
      <c r="K30" s="84">
        <f>I30/'סכום נכסי הקרן'!$C$42</f>
        <v>6.3361761494405793E-6</v>
      </c>
    </row>
    <row r="31" spans="2:11">
      <c r="B31" s="76" t="s">
        <v>2051</v>
      </c>
      <c r="C31" s="73" t="s">
        <v>2052</v>
      </c>
      <c r="D31" s="86" t="s">
        <v>629</v>
      </c>
      <c r="E31" s="86" t="s">
        <v>128</v>
      </c>
      <c r="F31" s="101">
        <v>44179</v>
      </c>
      <c r="G31" s="83">
        <v>16070.626420000001</v>
      </c>
      <c r="H31" s="85">
        <v>0.93310099999999996</v>
      </c>
      <c r="I31" s="83">
        <v>0.14995524800000001</v>
      </c>
      <c r="J31" s="84">
        <f t="shared" si="0"/>
        <v>2.2139658912658896E-4</v>
      </c>
      <c r="K31" s="84">
        <f>I31/'סכום נכסי הקרן'!$C$42</f>
        <v>1.8232158979115914E-6</v>
      </c>
    </row>
    <row r="32" spans="2:11">
      <c r="B32" s="76" t="s">
        <v>2051</v>
      </c>
      <c r="C32" s="73" t="s">
        <v>2053</v>
      </c>
      <c r="D32" s="86" t="s">
        <v>629</v>
      </c>
      <c r="E32" s="86" t="s">
        <v>128</v>
      </c>
      <c r="F32" s="101">
        <v>44179</v>
      </c>
      <c r="G32" s="83">
        <v>41014.979670000001</v>
      </c>
      <c r="H32" s="85">
        <v>0.93310099999999996</v>
      </c>
      <c r="I32" s="83">
        <v>0.38271137499999996</v>
      </c>
      <c r="J32" s="84">
        <f t="shared" si="0"/>
        <v>5.6504186532335904E-4</v>
      </c>
      <c r="K32" s="84">
        <f>I32/'סכום נכסי הקרן'!$C$42</f>
        <v>4.6531580089254673E-6</v>
      </c>
    </row>
    <row r="33" spans="2:11">
      <c r="B33" s="76" t="s">
        <v>2054</v>
      </c>
      <c r="C33" s="73" t="s">
        <v>2055</v>
      </c>
      <c r="D33" s="86" t="s">
        <v>629</v>
      </c>
      <c r="E33" s="86" t="s">
        <v>128</v>
      </c>
      <c r="F33" s="101">
        <v>44181</v>
      </c>
      <c r="G33" s="83">
        <v>23306.413799999998</v>
      </c>
      <c r="H33" s="85">
        <v>0.91415400000000002</v>
      </c>
      <c r="I33" s="83">
        <v>0.21305642299999999</v>
      </c>
      <c r="J33" s="84">
        <f t="shared" si="0"/>
        <v>3.1456028363683366E-4</v>
      </c>
      <c r="K33" s="84">
        <f>I33/'סכום נכסי הקרן'!$C$42</f>
        <v>2.5904252285040187E-6</v>
      </c>
    </row>
    <row r="34" spans="2:11">
      <c r="B34" s="76" t="s">
        <v>2056</v>
      </c>
      <c r="C34" s="73" t="s">
        <v>2057</v>
      </c>
      <c r="D34" s="86" t="s">
        <v>629</v>
      </c>
      <c r="E34" s="86" t="s">
        <v>128</v>
      </c>
      <c r="F34" s="101">
        <v>44175</v>
      </c>
      <c r="G34" s="83">
        <v>23442.914616000002</v>
      </c>
      <c r="H34" s="85">
        <v>0.88465899999999997</v>
      </c>
      <c r="I34" s="83">
        <v>0.20738978499999997</v>
      </c>
      <c r="J34" s="84">
        <f t="shared" si="0"/>
        <v>3.0619395873825379E-4</v>
      </c>
      <c r="K34" s="84">
        <f>I34/'סכום נכסי הקרן'!$C$42</f>
        <v>2.5215279766431836E-6</v>
      </c>
    </row>
    <row r="35" spans="2:11">
      <c r="B35" s="76" t="s">
        <v>2058</v>
      </c>
      <c r="C35" s="73" t="s">
        <v>2059</v>
      </c>
      <c r="D35" s="86" t="s">
        <v>629</v>
      </c>
      <c r="E35" s="86" t="s">
        <v>128</v>
      </c>
      <c r="F35" s="101">
        <v>44181</v>
      </c>
      <c r="G35" s="83">
        <v>70335.250146000006</v>
      </c>
      <c r="H35" s="85">
        <v>0.94902200000000003</v>
      </c>
      <c r="I35" s="83">
        <v>0.667496647</v>
      </c>
      <c r="J35" s="84">
        <f t="shared" si="0"/>
        <v>9.855038944634653E-4</v>
      </c>
      <c r="K35" s="84">
        <f>I35/'סכום נכסי הקרן'!$C$42</f>
        <v>8.115691280195019E-6</v>
      </c>
    </row>
    <row r="36" spans="2:11">
      <c r="B36" s="76" t="s">
        <v>2060</v>
      </c>
      <c r="C36" s="73" t="s">
        <v>2061</v>
      </c>
      <c r="D36" s="86" t="s">
        <v>629</v>
      </c>
      <c r="E36" s="86" t="s">
        <v>128</v>
      </c>
      <c r="F36" s="101">
        <v>44175</v>
      </c>
      <c r="G36" s="83">
        <v>58285.803975000003</v>
      </c>
      <c r="H36" s="85">
        <v>0.89382600000000001</v>
      </c>
      <c r="I36" s="83">
        <v>0.52097341100000005</v>
      </c>
      <c r="J36" s="84">
        <f t="shared" si="0"/>
        <v>7.6917438875526763E-4</v>
      </c>
      <c r="K36" s="84">
        <f>I36/'סכום נכסי הקרן'!$C$42</f>
        <v>6.3342031572274789E-6</v>
      </c>
    </row>
    <row r="37" spans="2:11">
      <c r="B37" s="76" t="s">
        <v>2062</v>
      </c>
      <c r="C37" s="73" t="s">
        <v>2063</v>
      </c>
      <c r="D37" s="86" t="s">
        <v>629</v>
      </c>
      <c r="E37" s="86" t="s">
        <v>128</v>
      </c>
      <c r="F37" s="101">
        <v>44179</v>
      </c>
      <c r="G37" s="83">
        <v>27984.949919999999</v>
      </c>
      <c r="H37" s="85">
        <v>0.95125199999999999</v>
      </c>
      <c r="I37" s="83">
        <v>0.26620737500000002</v>
      </c>
      <c r="J37" s="84">
        <f t="shared" si="0"/>
        <v>3.9303329234161109E-4</v>
      </c>
      <c r="K37" s="84">
        <f>I37/'סכום נכסי הקרן'!$C$42</f>
        <v>3.2366557670680036E-6</v>
      </c>
    </row>
    <row r="38" spans="2:11">
      <c r="B38" s="76" t="s">
        <v>2064</v>
      </c>
      <c r="C38" s="73" t="s">
        <v>2065</v>
      </c>
      <c r="D38" s="86" t="s">
        <v>629</v>
      </c>
      <c r="E38" s="86" t="s">
        <v>128</v>
      </c>
      <c r="F38" s="101">
        <v>44179</v>
      </c>
      <c r="G38" s="83">
        <v>41040.281940000001</v>
      </c>
      <c r="H38" s="85">
        <v>0.95125199999999999</v>
      </c>
      <c r="I38" s="83">
        <v>0.39039647</v>
      </c>
      <c r="J38" s="84">
        <f t="shared" si="0"/>
        <v>5.7638827595457489E-4</v>
      </c>
      <c r="K38" s="84">
        <f>I38/'סכום נכסי הקרן'!$C$42</f>
        <v>4.7465964685181647E-6</v>
      </c>
    </row>
    <row r="39" spans="2:11">
      <c r="B39" s="76" t="s">
        <v>2064</v>
      </c>
      <c r="C39" s="73" t="s">
        <v>2066</v>
      </c>
      <c r="D39" s="86" t="s">
        <v>629</v>
      </c>
      <c r="E39" s="86" t="s">
        <v>128</v>
      </c>
      <c r="F39" s="101">
        <v>44179</v>
      </c>
      <c r="G39" s="83">
        <v>17490.593700000001</v>
      </c>
      <c r="H39" s="85">
        <v>0.95125199999999999</v>
      </c>
      <c r="I39" s="83">
        <v>0.16637961000000004</v>
      </c>
      <c r="J39" s="84">
        <f t="shared" si="0"/>
        <v>2.4564580863626804E-4</v>
      </c>
      <c r="K39" s="84">
        <f>I39/'סכום נכסי הקרן'!$C$42</f>
        <v>2.0229098620165025E-6</v>
      </c>
    </row>
    <row r="40" spans="2:11">
      <c r="B40" s="76" t="s">
        <v>2067</v>
      </c>
      <c r="C40" s="73" t="s">
        <v>2068</v>
      </c>
      <c r="D40" s="86" t="s">
        <v>629</v>
      </c>
      <c r="E40" s="86" t="s">
        <v>128</v>
      </c>
      <c r="F40" s="101">
        <v>44175</v>
      </c>
      <c r="G40" s="83">
        <v>78626.908219999998</v>
      </c>
      <c r="H40" s="85">
        <v>0.96267999999999998</v>
      </c>
      <c r="I40" s="83">
        <v>0.75692534499999997</v>
      </c>
      <c r="J40" s="84">
        <f t="shared" si="0"/>
        <v>1.1175380111169339E-3</v>
      </c>
      <c r="K40" s="84">
        <f>I40/'סכום נכסי הקרן'!$C$42</f>
        <v>9.2030011682966638E-6</v>
      </c>
    </row>
    <row r="41" spans="2:11">
      <c r="B41" s="76" t="s">
        <v>2069</v>
      </c>
      <c r="C41" s="73" t="s">
        <v>2070</v>
      </c>
      <c r="D41" s="86" t="s">
        <v>629</v>
      </c>
      <c r="E41" s="86" t="s">
        <v>128</v>
      </c>
      <c r="F41" s="101">
        <v>44179</v>
      </c>
      <c r="G41" s="83">
        <v>52487.956124999997</v>
      </c>
      <c r="H41" s="85">
        <v>0.98176699999999995</v>
      </c>
      <c r="I41" s="83">
        <v>0.51530931699999993</v>
      </c>
      <c r="J41" s="84">
        <f t="shared" si="0"/>
        <v>7.6081181986343129E-4</v>
      </c>
      <c r="K41" s="84">
        <f>I41/'סכום נכסי הקרן'!$C$42</f>
        <v>6.265336836336423E-6</v>
      </c>
    </row>
    <row r="42" spans="2:11">
      <c r="B42" s="76" t="s">
        <v>2069</v>
      </c>
      <c r="C42" s="73" t="s">
        <v>2071</v>
      </c>
      <c r="D42" s="86" t="s">
        <v>629</v>
      </c>
      <c r="E42" s="86" t="s">
        <v>128</v>
      </c>
      <c r="F42" s="101">
        <v>44179</v>
      </c>
      <c r="G42" s="83">
        <v>46917.637799999997</v>
      </c>
      <c r="H42" s="85">
        <v>0.98176699999999995</v>
      </c>
      <c r="I42" s="83">
        <v>0.46062178199999998</v>
      </c>
      <c r="J42" s="84">
        <f t="shared" si="0"/>
        <v>6.8007017275054766E-4</v>
      </c>
      <c r="K42" s="84">
        <f>I42/'סכום נכסי הקרן'!$C$42</f>
        <v>5.6004239069163303E-6</v>
      </c>
    </row>
    <row r="43" spans="2:11">
      <c r="B43" s="76" t="s">
        <v>2072</v>
      </c>
      <c r="C43" s="73" t="s">
        <v>2073</v>
      </c>
      <c r="D43" s="86" t="s">
        <v>629</v>
      </c>
      <c r="E43" s="86" t="s">
        <v>128</v>
      </c>
      <c r="F43" s="101">
        <v>44175</v>
      </c>
      <c r="G43" s="83">
        <v>34996.284090000001</v>
      </c>
      <c r="H43" s="85">
        <v>0.99623799999999996</v>
      </c>
      <c r="I43" s="83">
        <v>0.348646226</v>
      </c>
      <c r="J43" s="84">
        <f t="shared" si="0"/>
        <v>5.1474747484834855E-4</v>
      </c>
      <c r="K43" s="84">
        <f>I43/'סכום נכסי הקרן'!$C$42</f>
        <v>4.2389802989094295E-6</v>
      </c>
    </row>
    <row r="44" spans="2:11">
      <c r="B44" s="76" t="s">
        <v>2074</v>
      </c>
      <c r="C44" s="73" t="s">
        <v>2075</v>
      </c>
      <c r="D44" s="86" t="s">
        <v>629</v>
      </c>
      <c r="E44" s="86" t="s">
        <v>128</v>
      </c>
      <c r="F44" s="101">
        <v>44174</v>
      </c>
      <c r="G44" s="83">
        <v>64363.800644000003</v>
      </c>
      <c r="H44" s="85">
        <v>1.0181530000000001</v>
      </c>
      <c r="I44" s="83">
        <v>0.65532190700000004</v>
      </c>
      <c r="J44" s="84">
        <f t="shared" si="0"/>
        <v>9.6752889228479515E-4</v>
      </c>
      <c r="K44" s="84">
        <f>I44/'סכום נכסי הקרן'!$C$42</f>
        <v>7.967665920516109E-6</v>
      </c>
    </row>
    <row r="45" spans="2:11">
      <c r="B45" s="76" t="s">
        <v>2076</v>
      </c>
      <c r="C45" s="73" t="s">
        <v>2077</v>
      </c>
      <c r="D45" s="86" t="s">
        <v>629</v>
      </c>
      <c r="E45" s="86" t="s">
        <v>128</v>
      </c>
      <c r="F45" s="101">
        <v>44174</v>
      </c>
      <c r="G45" s="83">
        <v>64175.669744999992</v>
      </c>
      <c r="H45" s="85">
        <v>1.021201</v>
      </c>
      <c r="I45" s="83">
        <v>0.65536269400000002</v>
      </c>
      <c r="J45" s="84">
        <f t="shared" si="0"/>
        <v>9.6758911093536683E-4</v>
      </c>
      <c r="K45" s="84">
        <f>I45/'סכום נכסי הקרן'!$C$42</f>
        <v>7.9681618251797998E-6</v>
      </c>
    </row>
    <row r="46" spans="2:11">
      <c r="B46" s="76" t="s">
        <v>2078</v>
      </c>
      <c r="C46" s="73" t="s">
        <v>2079</v>
      </c>
      <c r="D46" s="86" t="s">
        <v>629</v>
      </c>
      <c r="E46" s="86" t="s">
        <v>128</v>
      </c>
      <c r="F46" s="101">
        <v>44186</v>
      </c>
      <c r="G46" s="83">
        <v>58670.542215000001</v>
      </c>
      <c r="H46" s="85">
        <v>1.037879</v>
      </c>
      <c r="I46" s="83">
        <v>0.60892897000000001</v>
      </c>
      <c r="J46" s="84">
        <f t="shared" si="0"/>
        <v>8.9903353684805357E-4</v>
      </c>
      <c r="K46" s="84">
        <f>I46/'סכום נכסי הקרן'!$C$42</f>
        <v>7.403602032007112E-6</v>
      </c>
    </row>
    <row r="47" spans="2:11">
      <c r="B47" s="76" t="s">
        <v>2080</v>
      </c>
      <c r="C47" s="73" t="s">
        <v>2081</v>
      </c>
      <c r="D47" s="86" t="s">
        <v>629</v>
      </c>
      <c r="E47" s="86" t="s">
        <v>128</v>
      </c>
      <c r="F47" s="101">
        <v>44174</v>
      </c>
      <c r="G47" s="83">
        <v>40851.64314</v>
      </c>
      <c r="H47" s="85">
        <v>0.99188600000000005</v>
      </c>
      <c r="I47" s="83">
        <v>0.40520192400000005</v>
      </c>
      <c r="J47" s="84">
        <f t="shared" si="0"/>
        <v>5.9824731096527772E-4</v>
      </c>
      <c r="K47" s="84">
        <f>I47/'סכום נכסי הקרן'!$C$42</f>
        <v>4.9266071014811331E-6</v>
      </c>
    </row>
    <row r="48" spans="2:11">
      <c r="B48" s="76" t="s">
        <v>2082</v>
      </c>
      <c r="C48" s="73" t="s">
        <v>2083</v>
      </c>
      <c r="D48" s="86" t="s">
        <v>629</v>
      </c>
      <c r="E48" s="86" t="s">
        <v>128</v>
      </c>
      <c r="F48" s="101">
        <v>44175</v>
      </c>
      <c r="G48" s="83">
        <v>41085.193468999998</v>
      </c>
      <c r="H48" s="85">
        <v>1.0296019999999999</v>
      </c>
      <c r="I48" s="83">
        <v>0.4230138140000001</v>
      </c>
      <c r="J48" s="84">
        <f t="shared" si="0"/>
        <v>6.2454510143605878E-4</v>
      </c>
      <c r="K48" s="84">
        <f>I48/'סכום נכסי הקרן'!$C$42</f>
        <v>5.143171186119588E-6</v>
      </c>
    </row>
    <row r="49" spans="2:11">
      <c r="B49" s="76" t="s">
        <v>2084</v>
      </c>
      <c r="C49" s="73" t="s">
        <v>2085</v>
      </c>
      <c r="D49" s="86" t="s">
        <v>629</v>
      </c>
      <c r="E49" s="86" t="s">
        <v>128</v>
      </c>
      <c r="F49" s="101">
        <v>44175</v>
      </c>
      <c r="G49" s="83">
        <v>29360.573377999997</v>
      </c>
      <c r="H49" s="85">
        <v>1.0768070000000001</v>
      </c>
      <c r="I49" s="83">
        <v>0.31615672499999997</v>
      </c>
      <c r="J49" s="84">
        <f t="shared" si="0"/>
        <v>4.6677939904065887E-4</v>
      </c>
      <c r="K49" s="84">
        <f>I49/'סכום נכסי הקרן'!$C$42</f>
        <v>3.8439599476482678E-6</v>
      </c>
    </row>
    <row r="50" spans="2:11">
      <c r="B50" s="76" t="s">
        <v>2086</v>
      </c>
      <c r="C50" s="73" t="s">
        <v>2087</v>
      </c>
      <c r="D50" s="86" t="s">
        <v>629</v>
      </c>
      <c r="E50" s="86" t="s">
        <v>128</v>
      </c>
      <c r="F50" s="101">
        <v>44105</v>
      </c>
      <c r="G50" s="83">
        <v>55118.015189999991</v>
      </c>
      <c r="H50" s="85">
        <v>5.7319319999999996</v>
      </c>
      <c r="I50" s="83">
        <v>3.1593273380000002</v>
      </c>
      <c r="J50" s="84">
        <f t="shared" si="0"/>
        <v>4.6644869445821996E-3</v>
      </c>
      <c r="K50" s="84">
        <f>I50/'סכום נכסי הקרן'!$C$42</f>
        <v>3.8412365730263122E-5</v>
      </c>
    </row>
    <row r="51" spans="2:11">
      <c r="B51" s="76" t="s">
        <v>2088</v>
      </c>
      <c r="C51" s="73" t="s">
        <v>2089</v>
      </c>
      <c r="D51" s="86" t="s">
        <v>629</v>
      </c>
      <c r="E51" s="86" t="s">
        <v>128</v>
      </c>
      <c r="F51" s="101">
        <v>44172</v>
      </c>
      <c r="G51" s="83">
        <v>35190.384389999999</v>
      </c>
      <c r="H51" s="85">
        <v>1.5556509999999999</v>
      </c>
      <c r="I51" s="83">
        <v>0.54743964900000008</v>
      </c>
      <c r="J51" s="84">
        <f t="shared" si="0"/>
        <v>8.082496121860109E-4</v>
      </c>
      <c r="K51" s="84">
        <f>I51/'סכום נכסי הקרן'!$C$42</f>
        <v>6.6559902672025288E-6</v>
      </c>
    </row>
    <row r="52" spans="2:11">
      <c r="B52" s="76" t="s">
        <v>2090</v>
      </c>
      <c r="C52" s="73" t="s">
        <v>2091</v>
      </c>
      <c r="D52" s="86" t="s">
        <v>629</v>
      </c>
      <c r="E52" s="86" t="s">
        <v>128</v>
      </c>
      <c r="F52" s="101">
        <v>44172</v>
      </c>
      <c r="G52" s="83">
        <v>42313.865400000002</v>
      </c>
      <c r="H52" s="85">
        <v>1.7542789999999999</v>
      </c>
      <c r="I52" s="83">
        <v>0.74230338499999993</v>
      </c>
      <c r="J52" s="84">
        <f t="shared" si="0"/>
        <v>1.095949889903961E-3</v>
      </c>
      <c r="K52" s="84">
        <f>I52/'סכום נכסי הקרן'!$C$42</f>
        <v>9.0252215287963013E-6</v>
      </c>
    </row>
    <row r="53" spans="2:11">
      <c r="B53" s="76" t="s">
        <v>2092</v>
      </c>
      <c r="C53" s="73" t="s">
        <v>2093</v>
      </c>
      <c r="D53" s="86" t="s">
        <v>629</v>
      </c>
      <c r="E53" s="86" t="s">
        <v>128</v>
      </c>
      <c r="F53" s="101">
        <v>44167</v>
      </c>
      <c r="G53" s="83">
        <v>48779.952605999999</v>
      </c>
      <c r="H53" s="85">
        <v>2.0396429999999999</v>
      </c>
      <c r="I53" s="83">
        <v>0.99493670000000001</v>
      </c>
      <c r="J53" s="84">
        <f t="shared" si="0"/>
        <v>1.468942199187749E-3</v>
      </c>
      <c r="K53" s="84">
        <f>I53/'סכום נכסי הקרן'!$C$42</f>
        <v>1.2096838443798216E-5</v>
      </c>
    </row>
    <row r="54" spans="2:11">
      <c r="B54" s="76" t="s">
        <v>2094</v>
      </c>
      <c r="C54" s="73" t="s">
        <v>2095</v>
      </c>
      <c r="D54" s="86" t="s">
        <v>629</v>
      </c>
      <c r="E54" s="86" t="s">
        <v>128</v>
      </c>
      <c r="F54" s="101">
        <v>44166</v>
      </c>
      <c r="G54" s="83">
        <v>35475.064830000003</v>
      </c>
      <c r="H54" s="85">
        <v>2.3681070000000002</v>
      </c>
      <c r="I54" s="83">
        <v>0.84008737799999988</v>
      </c>
      <c r="J54" s="84">
        <f t="shared" si="0"/>
        <v>1.2403199123614493E-3</v>
      </c>
      <c r="K54" s="84">
        <f>I54/'סכום נכסי הקרן'!$C$42</f>
        <v>1.0214118436218145E-5</v>
      </c>
    </row>
    <row r="55" spans="2:11">
      <c r="B55" s="76" t="s">
        <v>2096</v>
      </c>
      <c r="C55" s="73" t="s">
        <v>2097</v>
      </c>
      <c r="D55" s="86" t="s">
        <v>629</v>
      </c>
      <c r="E55" s="86" t="s">
        <v>128</v>
      </c>
      <c r="F55" s="101">
        <v>44132</v>
      </c>
      <c r="G55" s="83">
        <v>73336.822289999996</v>
      </c>
      <c r="H55" s="85">
        <v>4.949338</v>
      </c>
      <c r="I55" s="83">
        <v>3.6296870120000002</v>
      </c>
      <c r="J55" s="84">
        <f t="shared" si="0"/>
        <v>5.3589343138819683E-3</v>
      </c>
      <c r="K55" s="84">
        <f>I55/'סכום נכסי הקרן'!$C$42</f>
        <v>4.4131186823962443E-5</v>
      </c>
    </row>
    <row r="56" spans="2:11">
      <c r="B56" s="76" t="s">
        <v>2098</v>
      </c>
      <c r="C56" s="73" t="s">
        <v>2099</v>
      </c>
      <c r="D56" s="86" t="s">
        <v>629</v>
      </c>
      <c r="E56" s="86" t="s">
        <v>128</v>
      </c>
      <c r="F56" s="101">
        <v>44166</v>
      </c>
      <c r="G56" s="83">
        <v>47594.292792</v>
      </c>
      <c r="H56" s="85">
        <v>2.4447329999999998</v>
      </c>
      <c r="I56" s="83">
        <v>1.1635534700000001</v>
      </c>
      <c r="J56" s="84">
        <f t="shared" si="0"/>
        <v>1.7178909905467721E-3</v>
      </c>
      <c r="K56" s="84">
        <f>I56/'סכום נכסי הקרן'!$C$42</f>
        <v>1.4146948592117282E-5</v>
      </c>
    </row>
    <row r="57" spans="2:11">
      <c r="B57" s="76" t="s">
        <v>2100</v>
      </c>
      <c r="C57" s="73" t="s">
        <v>2101</v>
      </c>
      <c r="D57" s="86" t="s">
        <v>629</v>
      </c>
      <c r="E57" s="86" t="s">
        <v>128</v>
      </c>
      <c r="F57" s="101">
        <v>44166</v>
      </c>
      <c r="G57" s="83">
        <v>47337.468719999997</v>
      </c>
      <c r="H57" s="85">
        <v>2.4513240000000001</v>
      </c>
      <c r="I57" s="83">
        <v>1.1603948880000001</v>
      </c>
      <c r="J57" s="84">
        <f t="shared" si="0"/>
        <v>1.7132276040324392E-3</v>
      </c>
      <c r="K57" s="84">
        <f>I57/'סכום נכסי הקרן'!$C$42</f>
        <v>1.4108545288504611E-5</v>
      </c>
    </row>
    <row r="58" spans="2:11">
      <c r="B58" s="76" t="s">
        <v>2102</v>
      </c>
      <c r="C58" s="73" t="s">
        <v>2103</v>
      </c>
      <c r="D58" s="86" t="s">
        <v>629</v>
      </c>
      <c r="E58" s="86" t="s">
        <v>128</v>
      </c>
      <c r="F58" s="101">
        <v>44160</v>
      </c>
      <c r="G58" s="83">
        <v>35925.608789999998</v>
      </c>
      <c r="H58" s="85">
        <v>3.0687150000000001</v>
      </c>
      <c r="I58" s="83">
        <v>1.102454582</v>
      </c>
      <c r="J58" s="84">
        <f t="shared" si="0"/>
        <v>1.627683508094224E-3</v>
      </c>
      <c r="K58" s="84">
        <f>I58/'סכום נכסי הקרן'!$C$42</f>
        <v>1.3404083867927571E-5</v>
      </c>
    </row>
    <row r="59" spans="2:11">
      <c r="B59" s="76" t="s">
        <v>2102</v>
      </c>
      <c r="C59" s="73" t="s">
        <v>2104</v>
      </c>
      <c r="D59" s="86" t="s">
        <v>629</v>
      </c>
      <c r="E59" s="86" t="s">
        <v>128</v>
      </c>
      <c r="F59" s="101">
        <v>44160</v>
      </c>
      <c r="G59" s="83">
        <v>24633.861195000001</v>
      </c>
      <c r="H59" s="85">
        <v>3.0687150000000001</v>
      </c>
      <c r="I59" s="83">
        <v>0.75594301900000005</v>
      </c>
      <c r="J59" s="84">
        <f t="shared" si="0"/>
        <v>1.1160876875790052E-3</v>
      </c>
      <c r="K59" s="84">
        <f>I59/'סכום נכסי הקרן'!$C$42</f>
        <v>9.1910576557886404E-6</v>
      </c>
    </row>
    <row r="60" spans="2:11">
      <c r="B60" s="76" t="s">
        <v>2105</v>
      </c>
      <c r="C60" s="73" t="s">
        <v>2106</v>
      </c>
      <c r="D60" s="86" t="s">
        <v>629</v>
      </c>
      <c r="E60" s="86" t="s">
        <v>128</v>
      </c>
      <c r="F60" s="101">
        <v>44158</v>
      </c>
      <c r="G60" s="83">
        <v>24073.302599999999</v>
      </c>
      <c r="H60" s="85">
        <v>3.5186259999999998</v>
      </c>
      <c r="I60" s="83">
        <v>0.84704958299999999</v>
      </c>
      <c r="J60" s="84">
        <f t="shared" si="0"/>
        <v>1.2505990353688689E-3</v>
      </c>
      <c r="K60" s="84">
        <f>I60/'סכום נכסי הקרן'!$C$42</f>
        <v>1.0298767709983608E-5</v>
      </c>
    </row>
    <row r="61" spans="2:11">
      <c r="B61" s="76" t="s">
        <v>2107</v>
      </c>
      <c r="C61" s="73" t="s">
        <v>2108</v>
      </c>
      <c r="D61" s="86" t="s">
        <v>629</v>
      </c>
      <c r="E61" s="86" t="s">
        <v>128</v>
      </c>
      <c r="F61" s="101">
        <v>44158</v>
      </c>
      <c r="G61" s="83">
        <v>82534.216499999995</v>
      </c>
      <c r="H61" s="85">
        <v>3.5186259999999998</v>
      </c>
      <c r="I61" s="83">
        <v>2.9040707330000002</v>
      </c>
      <c r="J61" s="84">
        <f t="shared" si="0"/>
        <v>4.2876215633917197E-3</v>
      </c>
      <c r="K61" s="84">
        <f>I61/'סכום נכסי הקרן'!$C$42</f>
        <v>3.5308853805939281E-5</v>
      </c>
    </row>
    <row r="62" spans="2:11">
      <c r="B62" s="76" t="s">
        <v>2109</v>
      </c>
      <c r="C62" s="73" t="s">
        <v>2110</v>
      </c>
      <c r="D62" s="86" t="s">
        <v>629</v>
      </c>
      <c r="E62" s="86" t="s">
        <v>128</v>
      </c>
      <c r="F62" s="101">
        <v>44075</v>
      </c>
      <c r="G62" s="83">
        <v>53917.828334999998</v>
      </c>
      <c r="H62" s="85">
        <v>3.6491159999999998</v>
      </c>
      <c r="I62" s="83">
        <v>1.9675241070000002</v>
      </c>
      <c r="J62" s="84">
        <f t="shared" si="0"/>
        <v>2.9048875055985896E-3</v>
      </c>
      <c r="K62" s="84">
        <f>I62/'סכום נכסי הקרן'!$C$42</f>
        <v>2.3921945242001181E-5</v>
      </c>
    </row>
    <row r="63" spans="2:11">
      <c r="B63" s="76" t="s">
        <v>2111</v>
      </c>
      <c r="C63" s="73" t="s">
        <v>2112</v>
      </c>
      <c r="D63" s="86" t="s">
        <v>629</v>
      </c>
      <c r="E63" s="86" t="s">
        <v>128</v>
      </c>
      <c r="F63" s="101">
        <v>44076</v>
      </c>
      <c r="G63" s="83">
        <v>48291.189599999998</v>
      </c>
      <c r="H63" s="85">
        <v>3.8409559999999998</v>
      </c>
      <c r="I63" s="83">
        <v>1.85484344</v>
      </c>
      <c r="J63" s="84">
        <f t="shared" si="0"/>
        <v>2.7385237693036846E-3</v>
      </c>
      <c r="K63" s="84">
        <f>I63/'סכום נכסי הקרן'!$C$42</f>
        <v>2.25519286123619E-5</v>
      </c>
    </row>
    <row r="64" spans="2:11">
      <c r="B64" s="76" t="s">
        <v>2113</v>
      </c>
      <c r="C64" s="73" t="s">
        <v>2114</v>
      </c>
      <c r="D64" s="86" t="s">
        <v>629</v>
      </c>
      <c r="E64" s="86" t="s">
        <v>128</v>
      </c>
      <c r="F64" s="101">
        <v>44074</v>
      </c>
      <c r="G64" s="83">
        <v>21529.664674</v>
      </c>
      <c r="H64" s="85">
        <v>3.8521800000000002</v>
      </c>
      <c r="I64" s="83">
        <v>0.82936148899999995</v>
      </c>
      <c r="J64" s="84">
        <f t="shared" si="0"/>
        <v>1.2244840195092673E-3</v>
      </c>
      <c r="K64" s="84">
        <f>I64/'סכום נכסי הקרן'!$C$42</f>
        <v>1.0083708786640326E-5</v>
      </c>
    </row>
    <row r="65" spans="2:11">
      <c r="B65" s="76" t="s">
        <v>2115</v>
      </c>
      <c r="C65" s="73" t="s">
        <v>2116</v>
      </c>
      <c r="D65" s="86" t="s">
        <v>629</v>
      </c>
      <c r="E65" s="86" t="s">
        <v>128</v>
      </c>
      <c r="F65" s="101">
        <v>44076</v>
      </c>
      <c r="G65" s="83">
        <v>54360.119789999997</v>
      </c>
      <c r="H65" s="85">
        <v>3.8984779999999999</v>
      </c>
      <c r="I65" s="83">
        <v>2.1192170560000001</v>
      </c>
      <c r="J65" s="84">
        <f t="shared" si="0"/>
        <v>3.128849667317355E-3</v>
      </c>
      <c r="K65" s="84">
        <f>I65/'סכום נכסי הקרן'!$C$42</f>
        <v>2.5766288803874333E-5</v>
      </c>
    </row>
    <row r="66" spans="2:11">
      <c r="B66" s="76" t="s">
        <v>2117</v>
      </c>
      <c r="C66" s="73" t="s">
        <v>2118</v>
      </c>
      <c r="D66" s="86" t="s">
        <v>629</v>
      </c>
      <c r="E66" s="86" t="s">
        <v>128</v>
      </c>
      <c r="F66" s="101">
        <v>44152</v>
      </c>
      <c r="G66" s="83">
        <v>113504.55706799999</v>
      </c>
      <c r="H66" s="85">
        <v>4.0026020000000004</v>
      </c>
      <c r="I66" s="83">
        <v>4.5431359670000004</v>
      </c>
      <c r="J66" s="84">
        <f t="shared" si="0"/>
        <v>6.7075665603389054E-3</v>
      </c>
      <c r="K66" s="84">
        <f>I66/'סכום נכסי הקרן'!$C$42</f>
        <v>5.5237264663177048E-5</v>
      </c>
    </row>
    <row r="67" spans="2:11">
      <c r="B67" s="76" t="s">
        <v>2119</v>
      </c>
      <c r="C67" s="73" t="s">
        <v>2120</v>
      </c>
      <c r="D67" s="86" t="s">
        <v>629</v>
      </c>
      <c r="E67" s="86" t="s">
        <v>128</v>
      </c>
      <c r="F67" s="101">
        <v>44152</v>
      </c>
      <c r="G67" s="83">
        <v>30069.371475</v>
      </c>
      <c r="H67" s="85">
        <v>4.02841</v>
      </c>
      <c r="I67" s="83">
        <v>1.211317666</v>
      </c>
      <c r="J67" s="84">
        <f t="shared" si="0"/>
        <v>1.7884108971043195E-3</v>
      </c>
      <c r="K67" s="84">
        <f>I67/'סכום נכסי הקרן'!$C$42</f>
        <v>1.4727684796149068E-5</v>
      </c>
    </row>
    <row r="68" spans="2:11">
      <c r="B68" s="76" t="s">
        <v>2121</v>
      </c>
      <c r="C68" s="73" t="s">
        <v>2122</v>
      </c>
      <c r="D68" s="86" t="s">
        <v>629</v>
      </c>
      <c r="E68" s="86" t="s">
        <v>128</v>
      </c>
      <c r="F68" s="101">
        <v>44074</v>
      </c>
      <c r="G68" s="83">
        <v>60481.461824999998</v>
      </c>
      <c r="H68" s="85">
        <v>4.0216229999999999</v>
      </c>
      <c r="I68" s="83">
        <v>2.4323362369999999</v>
      </c>
      <c r="J68" s="84">
        <f t="shared" si="0"/>
        <v>3.5911443824947192E-3</v>
      </c>
      <c r="K68" s="84">
        <f>I68/'סכום נכסי הקרן'!$C$42</f>
        <v>2.9573317076337706E-5</v>
      </c>
    </row>
    <row r="69" spans="2:11">
      <c r="B69" s="76" t="s">
        <v>2123</v>
      </c>
      <c r="C69" s="73" t="s">
        <v>2124</v>
      </c>
      <c r="D69" s="86" t="s">
        <v>629</v>
      </c>
      <c r="E69" s="86" t="s">
        <v>128</v>
      </c>
      <c r="F69" s="101">
        <v>44153</v>
      </c>
      <c r="G69" s="83">
        <v>36292.130244</v>
      </c>
      <c r="H69" s="85">
        <v>3.9853540000000001</v>
      </c>
      <c r="I69" s="83">
        <v>1.4463699619999999</v>
      </c>
      <c r="J69" s="84">
        <f t="shared" si="0"/>
        <v>2.1354462779585685E-3</v>
      </c>
      <c r="K69" s="84">
        <f>I69/'סכום נכסי הקרן'!$C$42</f>
        <v>1.7585544648495289E-5</v>
      </c>
    </row>
    <row r="70" spans="2:11">
      <c r="B70" s="76" t="s">
        <v>2125</v>
      </c>
      <c r="C70" s="73" t="s">
        <v>2126</v>
      </c>
      <c r="D70" s="86" t="s">
        <v>629</v>
      </c>
      <c r="E70" s="86" t="s">
        <v>128</v>
      </c>
      <c r="F70" s="101">
        <v>44153</v>
      </c>
      <c r="G70" s="83">
        <v>97333.244064000013</v>
      </c>
      <c r="H70" s="85">
        <v>3.9853540000000001</v>
      </c>
      <c r="I70" s="83">
        <v>3.8790745970000002</v>
      </c>
      <c r="J70" s="84">
        <f t="shared" si="0"/>
        <v>5.727134569797768E-3</v>
      </c>
      <c r="K70" s="84">
        <f>I70/'סכום נכסי הקרן'!$C$42</f>
        <v>4.7163340855102311E-5</v>
      </c>
    </row>
    <row r="71" spans="2:11">
      <c r="B71" s="76" t="s">
        <v>2127</v>
      </c>
      <c r="C71" s="73" t="s">
        <v>2128</v>
      </c>
      <c r="D71" s="86" t="s">
        <v>629</v>
      </c>
      <c r="E71" s="86" t="s">
        <v>128</v>
      </c>
      <c r="F71" s="101">
        <v>44077</v>
      </c>
      <c r="G71" s="83">
        <v>54444.701664000007</v>
      </c>
      <c r="H71" s="85">
        <v>4.0424300000000004</v>
      </c>
      <c r="I71" s="83">
        <v>2.2008890640000001</v>
      </c>
      <c r="J71" s="84">
        <f t="shared" si="0"/>
        <v>3.2494316692111432E-3</v>
      </c>
      <c r="K71" s="84">
        <f>I71/'סכום נכסי הקרן'!$C$42</f>
        <v>2.6759289751730207E-5</v>
      </c>
    </row>
    <row r="72" spans="2:11">
      <c r="B72" s="76" t="s">
        <v>2129</v>
      </c>
      <c r="C72" s="73" t="s">
        <v>2130</v>
      </c>
      <c r="D72" s="86" t="s">
        <v>629</v>
      </c>
      <c r="E72" s="86" t="s">
        <v>128</v>
      </c>
      <c r="F72" s="101">
        <v>44077</v>
      </c>
      <c r="G72" s="83">
        <v>54473.980004999998</v>
      </c>
      <c r="H72" s="85">
        <v>4.0939839999999998</v>
      </c>
      <c r="I72" s="83">
        <v>2.2301558020000001</v>
      </c>
      <c r="J72" s="84">
        <f t="shared" si="0"/>
        <v>3.2926416005371979E-3</v>
      </c>
      <c r="K72" s="84">
        <f>I72/'סכום נכסי הקרן'!$C$42</f>
        <v>2.7115126461103749E-5</v>
      </c>
    </row>
    <row r="73" spans="2:11">
      <c r="B73" s="76" t="s">
        <v>2131</v>
      </c>
      <c r="C73" s="73" t="s">
        <v>2132</v>
      </c>
      <c r="D73" s="86" t="s">
        <v>629</v>
      </c>
      <c r="E73" s="86" t="s">
        <v>128</v>
      </c>
      <c r="F73" s="101">
        <v>44151</v>
      </c>
      <c r="G73" s="83">
        <v>36116.674155000001</v>
      </c>
      <c r="H73" s="85">
        <v>4.1010869999999997</v>
      </c>
      <c r="I73" s="83">
        <v>1.481176158</v>
      </c>
      <c r="J73" s="84">
        <f t="shared" si="0"/>
        <v>2.186834763374374E-3</v>
      </c>
      <c r="K73" s="84">
        <f>I73/'סכום נכסי הקרן'!$C$42</f>
        <v>1.8008732304408652E-5</v>
      </c>
    </row>
    <row r="74" spans="2:11">
      <c r="B74" s="76" t="s">
        <v>2133</v>
      </c>
      <c r="C74" s="73" t="s">
        <v>2134</v>
      </c>
      <c r="D74" s="86" t="s">
        <v>629</v>
      </c>
      <c r="E74" s="86" t="s">
        <v>128</v>
      </c>
      <c r="F74" s="101">
        <v>44140</v>
      </c>
      <c r="G74" s="83">
        <v>54654.529775000003</v>
      </c>
      <c r="H74" s="85">
        <v>4.3642750000000001</v>
      </c>
      <c r="I74" s="83">
        <v>2.3852742309999999</v>
      </c>
      <c r="J74" s="84">
        <f t="shared" si="0"/>
        <v>3.5216612017136433E-3</v>
      </c>
      <c r="K74" s="84">
        <f>I74/'סכום נכסי הקרן'!$C$42</f>
        <v>2.9001118379251689E-5</v>
      </c>
    </row>
    <row r="75" spans="2:11">
      <c r="B75" s="76" t="s">
        <v>2135</v>
      </c>
      <c r="C75" s="73" t="s">
        <v>2136</v>
      </c>
      <c r="D75" s="86" t="s">
        <v>629</v>
      </c>
      <c r="E75" s="86" t="s">
        <v>128</v>
      </c>
      <c r="F75" s="101">
        <v>44144</v>
      </c>
      <c r="G75" s="83">
        <v>48590.479308000002</v>
      </c>
      <c r="H75" s="85">
        <v>4.3414739999999998</v>
      </c>
      <c r="I75" s="83">
        <v>2.1095429319999996</v>
      </c>
      <c r="J75" s="84">
        <f t="shared" si="0"/>
        <v>3.114566618974907E-3</v>
      </c>
      <c r="K75" s="84">
        <f>I75/'סכום נכסי הקרן'!$C$42</f>
        <v>2.5648666933947053E-5</v>
      </c>
    </row>
    <row r="76" spans="2:11">
      <c r="B76" s="76" t="s">
        <v>2137</v>
      </c>
      <c r="C76" s="73" t="s">
        <v>2138</v>
      </c>
      <c r="D76" s="86" t="s">
        <v>629</v>
      </c>
      <c r="E76" s="86" t="s">
        <v>128</v>
      </c>
      <c r="F76" s="101">
        <v>44082</v>
      </c>
      <c r="G76" s="83">
        <v>84564.109035000001</v>
      </c>
      <c r="H76" s="85">
        <v>4.442507</v>
      </c>
      <c r="I76" s="83">
        <v>3.7567664869999993</v>
      </c>
      <c r="J76" s="84">
        <f t="shared" ref="J76:J139" si="1">IFERROR(I76/$I$11,0)</f>
        <v>5.5465567058171766E-3</v>
      </c>
      <c r="K76" s="84">
        <f>I76/'סכום נכסי הקרן'!$C$42</f>
        <v>4.567626992180946E-5</v>
      </c>
    </row>
    <row r="77" spans="2:11">
      <c r="B77" s="76" t="s">
        <v>2139</v>
      </c>
      <c r="C77" s="73" t="s">
        <v>2140</v>
      </c>
      <c r="D77" s="86" t="s">
        <v>629</v>
      </c>
      <c r="E77" s="86" t="s">
        <v>128</v>
      </c>
      <c r="F77" s="101">
        <v>44140</v>
      </c>
      <c r="G77" s="83">
        <v>60446.06842499999</v>
      </c>
      <c r="H77" s="85">
        <v>4.4552440000000004</v>
      </c>
      <c r="I77" s="83">
        <v>2.6930198970000001</v>
      </c>
      <c r="J77" s="84">
        <f t="shared" si="1"/>
        <v>3.976022363991142E-3</v>
      </c>
      <c r="K77" s="84">
        <f>I77/'סכום נכסי הקרן'!$C$42</f>
        <v>3.2742813306558208E-5</v>
      </c>
    </row>
    <row r="78" spans="2:11">
      <c r="B78" s="76" t="s">
        <v>2141</v>
      </c>
      <c r="C78" s="73" t="s">
        <v>2142</v>
      </c>
      <c r="D78" s="86" t="s">
        <v>629</v>
      </c>
      <c r="E78" s="86" t="s">
        <v>128</v>
      </c>
      <c r="F78" s="101">
        <v>44126</v>
      </c>
      <c r="G78" s="83">
        <v>36476.475354000002</v>
      </c>
      <c r="H78" s="85">
        <v>4.5311180000000002</v>
      </c>
      <c r="I78" s="83">
        <v>1.652792174</v>
      </c>
      <c r="J78" s="84">
        <f t="shared" si="1"/>
        <v>2.4402116947498877E-3</v>
      </c>
      <c r="K78" s="84">
        <f>I78/'סכום נכסי הקרן'!$C$42</f>
        <v>2.0095308485506694E-5</v>
      </c>
    </row>
    <row r="79" spans="2:11">
      <c r="B79" s="76" t="s">
        <v>2143</v>
      </c>
      <c r="C79" s="73" t="s">
        <v>2144</v>
      </c>
      <c r="D79" s="86" t="s">
        <v>629</v>
      </c>
      <c r="E79" s="86" t="s">
        <v>128</v>
      </c>
      <c r="F79" s="101">
        <v>44145</v>
      </c>
      <c r="G79" s="83">
        <v>32634.420224000001</v>
      </c>
      <c r="H79" s="85">
        <v>4.5054160000000003</v>
      </c>
      <c r="I79" s="83">
        <v>1.4703162810000001</v>
      </c>
      <c r="J79" s="84">
        <f t="shared" si="1"/>
        <v>2.1708010482613541E-3</v>
      </c>
      <c r="K79" s="84">
        <f>I79/'סכום נכסי הקרן'!$C$42</f>
        <v>1.7876693575122136E-5</v>
      </c>
    </row>
    <row r="80" spans="2:11">
      <c r="B80" s="76" t="s">
        <v>2145</v>
      </c>
      <c r="C80" s="73" t="s">
        <v>2146</v>
      </c>
      <c r="D80" s="86" t="s">
        <v>629</v>
      </c>
      <c r="E80" s="86" t="s">
        <v>128</v>
      </c>
      <c r="F80" s="101">
        <v>44145</v>
      </c>
      <c r="G80" s="83">
        <v>66553.937588000001</v>
      </c>
      <c r="H80" s="85">
        <v>4.5082519999999997</v>
      </c>
      <c r="I80" s="83">
        <v>3.0004191729999996</v>
      </c>
      <c r="J80" s="84">
        <f t="shared" si="1"/>
        <v>4.4298721099258944E-3</v>
      </c>
      <c r="K80" s="84">
        <f>I80/'סכום נכסי הקרן'!$C$42</f>
        <v>3.6480296685664165E-5</v>
      </c>
    </row>
    <row r="81" spans="2:11">
      <c r="B81" s="76" t="s">
        <v>2147</v>
      </c>
      <c r="C81" s="73" t="s">
        <v>2148</v>
      </c>
      <c r="D81" s="86" t="s">
        <v>629</v>
      </c>
      <c r="E81" s="86" t="s">
        <v>128</v>
      </c>
      <c r="F81" s="101">
        <v>44130</v>
      </c>
      <c r="G81" s="83">
        <v>45385.392330999995</v>
      </c>
      <c r="H81" s="85">
        <v>4.6001000000000003</v>
      </c>
      <c r="I81" s="83">
        <v>2.0877736540000003</v>
      </c>
      <c r="J81" s="84">
        <f t="shared" si="1"/>
        <v>3.0824260706364564E-3</v>
      </c>
      <c r="K81" s="84">
        <f>I81/'סכום נכסי הקרן'!$C$42</f>
        <v>2.5383987342768918E-5</v>
      </c>
    </row>
    <row r="82" spans="2:11">
      <c r="B82" s="76" t="s">
        <v>2149</v>
      </c>
      <c r="C82" s="73" t="s">
        <v>2150</v>
      </c>
      <c r="D82" s="86" t="s">
        <v>629</v>
      </c>
      <c r="E82" s="86" t="s">
        <v>128</v>
      </c>
      <c r="F82" s="101">
        <v>44144</v>
      </c>
      <c r="G82" s="83">
        <v>116856.058039</v>
      </c>
      <c r="H82" s="85">
        <v>4.5385770000000001</v>
      </c>
      <c r="I82" s="83">
        <v>5.3036019980000013</v>
      </c>
      <c r="J82" s="84">
        <f t="shared" si="1"/>
        <v>7.8303321030962682E-3</v>
      </c>
      <c r="K82" s="84">
        <f>I82/'סכום נכסי הקרן'!$C$42</f>
        <v>6.4483314908387086E-5</v>
      </c>
    </row>
    <row r="83" spans="2:11">
      <c r="B83" s="76" t="s">
        <v>2151</v>
      </c>
      <c r="C83" s="73" t="s">
        <v>2152</v>
      </c>
      <c r="D83" s="86" t="s">
        <v>629</v>
      </c>
      <c r="E83" s="86" t="s">
        <v>128</v>
      </c>
      <c r="F83" s="101">
        <v>44130</v>
      </c>
      <c r="G83" s="83">
        <v>60898.949280000001</v>
      </c>
      <c r="H83" s="85">
        <v>4.6567049999999997</v>
      </c>
      <c r="I83" s="83">
        <v>2.835884284</v>
      </c>
      <c r="J83" s="84">
        <f t="shared" si="1"/>
        <v>4.18694988010889E-3</v>
      </c>
      <c r="K83" s="84">
        <f>I83/'סכום נכסי הקרן'!$C$42</f>
        <v>3.4479815679584816E-5</v>
      </c>
    </row>
    <row r="84" spans="2:11">
      <c r="B84" s="76" t="s">
        <v>2153</v>
      </c>
      <c r="C84" s="73" t="s">
        <v>2154</v>
      </c>
      <c r="D84" s="86" t="s">
        <v>629</v>
      </c>
      <c r="E84" s="86" t="s">
        <v>128</v>
      </c>
      <c r="F84" s="101">
        <v>44126</v>
      </c>
      <c r="G84" s="83">
        <v>48453.186000000009</v>
      </c>
      <c r="H84" s="85">
        <v>4.6446420000000002</v>
      </c>
      <c r="I84" s="83">
        <v>2.2504770400000003</v>
      </c>
      <c r="J84" s="84">
        <f t="shared" si="1"/>
        <v>3.3226442369239531E-3</v>
      </c>
      <c r="K84" s="84">
        <f>I84/'סכום נכסי הקרן'!$C$42</f>
        <v>2.7362200202643261E-5</v>
      </c>
    </row>
    <row r="85" spans="2:11">
      <c r="B85" s="76" t="s">
        <v>2155</v>
      </c>
      <c r="C85" s="73" t="s">
        <v>2156</v>
      </c>
      <c r="D85" s="86" t="s">
        <v>629</v>
      </c>
      <c r="E85" s="86" t="s">
        <v>128</v>
      </c>
      <c r="F85" s="101">
        <v>44131</v>
      </c>
      <c r="G85" s="83">
        <v>24230.906340000001</v>
      </c>
      <c r="H85" s="85">
        <v>4.659097</v>
      </c>
      <c r="I85" s="83">
        <v>1.1289414770000001</v>
      </c>
      <c r="J85" s="84">
        <f t="shared" si="1"/>
        <v>1.6667892298863291E-3</v>
      </c>
      <c r="K85" s="84">
        <f>I85/'סכום נכסי הקרן'!$C$42</f>
        <v>1.3726122133972886E-5</v>
      </c>
    </row>
    <row r="86" spans="2:11">
      <c r="B86" s="76" t="s">
        <v>2157</v>
      </c>
      <c r="C86" s="73" t="s">
        <v>2158</v>
      </c>
      <c r="D86" s="86" t="s">
        <v>629</v>
      </c>
      <c r="E86" s="86" t="s">
        <v>128</v>
      </c>
      <c r="F86" s="101">
        <v>44131</v>
      </c>
      <c r="G86" s="83">
        <v>60920.636940000004</v>
      </c>
      <c r="H86" s="85">
        <v>4.652596</v>
      </c>
      <c r="I86" s="83">
        <v>2.8343911509999997</v>
      </c>
      <c r="J86" s="84">
        <f t="shared" si="1"/>
        <v>4.1847453920518104E-3</v>
      </c>
      <c r="K86" s="84">
        <f>I86/'סכום נכסי הקרן'!$C$42</f>
        <v>3.4461661571211788E-5</v>
      </c>
    </row>
    <row r="87" spans="2:11">
      <c r="B87" s="76" t="s">
        <v>2159</v>
      </c>
      <c r="C87" s="73" t="s">
        <v>2160</v>
      </c>
      <c r="D87" s="86" t="s">
        <v>629</v>
      </c>
      <c r="E87" s="86" t="s">
        <v>128</v>
      </c>
      <c r="F87" s="101">
        <v>44126</v>
      </c>
      <c r="G87" s="83">
        <v>83560.317569999999</v>
      </c>
      <c r="H87" s="85">
        <v>4.6842290000000002</v>
      </c>
      <c r="I87" s="83">
        <v>3.914156497</v>
      </c>
      <c r="J87" s="84">
        <f t="shared" si="1"/>
        <v>5.778930109491584E-3</v>
      </c>
      <c r="K87" s="84">
        <f>I87/'סכום נכסי הקרן'!$C$42</f>
        <v>4.7589880630548811E-5</v>
      </c>
    </row>
    <row r="88" spans="2:11">
      <c r="B88" s="76" t="s">
        <v>2159</v>
      </c>
      <c r="C88" s="73" t="s">
        <v>2161</v>
      </c>
      <c r="D88" s="86" t="s">
        <v>629</v>
      </c>
      <c r="E88" s="86" t="s">
        <v>128</v>
      </c>
      <c r="F88" s="101">
        <v>44126</v>
      </c>
      <c r="G88" s="83">
        <v>60931.480770000002</v>
      </c>
      <c r="H88" s="85">
        <v>4.6842290000000002</v>
      </c>
      <c r="I88" s="83">
        <v>2.8541699959999995</v>
      </c>
      <c r="J88" s="84">
        <f t="shared" si="1"/>
        <v>4.2139472297885163E-3</v>
      </c>
      <c r="K88" s="84">
        <f>I88/'סכום נכסי הקרן'!$C$42</f>
        <v>3.4702140681661654E-5</v>
      </c>
    </row>
    <row r="89" spans="2:11">
      <c r="B89" s="76" t="s">
        <v>2162</v>
      </c>
      <c r="C89" s="73" t="s">
        <v>2163</v>
      </c>
      <c r="D89" s="86" t="s">
        <v>629</v>
      </c>
      <c r="E89" s="86" t="s">
        <v>128</v>
      </c>
      <c r="F89" s="101">
        <v>44140</v>
      </c>
      <c r="G89" s="83">
        <v>60953.168429999991</v>
      </c>
      <c r="H89" s="85">
        <v>4.718642</v>
      </c>
      <c r="I89" s="83">
        <v>2.8761616990000003</v>
      </c>
      <c r="J89" s="84">
        <f t="shared" si="1"/>
        <v>4.2464161703439354E-3</v>
      </c>
      <c r="K89" s="84">
        <f>I89/'סכום נכסי הקרן'!$C$42</f>
        <v>3.4969524604975566E-5</v>
      </c>
    </row>
    <row r="90" spans="2:11">
      <c r="B90" s="76" t="s">
        <v>2164</v>
      </c>
      <c r="C90" s="73" t="s">
        <v>2165</v>
      </c>
      <c r="D90" s="86" t="s">
        <v>629</v>
      </c>
      <c r="E90" s="86" t="s">
        <v>128</v>
      </c>
      <c r="F90" s="101">
        <v>44118</v>
      </c>
      <c r="G90" s="83">
        <v>36583.829271000002</v>
      </c>
      <c r="H90" s="85">
        <v>4.7174009999999997</v>
      </c>
      <c r="I90" s="83">
        <v>1.7258060880000003</v>
      </c>
      <c r="J90" s="84">
        <f t="shared" si="1"/>
        <v>2.5480107330228406E-3</v>
      </c>
      <c r="K90" s="84">
        <f>I90/'סכום נכסי הקרן'!$C$42</f>
        <v>2.0983040862659314E-5</v>
      </c>
    </row>
    <row r="91" spans="2:11">
      <c r="B91" s="76" t="s">
        <v>2166</v>
      </c>
      <c r="C91" s="73" t="s">
        <v>2167</v>
      </c>
      <c r="D91" s="86" t="s">
        <v>629</v>
      </c>
      <c r="E91" s="86" t="s">
        <v>128</v>
      </c>
      <c r="F91" s="101">
        <v>44082</v>
      </c>
      <c r="G91" s="83">
        <v>128054.78846999998</v>
      </c>
      <c r="H91" s="85">
        <v>4.7127119999999998</v>
      </c>
      <c r="I91" s="83">
        <v>6.0348533780000002</v>
      </c>
      <c r="J91" s="84">
        <f t="shared" si="1"/>
        <v>8.9099646166986655E-3</v>
      </c>
      <c r="K91" s="84">
        <f>I91/'סכום נכסי הקרן'!$C$42</f>
        <v>7.3374161738808035E-5</v>
      </c>
    </row>
    <row r="92" spans="2:11">
      <c r="B92" s="76" t="s">
        <v>2168</v>
      </c>
      <c r="C92" s="73" t="s">
        <v>2169</v>
      </c>
      <c r="D92" s="86" t="s">
        <v>629</v>
      </c>
      <c r="E92" s="86" t="s">
        <v>128</v>
      </c>
      <c r="F92" s="101">
        <v>44118</v>
      </c>
      <c r="G92" s="83">
        <v>48522.199440000004</v>
      </c>
      <c r="H92" s="85">
        <v>4.8047230000000001</v>
      </c>
      <c r="I92" s="83">
        <v>2.3313572900000001</v>
      </c>
      <c r="J92" s="84">
        <f t="shared" si="1"/>
        <v>3.4420572732566713E-3</v>
      </c>
      <c r="K92" s="84">
        <f>I92/'סכום נכסי הקרן'!$C$42</f>
        <v>2.8345574639975815E-5</v>
      </c>
    </row>
    <row r="93" spans="2:11">
      <c r="B93" s="76" t="s">
        <v>2170</v>
      </c>
      <c r="C93" s="73" t="s">
        <v>2171</v>
      </c>
      <c r="D93" s="86" t="s">
        <v>629</v>
      </c>
      <c r="E93" s="86" t="s">
        <v>128</v>
      </c>
      <c r="F93" s="101">
        <v>44116</v>
      </c>
      <c r="G93" s="83">
        <v>24406.569641999999</v>
      </c>
      <c r="H93" s="85">
        <v>4.7753249999999996</v>
      </c>
      <c r="I93" s="83">
        <v>1.165492972</v>
      </c>
      <c r="J93" s="84">
        <f t="shared" si="1"/>
        <v>1.7207545057163392E-3</v>
      </c>
      <c r="K93" s="84">
        <f>I93/'סכום נכסי הקרן'!$C$42</f>
        <v>1.4170529833371548E-5</v>
      </c>
    </row>
    <row r="94" spans="2:11">
      <c r="B94" s="76" t="s">
        <v>2172</v>
      </c>
      <c r="C94" s="73" t="s">
        <v>2173</v>
      </c>
      <c r="D94" s="86" t="s">
        <v>629</v>
      </c>
      <c r="E94" s="86" t="s">
        <v>128</v>
      </c>
      <c r="F94" s="101">
        <v>44118</v>
      </c>
      <c r="G94" s="83">
        <v>54934.300588999999</v>
      </c>
      <c r="H94" s="85">
        <v>4.8135779999999997</v>
      </c>
      <c r="I94" s="83">
        <v>2.6443054250000002</v>
      </c>
      <c r="J94" s="84">
        <f t="shared" si="1"/>
        <v>3.9040994530843975E-3</v>
      </c>
      <c r="K94" s="84">
        <f>I94/'סכום נכסי הקרן'!$C$42</f>
        <v>3.215052326674067E-5</v>
      </c>
    </row>
    <row r="95" spans="2:11">
      <c r="B95" s="76" t="s">
        <v>2174</v>
      </c>
      <c r="C95" s="73" t="s">
        <v>2175</v>
      </c>
      <c r="D95" s="86" t="s">
        <v>629</v>
      </c>
      <c r="E95" s="86" t="s">
        <v>128</v>
      </c>
      <c r="F95" s="101">
        <v>44070</v>
      </c>
      <c r="G95" s="83">
        <v>24431.148990000002</v>
      </c>
      <c r="H95" s="85">
        <v>4.9577109999999998</v>
      </c>
      <c r="I95" s="83">
        <v>1.211225752</v>
      </c>
      <c r="J95" s="84">
        <f t="shared" si="1"/>
        <v>1.7882751936436911E-3</v>
      </c>
      <c r="K95" s="84">
        <f>I95/'סכום נכסי הקרן'!$C$42</f>
        <v>1.4726567268964954E-5</v>
      </c>
    </row>
    <row r="96" spans="2:11">
      <c r="B96" s="76" t="s">
        <v>2176</v>
      </c>
      <c r="C96" s="73" t="s">
        <v>2177</v>
      </c>
      <c r="D96" s="86" t="s">
        <v>629</v>
      </c>
      <c r="E96" s="86" t="s">
        <v>128</v>
      </c>
      <c r="F96" s="101">
        <v>44125</v>
      </c>
      <c r="G96" s="83">
        <v>36652.145400000001</v>
      </c>
      <c r="H96" s="85">
        <v>4.882441</v>
      </c>
      <c r="I96" s="83">
        <v>1.7895193730000001</v>
      </c>
      <c r="J96" s="84">
        <f t="shared" si="1"/>
        <v>2.6420781575990731E-3</v>
      </c>
      <c r="K96" s="84">
        <f>I96/'סכום נכסי הקרן'!$C$42</f>
        <v>2.1757692471519123E-5</v>
      </c>
    </row>
    <row r="97" spans="2:11">
      <c r="B97" s="76" t="s">
        <v>2178</v>
      </c>
      <c r="C97" s="73" t="s">
        <v>2179</v>
      </c>
      <c r="D97" s="86" t="s">
        <v>629</v>
      </c>
      <c r="E97" s="86" t="s">
        <v>128</v>
      </c>
      <c r="F97" s="101">
        <v>44068</v>
      </c>
      <c r="G97" s="83">
        <v>24436.209444</v>
      </c>
      <c r="H97" s="85">
        <v>4.9773849999999999</v>
      </c>
      <c r="I97" s="83">
        <v>1.216284218</v>
      </c>
      <c r="J97" s="84">
        <f t="shared" si="1"/>
        <v>1.7957436026093635E-3</v>
      </c>
      <c r="K97" s="84">
        <f>I97/'סכום נכסי הקרן'!$C$42</f>
        <v>1.4788070122337883E-5</v>
      </c>
    </row>
    <row r="98" spans="2:11">
      <c r="B98" s="76" t="s">
        <v>2180</v>
      </c>
      <c r="C98" s="73" t="s">
        <v>2181</v>
      </c>
      <c r="D98" s="86" t="s">
        <v>629</v>
      </c>
      <c r="E98" s="86" t="s">
        <v>128</v>
      </c>
      <c r="F98" s="101">
        <v>44140</v>
      </c>
      <c r="G98" s="83">
        <v>54820.440373999998</v>
      </c>
      <c r="H98" s="85">
        <v>4.6536359999999997</v>
      </c>
      <c r="I98" s="83">
        <v>2.5511436090000004</v>
      </c>
      <c r="J98" s="84">
        <f t="shared" si="1"/>
        <v>3.7665536947709649E-3</v>
      </c>
      <c r="K98" s="84">
        <f>I98/'סכום נכסי הקרן'!$C$42</f>
        <v>3.1017824636483235E-5</v>
      </c>
    </row>
    <row r="99" spans="2:11">
      <c r="B99" s="76" t="s">
        <v>2182</v>
      </c>
      <c r="C99" s="73" t="s">
        <v>2183</v>
      </c>
      <c r="D99" s="86" t="s">
        <v>629</v>
      </c>
      <c r="E99" s="86" t="s">
        <v>128</v>
      </c>
      <c r="F99" s="101">
        <v>44083</v>
      </c>
      <c r="G99" s="83">
        <v>54681.289514999997</v>
      </c>
      <c r="H99" s="85">
        <v>5.0006529999999998</v>
      </c>
      <c r="I99" s="83">
        <v>2.7344215479999998</v>
      </c>
      <c r="J99" s="84">
        <f t="shared" si="1"/>
        <v>4.0371484962063303E-3</v>
      </c>
      <c r="K99" s="84">
        <f>I99/'סכום נכסי הקרן'!$C$42</f>
        <v>3.3246191143011033E-5</v>
      </c>
    </row>
    <row r="100" spans="2:11">
      <c r="B100" s="76" t="s">
        <v>2184</v>
      </c>
      <c r="C100" s="73" t="s">
        <v>2185</v>
      </c>
      <c r="D100" s="86" t="s">
        <v>629</v>
      </c>
      <c r="E100" s="86" t="s">
        <v>128</v>
      </c>
      <c r="F100" s="101">
        <v>44063</v>
      </c>
      <c r="G100" s="83">
        <v>61117.633184999999</v>
      </c>
      <c r="H100" s="85">
        <v>5.0195160000000003</v>
      </c>
      <c r="I100" s="83">
        <v>3.0678094709999999</v>
      </c>
      <c r="J100" s="84">
        <f t="shared" si="1"/>
        <v>4.5293683417444996E-3</v>
      </c>
      <c r="K100" s="84">
        <f>I100/'סכום נכסי הקרן'!$C$42</f>
        <v>3.7299654889643799E-5</v>
      </c>
    </row>
    <row r="101" spans="2:11">
      <c r="B101" s="76" t="s">
        <v>2186</v>
      </c>
      <c r="C101" s="73" t="s">
        <v>2187</v>
      </c>
      <c r="D101" s="86" t="s">
        <v>629</v>
      </c>
      <c r="E101" s="86" t="s">
        <v>128</v>
      </c>
      <c r="F101" s="101">
        <v>44146</v>
      </c>
      <c r="G101" s="83">
        <v>97242.812520000007</v>
      </c>
      <c r="H101" s="85">
        <v>4.9754800000000001</v>
      </c>
      <c r="I101" s="83">
        <v>4.8382967810000004</v>
      </c>
      <c r="J101" s="84">
        <f t="shared" si="1"/>
        <v>7.1433472238034311E-3</v>
      </c>
      <c r="K101" s="84">
        <f>I101/'סכום נכסי הקרן'!$C$42</f>
        <v>5.8825947925034792E-5</v>
      </c>
    </row>
    <row r="102" spans="2:11">
      <c r="B102" s="76" t="s">
        <v>2188</v>
      </c>
      <c r="C102" s="73" t="s">
        <v>2189</v>
      </c>
      <c r="D102" s="86" t="s">
        <v>629</v>
      </c>
      <c r="E102" s="86" t="s">
        <v>128</v>
      </c>
      <c r="F102" s="101">
        <v>44112</v>
      </c>
      <c r="G102" s="83">
        <v>24315.735359999999</v>
      </c>
      <c r="H102" s="85">
        <v>4.9667310000000002</v>
      </c>
      <c r="I102" s="83">
        <v>1.207697131</v>
      </c>
      <c r="J102" s="84">
        <f t="shared" si="1"/>
        <v>1.7830654749833581E-3</v>
      </c>
      <c r="K102" s="84">
        <f>I102/'סכום נכסי הקרן'!$C$42</f>
        <v>1.4683664883148455E-5</v>
      </c>
    </row>
    <row r="103" spans="2:11">
      <c r="B103" s="76" t="s">
        <v>2190</v>
      </c>
      <c r="C103" s="73" t="s">
        <v>2191</v>
      </c>
      <c r="D103" s="86" t="s">
        <v>629</v>
      </c>
      <c r="E103" s="86" t="s">
        <v>128</v>
      </c>
      <c r="F103" s="101">
        <v>44117</v>
      </c>
      <c r="G103" s="83">
        <v>48905.673300000002</v>
      </c>
      <c r="H103" s="85">
        <v>4.962148</v>
      </c>
      <c r="I103" s="83">
        <v>2.426771859</v>
      </c>
      <c r="J103" s="84">
        <f t="shared" si="1"/>
        <v>3.5829290360747594E-3</v>
      </c>
      <c r="K103" s="84">
        <f>I103/'סכום נכסי הקרן'!$C$42</f>
        <v>2.9505663142468123E-5</v>
      </c>
    </row>
    <row r="104" spans="2:11">
      <c r="B104" s="76" t="s">
        <v>2192</v>
      </c>
      <c r="C104" s="73" t="s">
        <v>2193</v>
      </c>
      <c r="D104" s="86" t="s">
        <v>629</v>
      </c>
      <c r="E104" s="86" t="s">
        <v>128</v>
      </c>
      <c r="F104" s="101">
        <v>44112</v>
      </c>
      <c r="G104" s="83">
        <v>36683.592507000001</v>
      </c>
      <c r="H104" s="85">
        <v>4.9807750000000004</v>
      </c>
      <c r="I104" s="83">
        <v>1.8271270300000002</v>
      </c>
      <c r="J104" s="84">
        <f t="shared" si="1"/>
        <v>2.6976027697476436E-3</v>
      </c>
      <c r="K104" s="84">
        <f>I104/'סכום נכסי הקרן'!$C$42</f>
        <v>2.2214941411053446E-5</v>
      </c>
    </row>
    <row r="105" spans="2:11">
      <c r="B105" s="76" t="s">
        <v>2194</v>
      </c>
      <c r="C105" s="73" t="s">
        <v>2195</v>
      </c>
      <c r="D105" s="86" t="s">
        <v>629</v>
      </c>
      <c r="E105" s="86" t="s">
        <v>128</v>
      </c>
      <c r="F105" s="101">
        <v>44139</v>
      </c>
      <c r="G105" s="83">
        <v>55022.135611999991</v>
      </c>
      <c r="H105" s="85">
        <v>5.0030570000000001</v>
      </c>
      <c r="I105" s="83">
        <v>2.7527887350000002</v>
      </c>
      <c r="J105" s="84">
        <f t="shared" si="1"/>
        <v>4.0642661370217442E-3</v>
      </c>
      <c r="K105" s="84">
        <f>I105/'סכום נכסי הקרן'!$C$42</f>
        <v>3.3469506750733648E-5</v>
      </c>
    </row>
    <row r="106" spans="2:11">
      <c r="B106" s="76" t="s">
        <v>2196</v>
      </c>
      <c r="C106" s="73" t="s">
        <v>2197</v>
      </c>
      <c r="D106" s="86" t="s">
        <v>629</v>
      </c>
      <c r="E106" s="86" t="s">
        <v>128</v>
      </c>
      <c r="F106" s="101">
        <v>44112</v>
      </c>
      <c r="G106" s="83">
        <v>42797.524592000002</v>
      </c>
      <c r="H106" s="85">
        <v>4.9807750000000004</v>
      </c>
      <c r="I106" s="83">
        <v>2.131648202</v>
      </c>
      <c r="J106" s="84">
        <f t="shared" si="1"/>
        <v>3.14720323186439E-3</v>
      </c>
      <c r="K106" s="84">
        <f>I106/'סכום נכסי הקרן'!$C$42</f>
        <v>2.5917431650281815E-5</v>
      </c>
    </row>
    <row r="107" spans="2:11">
      <c r="B107" s="76" t="s">
        <v>2198</v>
      </c>
      <c r="C107" s="73" t="s">
        <v>2199</v>
      </c>
      <c r="D107" s="86" t="s">
        <v>629</v>
      </c>
      <c r="E107" s="86" t="s">
        <v>128</v>
      </c>
      <c r="F107" s="101">
        <v>44116</v>
      </c>
      <c r="G107" s="83">
        <v>42817.766408000003</v>
      </c>
      <c r="H107" s="85">
        <v>5.0101750000000003</v>
      </c>
      <c r="I107" s="83">
        <v>2.1452450860000001</v>
      </c>
      <c r="J107" s="84">
        <f t="shared" si="1"/>
        <v>3.1672779126808285E-3</v>
      </c>
      <c r="K107" s="84">
        <f>I107/'סכום נכסי הקרן'!$C$42</f>
        <v>2.6082748005671124E-5</v>
      </c>
    </row>
    <row r="108" spans="2:11">
      <c r="B108" s="76" t="s">
        <v>2200</v>
      </c>
      <c r="C108" s="73" t="s">
        <v>2201</v>
      </c>
      <c r="D108" s="86" t="s">
        <v>629</v>
      </c>
      <c r="E108" s="86" t="s">
        <v>128</v>
      </c>
      <c r="F108" s="101">
        <v>44132</v>
      </c>
      <c r="G108" s="83">
        <v>48936.036024000001</v>
      </c>
      <c r="H108" s="85">
        <v>5.0132070000000004</v>
      </c>
      <c r="I108" s="83">
        <v>2.4532646810000003</v>
      </c>
      <c r="J108" s="84">
        <f t="shared" si="1"/>
        <v>3.62204350859484E-3</v>
      </c>
      <c r="K108" s="84">
        <f>I108/'סכום נכסי הקרן'!$C$42</f>
        <v>2.9827773471350659E-5</v>
      </c>
    </row>
    <row r="109" spans="2:11">
      <c r="B109" s="76" t="s">
        <v>2202</v>
      </c>
      <c r="C109" s="73" t="s">
        <v>2203</v>
      </c>
      <c r="D109" s="86" t="s">
        <v>629</v>
      </c>
      <c r="E109" s="86" t="s">
        <v>128</v>
      </c>
      <c r="F109" s="101">
        <v>44139</v>
      </c>
      <c r="G109" s="83">
        <v>48941.819400000008</v>
      </c>
      <c r="H109" s="85">
        <v>5.0675869999999996</v>
      </c>
      <c r="I109" s="83">
        <v>2.4801694699999999</v>
      </c>
      <c r="J109" s="84">
        <f t="shared" si="1"/>
        <v>3.6617662165041392E-3</v>
      </c>
      <c r="K109" s="84">
        <f>I109/'סכום נכסי הקרן'!$C$42</f>
        <v>3.0154892659835186E-5</v>
      </c>
    </row>
    <row r="110" spans="2:11">
      <c r="B110" s="76" t="s">
        <v>2204</v>
      </c>
      <c r="C110" s="73" t="s">
        <v>2205</v>
      </c>
      <c r="D110" s="86" t="s">
        <v>629</v>
      </c>
      <c r="E110" s="86" t="s">
        <v>128</v>
      </c>
      <c r="F110" s="101">
        <v>44084</v>
      </c>
      <c r="G110" s="83">
        <v>146075.57243999999</v>
      </c>
      <c r="H110" s="85">
        <v>5.1719939999999998</v>
      </c>
      <c r="I110" s="83">
        <v>7.5550202209999995</v>
      </c>
      <c r="J110" s="84">
        <f t="shared" si="1"/>
        <v>1.1154365919302859E-2</v>
      </c>
      <c r="K110" s="84">
        <f>I110/'סכום נכסי הקרן'!$C$42</f>
        <v>9.1856958390484225E-5</v>
      </c>
    </row>
    <row r="111" spans="2:11">
      <c r="B111" s="76" t="s">
        <v>2206</v>
      </c>
      <c r="C111" s="73" t="s">
        <v>2207</v>
      </c>
      <c r="D111" s="86" t="s">
        <v>629</v>
      </c>
      <c r="E111" s="86" t="s">
        <v>128</v>
      </c>
      <c r="F111" s="101">
        <v>44132</v>
      </c>
      <c r="G111" s="83">
        <v>50365.204403999996</v>
      </c>
      <c r="H111" s="85">
        <v>5.0779769999999997</v>
      </c>
      <c r="I111" s="83">
        <v>2.5575335300000002</v>
      </c>
      <c r="J111" s="84">
        <f t="shared" si="1"/>
        <v>3.7759878875255151E-3</v>
      </c>
      <c r="K111" s="84">
        <f>I111/'סכום נכסי הקרן'!$C$42</f>
        <v>3.1095515852422532E-5</v>
      </c>
    </row>
    <row r="112" spans="2:11">
      <c r="B112" s="76" t="s">
        <v>2208</v>
      </c>
      <c r="C112" s="73" t="s">
        <v>2209</v>
      </c>
      <c r="D112" s="86" t="s">
        <v>629</v>
      </c>
      <c r="E112" s="86" t="s">
        <v>128</v>
      </c>
      <c r="F112" s="101">
        <v>44116</v>
      </c>
      <c r="G112" s="83">
        <v>42865.840721000008</v>
      </c>
      <c r="H112" s="85">
        <v>5.117159</v>
      </c>
      <c r="I112" s="83">
        <v>2.1935133369999997</v>
      </c>
      <c r="J112" s="84">
        <f t="shared" si="1"/>
        <v>3.2385420149849105E-3</v>
      </c>
      <c r="K112" s="84">
        <f>I112/'סכום נכסי הקרן'!$C$42</f>
        <v>2.6669612712050633E-5</v>
      </c>
    </row>
    <row r="113" spans="2:11">
      <c r="B113" s="76" t="s">
        <v>2210</v>
      </c>
      <c r="C113" s="73" t="s">
        <v>2108</v>
      </c>
      <c r="D113" s="86" t="s">
        <v>629</v>
      </c>
      <c r="E113" s="86" t="s">
        <v>128</v>
      </c>
      <c r="F113" s="101">
        <v>44084</v>
      </c>
      <c r="G113" s="83">
        <v>56035.318829999997</v>
      </c>
      <c r="H113" s="85">
        <v>5.2391189999999996</v>
      </c>
      <c r="I113" s="83">
        <v>2.9357568080000003</v>
      </c>
      <c r="J113" s="84">
        <f t="shared" si="1"/>
        <v>4.3344034467960894E-3</v>
      </c>
      <c r="K113" s="84">
        <f>I113/'סכום נכסי הקרן'!$C$42</f>
        <v>3.5694105782465097E-5</v>
      </c>
    </row>
    <row r="114" spans="2:11">
      <c r="B114" s="76" t="s">
        <v>2211</v>
      </c>
      <c r="C114" s="73" t="s">
        <v>2212</v>
      </c>
      <c r="D114" s="86" t="s">
        <v>629</v>
      </c>
      <c r="E114" s="86" t="s">
        <v>128</v>
      </c>
      <c r="F114" s="101">
        <v>44062</v>
      </c>
      <c r="G114" s="83">
        <v>30628.397835</v>
      </c>
      <c r="H114" s="85">
        <v>5.1489520000000004</v>
      </c>
      <c r="I114" s="83">
        <v>1.577041489</v>
      </c>
      <c r="J114" s="84">
        <f t="shared" si="1"/>
        <v>2.3283720392081046E-3</v>
      </c>
      <c r="K114" s="84">
        <f>I114/'סכום נכסי הקרן'!$C$42</f>
        <v>1.9174301351633707E-5</v>
      </c>
    </row>
    <row r="115" spans="2:11">
      <c r="B115" s="76" t="s">
        <v>2213</v>
      </c>
      <c r="C115" s="73" t="s">
        <v>2214</v>
      </c>
      <c r="D115" s="86" t="s">
        <v>629</v>
      </c>
      <c r="E115" s="86" t="s">
        <v>128</v>
      </c>
      <c r="F115" s="101">
        <v>44062</v>
      </c>
      <c r="G115" s="83">
        <v>24512.839176000001</v>
      </c>
      <c r="H115" s="85">
        <v>5.1881110000000001</v>
      </c>
      <c r="I115" s="83">
        <v>1.2717532169999999</v>
      </c>
      <c r="J115" s="84">
        <f t="shared" si="1"/>
        <v>1.8776390170390481E-3</v>
      </c>
      <c r="K115" s="84">
        <f>I115/'סכום נכסי הקרן'!$C$42</f>
        <v>1.5462484403710962E-5</v>
      </c>
    </row>
    <row r="116" spans="2:11">
      <c r="B116" s="76" t="s">
        <v>2215</v>
      </c>
      <c r="C116" s="73" t="s">
        <v>2216</v>
      </c>
      <c r="D116" s="86" t="s">
        <v>629</v>
      </c>
      <c r="E116" s="86" t="s">
        <v>128</v>
      </c>
      <c r="F116" s="101">
        <v>44061</v>
      </c>
      <c r="G116" s="83">
        <v>61305.592904999998</v>
      </c>
      <c r="H116" s="85">
        <v>5.2244429999999999</v>
      </c>
      <c r="I116" s="83">
        <v>3.2028759490000001</v>
      </c>
      <c r="J116" s="84">
        <f t="shared" si="1"/>
        <v>4.7287828866395308E-3</v>
      </c>
      <c r="K116" s="84">
        <f>I116/'סכום נכסי הקרן'!$C$42</f>
        <v>3.8941847165332119E-5</v>
      </c>
    </row>
    <row r="117" spans="2:11">
      <c r="B117" s="76" t="s">
        <v>2217</v>
      </c>
      <c r="C117" s="73" t="s">
        <v>2218</v>
      </c>
      <c r="D117" s="86" t="s">
        <v>629</v>
      </c>
      <c r="E117" s="86" t="s">
        <v>128</v>
      </c>
      <c r="F117" s="101">
        <v>44083</v>
      </c>
      <c r="G117" s="83">
        <v>48786.750959999998</v>
      </c>
      <c r="H117" s="85">
        <v>5.2524410000000001</v>
      </c>
      <c r="I117" s="83">
        <v>2.5624951729999998</v>
      </c>
      <c r="J117" s="84">
        <f t="shared" si="1"/>
        <v>3.7833133452958474E-3</v>
      </c>
      <c r="K117" s="84">
        <f>I117/'סכום נכסי הקרן'!$C$42</f>
        <v>3.1155841493025396E-5</v>
      </c>
    </row>
    <row r="118" spans="2:11">
      <c r="B118" s="76" t="s">
        <v>2219</v>
      </c>
      <c r="C118" s="73" t="s">
        <v>2220</v>
      </c>
      <c r="D118" s="86" t="s">
        <v>629</v>
      </c>
      <c r="E118" s="86" t="s">
        <v>128</v>
      </c>
      <c r="F118" s="101">
        <v>44055</v>
      </c>
      <c r="G118" s="83">
        <v>36814.80285</v>
      </c>
      <c r="H118" s="85">
        <v>5.3162640000000003</v>
      </c>
      <c r="I118" s="83">
        <v>1.9571721339999997</v>
      </c>
      <c r="J118" s="84">
        <f t="shared" si="1"/>
        <v>2.8896036689640046E-3</v>
      </c>
      <c r="K118" s="84">
        <f>I118/'סכום נכסי הקרן'!$C$42</f>
        <v>2.3796081812744256E-5</v>
      </c>
    </row>
    <row r="119" spans="2:11">
      <c r="B119" s="76" t="s">
        <v>2221</v>
      </c>
      <c r="C119" s="73" t="s">
        <v>2222</v>
      </c>
      <c r="D119" s="86" t="s">
        <v>629</v>
      </c>
      <c r="E119" s="86" t="s">
        <v>128</v>
      </c>
      <c r="F119" s="101">
        <v>44055</v>
      </c>
      <c r="G119" s="83">
        <v>36814.80285</v>
      </c>
      <c r="H119" s="85">
        <v>5.3162640000000003</v>
      </c>
      <c r="I119" s="83">
        <v>1.9571721339999997</v>
      </c>
      <c r="J119" s="84">
        <f t="shared" si="1"/>
        <v>2.8896036689640046E-3</v>
      </c>
      <c r="K119" s="84">
        <f>I119/'סכום נכסי הקרן'!$C$42</f>
        <v>2.3796081812744256E-5</v>
      </c>
    </row>
    <row r="120" spans="2:11">
      <c r="B120" s="76" t="s">
        <v>2223</v>
      </c>
      <c r="C120" s="73" t="s">
        <v>2224</v>
      </c>
      <c r="D120" s="86" t="s">
        <v>629</v>
      </c>
      <c r="E120" s="86" t="s">
        <v>128</v>
      </c>
      <c r="F120" s="101">
        <v>44137</v>
      </c>
      <c r="G120" s="83">
        <v>50488.633952999997</v>
      </c>
      <c r="H120" s="85">
        <v>5.3081820000000004</v>
      </c>
      <c r="I120" s="83">
        <v>2.6800284639999998</v>
      </c>
      <c r="J120" s="84">
        <f t="shared" si="1"/>
        <v>3.956841581774926E-3</v>
      </c>
      <c r="K120" s="84">
        <f>I120/'סכום נכסי הקרן'!$C$42</f>
        <v>3.2584858266650213E-5</v>
      </c>
    </row>
    <row r="121" spans="2:11">
      <c r="B121" s="76" t="s">
        <v>2225</v>
      </c>
      <c r="C121" s="73" t="s">
        <v>2226</v>
      </c>
      <c r="D121" s="86" t="s">
        <v>629</v>
      </c>
      <c r="E121" s="86" t="s">
        <v>128</v>
      </c>
      <c r="F121" s="101">
        <v>43894</v>
      </c>
      <c r="G121" s="83">
        <v>84187.379335000005</v>
      </c>
      <c r="H121" s="85">
        <v>5.3680709999999996</v>
      </c>
      <c r="I121" s="83">
        <v>4.5192384279999995</v>
      </c>
      <c r="J121" s="84">
        <f t="shared" si="1"/>
        <v>6.6722838096937272E-3</v>
      </c>
      <c r="K121" s="84">
        <f>I121/'סכום נכסי הקרן'!$C$42</f>
        <v>5.4946708823305652E-5</v>
      </c>
    </row>
    <row r="122" spans="2:11">
      <c r="B122" s="76" t="s">
        <v>2227</v>
      </c>
      <c r="C122" s="73" t="s">
        <v>2228</v>
      </c>
      <c r="D122" s="86" t="s">
        <v>629</v>
      </c>
      <c r="E122" s="86" t="s">
        <v>128</v>
      </c>
      <c r="F122" s="101">
        <v>44055</v>
      </c>
      <c r="G122" s="83">
        <v>85482.491009999998</v>
      </c>
      <c r="H122" s="85">
        <v>5.3686360000000004</v>
      </c>
      <c r="I122" s="83">
        <v>4.5892441660000003</v>
      </c>
      <c r="J122" s="84">
        <f t="shared" si="1"/>
        <v>6.7756415235397261E-3</v>
      </c>
      <c r="K122" s="84">
        <f>I122/'סכום נכסי הקרן'!$C$42</f>
        <v>5.5797866593166667E-5</v>
      </c>
    </row>
    <row r="123" spans="2:11">
      <c r="B123" s="76" t="s">
        <v>2229</v>
      </c>
      <c r="C123" s="73" t="s">
        <v>2230</v>
      </c>
      <c r="D123" s="86" t="s">
        <v>629</v>
      </c>
      <c r="E123" s="86" t="s">
        <v>128</v>
      </c>
      <c r="F123" s="101">
        <v>44110</v>
      </c>
      <c r="G123" s="83">
        <v>36847.334340000001</v>
      </c>
      <c r="H123" s="85">
        <v>5.4036020000000002</v>
      </c>
      <c r="I123" s="83">
        <v>1.9910832230000002</v>
      </c>
      <c r="J123" s="84">
        <f t="shared" si="1"/>
        <v>2.9396706025211971E-3</v>
      </c>
      <c r="K123" s="84">
        <f>I123/'סכום נכסי הקרן'!$C$42</f>
        <v>2.4208386399645383E-5</v>
      </c>
    </row>
    <row r="124" spans="2:11">
      <c r="B124" s="76" t="s">
        <v>2231</v>
      </c>
      <c r="C124" s="73" t="s">
        <v>2232</v>
      </c>
      <c r="D124" s="86" t="s">
        <v>629</v>
      </c>
      <c r="E124" s="86" t="s">
        <v>128</v>
      </c>
      <c r="F124" s="101">
        <v>44047</v>
      </c>
      <c r="G124" s="83">
        <v>65976.632973</v>
      </c>
      <c r="H124" s="85">
        <v>5.4159730000000001</v>
      </c>
      <c r="I124" s="83">
        <v>3.573276903</v>
      </c>
      <c r="J124" s="84">
        <f t="shared" si="1"/>
        <v>5.2756494279481382E-3</v>
      </c>
      <c r="K124" s="84">
        <f>I124/'סכום נכסי הקרן'!$C$42</f>
        <v>4.3445330150698658E-5</v>
      </c>
    </row>
    <row r="125" spans="2:11">
      <c r="B125" s="76" t="s">
        <v>2233</v>
      </c>
      <c r="C125" s="73" t="s">
        <v>2234</v>
      </c>
      <c r="D125" s="86" t="s">
        <v>629</v>
      </c>
      <c r="E125" s="86" t="s">
        <v>128</v>
      </c>
      <c r="F125" s="101">
        <v>44138</v>
      </c>
      <c r="G125" s="83">
        <v>54995.084999999999</v>
      </c>
      <c r="H125" s="85">
        <v>5.4413499999999999</v>
      </c>
      <c r="I125" s="83">
        <v>2.992475148</v>
      </c>
      <c r="J125" s="84">
        <f t="shared" si="1"/>
        <v>4.4181434104479259E-3</v>
      </c>
      <c r="K125" s="84">
        <f>I125/'סכום נכסי הקרן'!$C$42</f>
        <v>3.6383710051541124E-5</v>
      </c>
    </row>
    <row r="126" spans="2:11">
      <c r="B126" s="76" t="s">
        <v>2233</v>
      </c>
      <c r="C126" s="73" t="s">
        <v>2235</v>
      </c>
      <c r="D126" s="86" t="s">
        <v>629</v>
      </c>
      <c r="E126" s="86" t="s">
        <v>128</v>
      </c>
      <c r="F126" s="101">
        <v>44138</v>
      </c>
      <c r="G126" s="83">
        <v>49158.696000000004</v>
      </c>
      <c r="H126" s="85">
        <v>5.4413499999999999</v>
      </c>
      <c r="I126" s="83">
        <v>2.6748967839999995</v>
      </c>
      <c r="J126" s="84">
        <f t="shared" si="1"/>
        <v>3.9492650783604592E-3</v>
      </c>
      <c r="K126" s="84">
        <f>I126/'סכום נכסי הקרן'!$C$42</f>
        <v>3.2522465248174491E-5</v>
      </c>
    </row>
    <row r="127" spans="2:11">
      <c r="B127" s="76" t="s">
        <v>2236</v>
      </c>
      <c r="C127" s="73" t="s">
        <v>2237</v>
      </c>
      <c r="D127" s="86" t="s">
        <v>629</v>
      </c>
      <c r="E127" s="86" t="s">
        <v>128</v>
      </c>
      <c r="F127" s="101">
        <v>44111</v>
      </c>
      <c r="G127" s="83">
        <v>36663.39</v>
      </c>
      <c r="H127" s="85">
        <v>5.4656529999999997</v>
      </c>
      <c r="I127" s="83">
        <v>2.0038936070000002</v>
      </c>
      <c r="J127" s="84">
        <f t="shared" si="1"/>
        <v>2.95858408078107E-3</v>
      </c>
      <c r="K127" s="84">
        <f>I127/'סכום נכסי הקרן'!$C$42</f>
        <v>2.4364140173378946E-5</v>
      </c>
    </row>
    <row r="128" spans="2:11">
      <c r="B128" s="76" t="s">
        <v>2238</v>
      </c>
      <c r="C128" s="73" t="s">
        <v>2239</v>
      </c>
      <c r="D128" s="86" t="s">
        <v>629</v>
      </c>
      <c r="E128" s="86" t="s">
        <v>128</v>
      </c>
      <c r="F128" s="101">
        <v>44084</v>
      </c>
      <c r="G128" s="83">
        <v>202246.008</v>
      </c>
      <c r="H128" s="85">
        <v>5.4420729999999997</v>
      </c>
      <c r="I128" s="83">
        <v>11.006375172000002</v>
      </c>
      <c r="J128" s="84">
        <f t="shared" si="1"/>
        <v>1.6250007613794044E-2</v>
      </c>
      <c r="K128" s="84">
        <f>I128/'סכום נכסי הקרן'!$C$42</f>
        <v>1.3381991267134464E-4</v>
      </c>
    </row>
    <row r="129" spans="2:11">
      <c r="B129" s="76" t="s">
        <v>2240</v>
      </c>
      <c r="C129" s="73" t="s">
        <v>2241</v>
      </c>
      <c r="D129" s="86" t="s">
        <v>629</v>
      </c>
      <c r="E129" s="86" t="s">
        <v>128</v>
      </c>
      <c r="F129" s="101">
        <v>44090</v>
      </c>
      <c r="G129" s="83">
        <v>61457.406524999999</v>
      </c>
      <c r="H129" s="85">
        <v>5.4724810000000002</v>
      </c>
      <c r="I129" s="83">
        <v>3.3632447179999998</v>
      </c>
      <c r="J129" s="84">
        <f t="shared" si="1"/>
        <v>4.9655541829600816E-3</v>
      </c>
      <c r="K129" s="84">
        <f>I129/'סכום נכסי הקרן'!$C$42</f>
        <v>4.0891674817708188E-5</v>
      </c>
    </row>
    <row r="130" spans="2:11">
      <c r="B130" s="76" t="s">
        <v>2242</v>
      </c>
      <c r="C130" s="73" t="s">
        <v>2243</v>
      </c>
      <c r="D130" s="86" t="s">
        <v>629</v>
      </c>
      <c r="E130" s="86" t="s">
        <v>128</v>
      </c>
      <c r="F130" s="101">
        <v>44111</v>
      </c>
      <c r="G130" s="83">
        <v>36828.899829000002</v>
      </c>
      <c r="H130" s="85">
        <v>5.3569279999999999</v>
      </c>
      <c r="I130" s="83">
        <v>1.9728975930000001</v>
      </c>
      <c r="J130" s="84">
        <f t="shared" si="1"/>
        <v>2.9128210156823412E-3</v>
      </c>
      <c r="K130" s="84">
        <f>I130/'סכום נכסי הקרן'!$C$42</f>
        <v>2.3987278234564436E-5</v>
      </c>
    </row>
    <row r="131" spans="2:11">
      <c r="B131" s="76" t="s">
        <v>2244</v>
      </c>
      <c r="C131" s="73" t="s">
        <v>2245</v>
      </c>
      <c r="D131" s="86" t="s">
        <v>629</v>
      </c>
      <c r="E131" s="86" t="s">
        <v>128</v>
      </c>
      <c r="F131" s="101">
        <v>43893</v>
      </c>
      <c r="G131" s="83">
        <v>55019.347538000002</v>
      </c>
      <c r="H131" s="85">
        <v>5.4971680000000003</v>
      </c>
      <c r="I131" s="83">
        <v>3.0245057120000003</v>
      </c>
      <c r="J131" s="84">
        <f t="shared" si="1"/>
        <v>4.4654339035249064E-3</v>
      </c>
      <c r="K131" s="84">
        <f>I131/'סכום נכסי הקרן'!$C$42</f>
        <v>3.6773150463148961E-5</v>
      </c>
    </row>
    <row r="132" spans="2:11">
      <c r="B132" s="76" t="s">
        <v>2246</v>
      </c>
      <c r="C132" s="73" t="s">
        <v>2247</v>
      </c>
      <c r="D132" s="86" t="s">
        <v>629</v>
      </c>
      <c r="E132" s="86" t="s">
        <v>128</v>
      </c>
      <c r="F132" s="101">
        <v>44138</v>
      </c>
      <c r="G132" s="83">
        <v>24591.637674000001</v>
      </c>
      <c r="H132" s="85">
        <v>5.4886039999999996</v>
      </c>
      <c r="I132" s="83">
        <v>1.349737596</v>
      </c>
      <c r="J132" s="84">
        <f t="shared" si="1"/>
        <v>1.9927765380396817E-3</v>
      </c>
      <c r="K132" s="84">
        <f>I132/'סכום נכסי הקרן'!$C$42</f>
        <v>1.6410649682871869E-5</v>
      </c>
    </row>
    <row r="133" spans="2:11">
      <c r="B133" s="76" t="s">
        <v>2248</v>
      </c>
      <c r="C133" s="73" t="s">
        <v>2249</v>
      </c>
      <c r="D133" s="86" t="s">
        <v>629</v>
      </c>
      <c r="E133" s="86" t="s">
        <v>128</v>
      </c>
      <c r="F133" s="101">
        <v>44090</v>
      </c>
      <c r="G133" s="83">
        <v>36887.456510999997</v>
      </c>
      <c r="H133" s="85">
        <v>5.496251</v>
      </c>
      <c r="I133" s="83">
        <v>2.027427147</v>
      </c>
      <c r="J133" s="84">
        <f t="shared" si="1"/>
        <v>2.9933294168434268E-3</v>
      </c>
      <c r="K133" s="84">
        <f>I133/'סכום נכסי הקרן'!$C$42</f>
        <v>2.465027036778293E-5</v>
      </c>
    </row>
    <row r="134" spans="2:11">
      <c r="B134" s="76" t="s">
        <v>2250</v>
      </c>
      <c r="C134" s="73" t="s">
        <v>2251</v>
      </c>
      <c r="D134" s="86" t="s">
        <v>629</v>
      </c>
      <c r="E134" s="86" t="s">
        <v>128</v>
      </c>
      <c r="F134" s="101">
        <v>44138</v>
      </c>
      <c r="G134" s="83">
        <v>73779.250553999998</v>
      </c>
      <c r="H134" s="85">
        <v>5.4940059999999997</v>
      </c>
      <c r="I134" s="83">
        <v>4.0534364680000001</v>
      </c>
      <c r="J134" s="84">
        <f t="shared" si="1"/>
        <v>5.9845655302209096E-3</v>
      </c>
      <c r="K134" s="84">
        <f>I134/'סכום נכסי הקרן'!$C$42</f>
        <v>4.9283302239826972E-5</v>
      </c>
    </row>
    <row r="135" spans="2:11">
      <c r="B135" s="76" t="s">
        <v>2252</v>
      </c>
      <c r="C135" s="73" t="s">
        <v>2253</v>
      </c>
      <c r="D135" s="86" t="s">
        <v>629</v>
      </c>
      <c r="E135" s="86" t="s">
        <v>128</v>
      </c>
      <c r="F135" s="101">
        <v>44133</v>
      </c>
      <c r="G135" s="83">
        <v>98372.334071999998</v>
      </c>
      <c r="H135" s="85">
        <v>5.5161990000000003</v>
      </c>
      <c r="I135" s="83">
        <v>5.4264141810000002</v>
      </c>
      <c r="J135" s="84">
        <f t="shared" si="1"/>
        <v>8.0116541893989115E-3</v>
      </c>
      <c r="K135" s="84">
        <f>I135/'סכום נכסי הקרן'!$C$42</f>
        <v>6.5976514562878831E-5</v>
      </c>
    </row>
    <row r="136" spans="2:11">
      <c r="B136" s="76" t="s">
        <v>2254</v>
      </c>
      <c r="C136" s="73" t="s">
        <v>2255</v>
      </c>
      <c r="D136" s="86" t="s">
        <v>629</v>
      </c>
      <c r="E136" s="86" t="s">
        <v>128</v>
      </c>
      <c r="F136" s="101">
        <v>44138</v>
      </c>
      <c r="G136" s="83">
        <v>67263.661739999996</v>
      </c>
      <c r="H136" s="85">
        <v>5.5078940000000003</v>
      </c>
      <c r="I136" s="83">
        <v>3.70481097</v>
      </c>
      <c r="J136" s="84">
        <f t="shared" si="1"/>
        <v>5.4698486585595821E-3</v>
      </c>
      <c r="K136" s="84">
        <f>I136/'סכום נכסי הקרן'!$C$42</f>
        <v>4.504457396023421E-5</v>
      </c>
    </row>
    <row r="137" spans="2:11">
      <c r="B137" s="76" t="s">
        <v>2256</v>
      </c>
      <c r="C137" s="73" t="s">
        <v>2257</v>
      </c>
      <c r="D137" s="86" t="s">
        <v>629</v>
      </c>
      <c r="E137" s="86" t="s">
        <v>128</v>
      </c>
      <c r="F137" s="101">
        <v>44090</v>
      </c>
      <c r="G137" s="83">
        <v>49199.179631999999</v>
      </c>
      <c r="H137" s="85">
        <v>5.6148540000000002</v>
      </c>
      <c r="I137" s="83">
        <v>2.7624621650000001</v>
      </c>
      <c r="J137" s="84">
        <f t="shared" si="1"/>
        <v>4.0785481607302759E-3</v>
      </c>
      <c r="K137" s="84">
        <f>I137/'סכום נכסי הקרן'!$C$42</f>
        <v>3.3587120182731275E-5</v>
      </c>
    </row>
    <row r="138" spans="2:11">
      <c r="B138" s="76" t="s">
        <v>2258</v>
      </c>
      <c r="C138" s="73" t="s">
        <v>2259</v>
      </c>
      <c r="D138" s="86" t="s">
        <v>629</v>
      </c>
      <c r="E138" s="86" t="s">
        <v>128</v>
      </c>
      <c r="F138" s="101">
        <v>44090</v>
      </c>
      <c r="G138" s="83">
        <v>36706.523399999998</v>
      </c>
      <c r="H138" s="85">
        <v>5.5709759999999999</v>
      </c>
      <c r="I138" s="83">
        <v>2.044911742</v>
      </c>
      <c r="J138" s="84">
        <f t="shared" si="1"/>
        <v>3.0191439831683069E-3</v>
      </c>
      <c r="K138" s="84">
        <f>I138/'סכום נכסי הקרן'!$C$42</f>
        <v>2.4862855068870188E-5</v>
      </c>
    </row>
    <row r="139" spans="2:11">
      <c r="B139" s="76" t="s">
        <v>2260</v>
      </c>
      <c r="C139" s="73" t="s">
        <v>2261</v>
      </c>
      <c r="D139" s="86" t="s">
        <v>629</v>
      </c>
      <c r="E139" s="86" t="s">
        <v>128</v>
      </c>
      <c r="F139" s="101">
        <v>43893</v>
      </c>
      <c r="G139" s="83">
        <v>66007.535440000007</v>
      </c>
      <c r="H139" s="85">
        <v>5.5804280000000004</v>
      </c>
      <c r="I139" s="83">
        <v>3.683503295</v>
      </c>
      <c r="J139" s="84">
        <f t="shared" si="1"/>
        <v>5.4383896290815482E-3</v>
      </c>
      <c r="K139" s="84">
        <f>I139/'סכום נכסי הקרן'!$C$42</f>
        <v>4.4785506723003983E-5</v>
      </c>
    </row>
    <row r="140" spans="2:11">
      <c r="B140" s="76" t="s">
        <v>2262</v>
      </c>
      <c r="C140" s="73" t="s">
        <v>2263</v>
      </c>
      <c r="D140" s="86" t="s">
        <v>629</v>
      </c>
      <c r="E140" s="86" t="s">
        <v>128</v>
      </c>
      <c r="F140" s="101">
        <v>44089</v>
      </c>
      <c r="G140" s="83">
        <v>53859.957690000003</v>
      </c>
      <c r="H140" s="85">
        <v>5.6273989999999996</v>
      </c>
      <c r="I140" s="83">
        <v>3.0309149430000004</v>
      </c>
      <c r="J140" s="84">
        <f t="shared" ref="J140:J203" si="2">IFERROR(I140/$I$11,0)</f>
        <v>4.474896605906116E-3</v>
      </c>
      <c r="K140" s="84">
        <f>I140/'סכום נכסי הקרן'!$C$42</f>
        <v>3.6851076457793632E-5</v>
      </c>
    </row>
    <row r="141" spans="2:11">
      <c r="B141" s="76" t="s">
        <v>2264</v>
      </c>
      <c r="C141" s="73" t="s">
        <v>2104</v>
      </c>
      <c r="D141" s="86" t="s">
        <v>629</v>
      </c>
      <c r="E141" s="86" t="s">
        <v>128</v>
      </c>
      <c r="F141" s="101">
        <v>44084</v>
      </c>
      <c r="G141" s="83">
        <v>18372.132562999999</v>
      </c>
      <c r="H141" s="85">
        <v>5.6501849999999996</v>
      </c>
      <c r="I141" s="83">
        <v>1.0380595510000001</v>
      </c>
      <c r="J141" s="84">
        <f t="shared" si="2"/>
        <v>1.5326095416259018E-3</v>
      </c>
      <c r="K141" s="84">
        <f>I141/'סכום נכסי הקרן'!$C$42</f>
        <v>1.2621143318453039E-5</v>
      </c>
    </row>
    <row r="142" spans="2:11">
      <c r="B142" s="76" t="s">
        <v>2265</v>
      </c>
      <c r="C142" s="73" t="s">
        <v>2266</v>
      </c>
      <c r="D142" s="86" t="s">
        <v>629</v>
      </c>
      <c r="E142" s="86" t="s">
        <v>128</v>
      </c>
      <c r="F142" s="101">
        <v>44138</v>
      </c>
      <c r="G142" s="83">
        <v>67792.010550000006</v>
      </c>
      <c r="H142" s="85">
        <v>5.724297</v>
      </c>
      <c r="I142" s="83">
        <v>3.880615938</v>
      </c>
      <c r="J142" s="84">
        <f t="shared" si="2"/>
        <v>5.729410233001506E-3</v>
      </c>
      <c r="K142" s="84">
        <f>I142/'סכום נכסי הקרן'!$C$42</f>
        <v>4.7182081095625959E-5</v>
      </c>
    </row>
    <row r="143" spans="2:11">
      <c r="B143" s="76" t="s">
        <v>2267</v>
      </c>
      <c r="C143" s="73" t="s">
        <v>2268</v>
      </c>
      <c r="D143" s="86" t="s">
        <v>629</v>
      </c>
      <c r="E143" s="86" t="s">
        <v>128</v>
      </c>
      <c r="F143" s="101">
        <v>44138</v>
      </c>
      <c r="G143" s="83">
        <v>73954.920599999998</v>
      </c>
      <c r="H143" s="85">
        <v>5.7269560000000004</v>
      </c>
      <c r="I143" s="83">
        <v>4.235365829</v>
      </c>
      <c r="J143" s="84">
        <f t="shared" si="2"/>
        <v>6.2531692671663466E-3</v>
      </c>
      <c r="K143" s="84">
        <f>I143/'סכום נכסי הקרן'!$C$42</f>
        <v>5.1495272195503998E-5</v>
      </c>
    </row>
    <row r="144" spans="2:11">
      <c r="B144" s="76" t="s">
        <v>2269</v>
      </c>
      <c r="C144" s="73" t="s">
        <v>2270</v>
      </c>
      <c r="D144" s="86" t="s">
        <v>629</v>
      </c>
      <c r="E144" s="86" t="s">
        <v>128</v>
      </c>
      <c r="F144" s="101">
        <v>44109</v>
      </c>
      <c r="G144" s="83">
        <v>37019.751236999997</v>
      </c>
      <c r="H144" s="85">
        <v>5.8454370000000004</v>
      </c>
      <c r="I144" s="83">
        <v>2.163966351</v>
      </c>
      <c r="J144" s="84">
        <f t="shared" si="2"/>
        <v>3.1949183205386114E-3</v>
      </c>
      <c r="K144" s="84">
        <f>I144/'סכום נכסי הקרן'!$C$42</f>
        <v>2.6310368635374034E-5</v>
      </c>
    </row>
    <row r="145" spans="2:11">
      <c r="B145" s="76" t="s">
        <v>2271</v>
      </c>
      <c r="C145" s="73" t="s">
        <v>2272</v>
      </c>
      <c r="D145" s="86" t="s">
        <v>629</v>
      </c>
      <c r="E145" s="86" t="s">
        <v>128</v>
      </c>
      <c r="F145" s="101">
        <v>43894</v>
      </c>
      <c r="G145" s="83">
        <v>96462.423198000004</v>
      </c>
      <c r="H145" s="85">
        <v>5.8524839999999996</v>
      </c>
      <c r="I145" s="83">
        <v>5.6454483520000016</v>
      </c>
      <c r="J145" s="84">
        <f t="shared" si="2"/>
        <v>8.3350401262590225E-3</v>
      </c>
      <c r="K145" s="84">
        <f>I145/'סכום נכסי הקרן'!$C$42</f>
        <v>6.863961964308976E-5</v>
      </c>
    </row>
    <row r="146" spans="2:11">
      <c r="B146" s="76" t="s">
        <v>2273</v>
      </c>
      <c r="C146" s="73" t="s">
        <v>2274</v>
      </c>
      <c r="D146" s="86" t="s">
        <v>629</v>
      </c>
      <c r="E146" s="86" t="s">
        <v>128</v>
      </c>
      <c r="F146" s="101">
        <v>44090</v>
      </c>
      <c r="G146" s="83">
        <v>74056.852601999999</v>
      </c>
      <c r="H146" s="85">
        <v>5.8537460000000001</v>
      </c>
      <c r="I146" s="83">
        <v>4.335100336</v>
      </c>
      <c r="J146" s="84">
        <f t="shared" si="2"/>
        <v>6.400419063105612E-3</v>
      </c>
      <c r="K146" s="84">
        <f>I146/'סכום נכסי הקרן'!$C$42</f>
        <v>5.2707884232481684E-5</v>
      </c>
    </row>
    <row r="147" spans="2:11">
      <c r="B147" s="76" t="s">
        <v>2275</v>
      </c>
      <c r="C147" s="73" t="s">
        <v>2276</v>
      </c>
      <c r="D147" s="86" t="s">
        <v>629</v>
      </c>
      <c r="E147" s="86" t="s">
        <v>128</v>
      </c>
      <c r="F147" s="101">
        <v>44090</v>
      </c>
      <c r="G147" s="83">
        <v>132414.47027200001</v>
      </c>
      <c r="H147" s="85">
        <v>5.856503</v>
      </c>
      <c r="I147" s="83">
        <v>7.7548575329999991</v>
      </c>
      <c r="J147" s="84">
        <f t="shared" si="2"/>
        <v>1.1449409272884094E-2</v>
      </c>
      <c r="K147" s="84">
        <f>I147/'סכום נכסי הקרן'!$C$42</f>
        <v>9.428666037886891E-5</v>
      </c>
    </row>
    <row r="148" spans="2:11">
      <c r="B148" s="76" t="s">
        <v>2277</v>
      </c>
      <c r="C148" s="73" t="s">
        <v>2278</v>
      </c>
      <c r="D148" s="86" t="s">
        <v>629</v>
      </c>
      <c r="E148" s="86" t="s">
        <v>128</v>
      </c>
      <c r="F148" s="101">
        <v>44090</v>
      </c>
      <c r="G148" s="83">
        <v>30694.805775000001</v>
      </c>
      <c r="H148" s="85">
        <v>5.884061</v>
      </c>
      <c r="I148" s="83">
        <v>1.8061011380000001</v>
      </c>
      <c r="J148" s="84">
        <f t="shared" si="2"/>
        <v>2.6665597696910932E-3</v>
      </c>
      <c r="K148" s="84">
        <f>I148/'סכום נכסי הקרן'!$C$42</f>
        <v>2.1959300204270389E-5</v>
      </c>
    </row>
    <row r="149" spans="2:11">
      <c r="B149" s="76" t="s">
        <v>2279</v>
      </c>
      <c r="C149" s="73" t="s">
        <v>2280</v>
      </c>
      <c r="D149" s="86" t="s">
        <v>629</v>
      </c>
      <c r="E149" s="86" t="s">
        <v>128</v>
      </c>
      <c r="F149" s="101">
        <v>43895</v>
      </c>
      <c r="G149" s="83">
        <v>101634.56743200001</v>
      </c>
      <c r="H149" s="85">
        <v>5.9391559999999997</v>
      </c>
      <c r="I149" s="83">
        <v>6.0362358519999999</v>
      </c>
      <c r="J149" s="84">
        <f t="shared" si="2"/>
        <v>8.9120057258444841E-3</v>
      </c>
      <c r="K149" s="84">
        <f>I149/'סכום נכסי הקרן'!$C$42</f>
        <v>7.3390970410787615E-5</v>
      </c>
    </row>
    <row r="150" spans="2:11">
      <c r="B150" s="76" t="s">
        <v>2281</v>
      </c>
      <c r="C150" s="73" t="s">
        <v>2282</v>
      </c>
      <c r="D150" s="86" t="s">
        <v>629</v>
      </c>
      <c r="E150" s="86" t="s">
        <v>128</v>
      </c>
      <c r="F150" s="101">
        <v>43895</v>
      </c>
      <c r="G150" s="83">
        <v>101658.36108</v>
      </c>
      <c r="H150" s="85">
        <v>5.956372</v>
      </c>
      <c r="I150" s="83">
        <v>6.0551505530000007</v>
      </c>
      <c r="J150" s="84">
        <f t="shared" si="2"/>
        <v>8.9399317260452204E-3</v>
      </c>
      <c r="K150" s="84">
        <f>I150/'סכום נכסי הקרן'!$C$42</f>
        <v>7.3620942912766641E-5</v>
      </c>
    </row>
    <row r="151" spans="2:11">
      <c r="B151" s="76" t="s">
        <v>2283</v>
      </c>
      <c r="C151" s="73" t="s">
        <v>2284</v>
      </c>
      <c r="D151" s="86" t="s">
        <v>629</v>
      </c>
      <c r="E151" s="86" t="s">
        <v>128</v>
      </c>
      <c r="F151" s="101">
        <v>44105</v>
      </c>
      <c r="G151" s="83">
        <v>55612.582154999996</v>
      </c>
      <c r="H151" s="85">
        <v>5.9802160000000004</v>
      </c>
      <c r="I151" s="83">
        <v>3.325752364</v>
      </c>
      <c r="J151" s="84">
        <f t="shared" si="2"/>
        <v>4.9101998062067815E-3</v>
      </c>
      <c r="K151" s="84">
        <f>I151/'סכום נכסי הקרן'!$C$42</f>
        <v>4.0435827778177243E-5</v>
      </c>
    </row>
    <row r="152" spans="2:11">
      <c r="B152" s="76" t="s">
        <v>2285</v>
      </c>
      <c r="C152" s="73" t="s">
        <v>2286</v>
      </c>
      <c r="D152" s="86" t="s">
        <v>629</v>
      </c>
      <c r="E152" s="86" t="s">
        <v>128</v>
      </c>
      <c r="F152" s="101">
        <v>44091</v>
      </c>
      <c r="G152" s="83">
        <v>49172.075999999994</v>
      </c>
      <c r="H152" s="85">
        <v>6.0018630000000002</v>
      </c>
      <c r="I152" s="83">
        <v>2.9512405950000002</v>
      </c>
      <c r="J152" s="84">
        <f t="shared" si="2"/>
        <v>4.3572639846851174E-3</v>
      </c>
      <c r="K152" s="84">
        <f>I152/'סכום נכסי הקרן'!$C$42</f>
        <v>3.5882363859423338E-5</v>
      </c>
    </row>
    <row r="153" spans="2:11">
      <c r="B153" s="76" t="s">
        <v>2287</v>
      </c>
      <c r="C153" s="73" t="s">
        <v>2288</v>
      </c>
      <c r="D153" s="86" t="s">
        <v>629</v>
      </c>
      <c r="E153" s="86" t="s">
        <v>128</v>
      </c>
      <c r="F153" s="101">
        <v>44088</v>
      </c>
      <c r="G153" s="83">
        <v>61493.850599999998</v>
      </c>
      <c r="H153" s="85">
        <v>6.1230799999999999</v>
      </c>
      <c r="I153" s="83">
        <v>3.7653177840000005</v>
      </c>
      <c r="J153" s="84">
        <f t="shared" si="2"/>
        <v>5.5591819924520848E-3</v>
      </c>
      <c r="K153" s="84">
        <f>I153/'סכום נכסי הקרן'!$C$42</f>
        <v>4.5780240011860367E-5</v>
      </c>
    </row>
    <row r="154" spans="2:11">
      <c r="B154" s="76" t="s">
        <v>2289</v>
      </c>
      <c r="C154" s="73" t="s">
        <v>2290</v>
      </c>
      <c r="D154" s="86" t="s">
        <v>629</v>
      </c>
      <c r="E154" s="86" t="s">
        <v>128</v>
      </c>
      <c r="F154" s="101">
        <v>44103</v>
      </c>
      <c r="G154" s="83">
        <v>49531.723751999998</v>
      </c>
      <c r="H154" s="85">
        <v>6.2431279999999996</v>
      </c>
      <c r="I154" s="83">
        <v>3.0923288449999999</v>
      </c>
      <c r="J154" s="84">
        <f t="shared" si="2"/>
        <v>4.5655691806182359E-3</v>
      </c>
      <c r="K154" s="84">
        <f>I154/'סכום נכסי הקרן'!$C$42</f>
        <v>3.7597771248223264E-5</v>
      </c>
    </row>
    <row r="155" spans="2:11">
      <c r="B155" s="76" t="s">
        <v>2291</v>
      </c>
      <c r="C155" s="73" t="s">
        <v>2292</v>
      </c>
      <c r="D155" s="86" t="s">
        <v>629</v>
      </c>
      <c r="E155" s="86" t="s">
        <v>128</v>
      </c>
      <c r="F155" s="101">
        <v>44088</v>
      </c>
      <c r="G155" s="83">
        <v>61939.956960000003</v>
      </c>
      <c r="H155" s="85">
        <v>6.1937980000000001</v>
      </c>
      <c r="I155" s="83">
        <v>3.8364358320000003</v>
      </c>
      <c r="J155" s="84">
        <f t="shared" si="2"/>
        <v>5.6641819405201981E-3</v>
      </c>
      <c r="K155" s="84">
        <f>I155/'סכום נכסי הקרן'!$C$42</f>
        <v>4.6644921691704203E-5</v>
      </c>
    </row>
    <row r="156" spans="2:11">
      <c r="B156" s="76" t="s">
        <v>2293</v>
      </c>
      <c r="C156" s="73" t="s">
        <v>2294</v>
      </c>
      <c r="D156" s="86" t="s">
        <v>629</v>
      </c>
      <c r="E156" s="86" t="s">
        <v>128</v>
      </c>
      <c r="F156" s="101">
        <v>44097</v>
      </c>
      <c r="G156" s="83">
        <v>49333.107360000002</v>
      </c>
      <c r="H156" s="85">
        <v>6.3806630000000002</v>
      </c>
      <c r="I156" s="83">
        <v>3.1477792980000001</v>
      </c>
      <c r="J156" s="84">
        <f t="shared" si="2"/>
        <v>4.6474372134044191E-3</v>
      </c>
      <c r="K156" s="84">
        <f>I156/'סכום נכסי הקרן'!$C$42</f>
        <v>3.8271960039908628E-5</v>
      </c>
    </row>
    <row r="157" spans="2:11">
      <c r="B157" s="76" t="s">
        <v>2295</v>
      </c>
      <c r="C157" s="73" t="s">
        <v>2296</v>
      </c>
      <c r="D157" s="86" t="s">
        <v>629</v>
      </c>
      <c r="E157" s="86" t="s">
        <v>128</v>
      </c>
      <c r="F157" s="101">
        <v>44103</v>
      </c>
      <c r="G157" s="83">
        <v>68099.403380000003</v>
      </c>
      <c r="H157" s="85">
        <v>6.4669970000000001</v>
      </c>
      <c r="I157" s="83">
        <v>4.403986647</v>
      </c>
      <c r="J157" s="84">
        <f t="shared" si="2"/>
        <v>6.5021240350644025E-3</v>
      </c>
      <c r="K157" s="84">
        <f>I157/'סכום נכסי הקרן'!$C$42</f>
        <v>5.3545431561026549E-5</v>
      </c>
    </row>
    <row r="158" spans="2:11">
      <c r="B158" s="76" t="s">
        <v>2297</v>
      </c>
      <c r="C158" s="73" t="s">
        <v>2298</v>
      </c>
      <c r="D158" s="86" t="s">
        <v>629</v>
      </c>
      <c r="E158" s="86" t="s">
        <v>128</v>
      </c>
      <c r="F158" s="101">
        <v>44097</v>
      </c>
      <c r="G158" s="83">
        <v>68316.851922000002</v>
      </c>
      <c r="H158" s="85">
        <v>6.452604</v>
      </c>
      <c r="I158" s="83">
        <v>4.4082161500000003</v>
      </c>
      <c r="J158" s="84">
        <f t="shared" si="2"/>
        <v>6.5083685483467964E-3</v>
      </c>
      <c r="K158" s="84">
        <f>I158/'סכום נכסי הקרן'!$C$42</f>
        <v>5.3596855550601528E-5</v>
      </c>
    </row>
    <row r="159" spans="2:11">
      <c r="B159" s="76" t="s">
        <v>2299</v>
      </c>
      <c r="C159" s="73" t="s">
        <v>2232</v>
      </c>
      <c r="D159" s="86" t="s">
        <v>629</v>
      </c>
      <c r="E159" s="86" t="s">
        <v>128</v>
      </c>
      <c r="F159" s="101">
        <v>44097</v>
      </c>
      <c r="G159" s="83">
        <v>102217.511808</v>
      </c>
      <c r="H159" s="85">
        <v>6.4634900000000002</v>
      </c>
      <c r="I159" s="83">
        <v>6.6068191450000002</v>
      </c>
      <c r="J159" s="84">
        <f t="shared" si="2"/>
        <v>9.754425024719687E-3</v>
      </c>
      <c r="K159" s="84">
        <f>I159/'סכום נכסי הקרן'!$C$42</f>
        <v>8.0328350360840106E-5</v>
      </c>
    </row>
    <row r="160" spans="2:11">
      <c r="B160" s="76" t="s">
        <v>2300</v>
      </c>
      <c r="C160" s="73" t="s">
        <v>2301</v>
      </c>
      <c r="D160" s="86" t="s">
        <v>629</v>
      </c>
      <c r="E160" s="86" t="s">
        <v>128</v>
      </c>
      <c r="F160" s="101">
        <v>44104</v>
      </c>
      <c r="G160" s="83">
        <v>133443.99006400001</v>
      </c>
      <c r="H160" s="85">
        <v>6.5797040000000004</v>
      </c>
      <c r="I160" s="83">
        <v>8.7802193250000009</v>
      </c>
      <c r="J160" s="84">
        <f t="shared" si="2"/>
        <v>1.2963271617798673E-2</v>
      </c>
      <c r="K160" s="84">
        <f>I160/'סכום נכסי הקרן'!$C$42</f>
        <v>1.0675341926339638E-4</v>
      </c>
    </row>
    <row r="161" spans="2:11">
      <c r="B161" s="76" t="s">
        <v>2302</v>
      </c>
      <c r="C161" s="73" t="s">
        <v>2303</v>
      </c>
      <c r="D161" s="86" t="s">
        <v>629</v>
      </c>
      <c r="E161" s="86" t="s">
        <v>128</v>
      </c>
      <c r="F161" s="101">
        <v>44103</v>
      </c>
      <c r="G161" s="83">
        <v>34141.902075999998</v>
      </c>
      <c r="H161" s="85">
        <v>6.6566109999999998</v>
      </c>
      <c r="I161" s="83">
        <v>2.2726934839999999</v>
      </c>
      <c r="J161" s="84">
        <f t="shared" si="2"/>
        <v>3.3554449890798349E-3</v>
      </c>
      <c r="K161" s="84">
        <f>I161/'סכום נכסי הקרן'!$C$42</f>
        <v>2.7632316616947493E-5</v>
      </c>
    </row>
    <row r="162" spans="2:11">
      <c r="B162" s="76" t="s">
        <v>2304</v>
      </c>
      <c r="C162" s="73" t="s">
        <v>2305</v>
      </c>
      <c r="D162" s="86" t="s">
        <v>629</v>
      </c>
      <c r="E162" s="86" t="s">
        <v>128</v>
      </c>
      <c r="F162" s="101">
        <v>44096</v>
      </c>
      <c r="G162" s="83">
        <v>43370.274254999997</v>
      </c>
      <c r="H162" s="85">
        <v>6.7495630000000002</v>
      </c>
      <c r="I162" s="83">
        <v>2.9273038939999996</v>
      </c>
      <c r="J162" s="84">
        <f t="shared" si="2"/>
        <v>4.3219234145682036E-3</v>
      </c>
      <c r="K162" s="84">
        <f>I162/'סכום נכסי הקרן'!$C$42</f>
        <v>3.559133187228837E-5</v>
      </c>
    </row>
    <row r="163" spans="2:11">
      <c r="B163" s="76" t="s">
        <v>2306</v>
      </c>
      <c r="C163" s="73" t="s">
        <v>2307</v>
      </c>
      <c r="D163" s="86" t="s">
        <v>629</v>
      </c>
      <c r="E163" s="86" t="s">
        <v>128</v>
      </c>
      <c r="F163" s="101">
        <v>44098</v>
      </c>
      <c r="G163" s="83">
        <v>100243.25620799999</v>
      </c>
      <c r="H163" s="85">
        <v>7.2598779999999996</v>
      </c>
      <c r="I163" s="83">
        <v>7.277538128999999</v>
      </c>
      <c r="J163" s="84">
        <f t="shared" si="2"/>
        <v>1.0744686434710826E-2</v>
      </c>
      <c r="K163" s="84">
        <f>I163/'סכום נכסי הקרן'!$C$42</f>
        <v>8.84832201034443E-5</v>
      </c>
    </row>
    <row r="164" spans="2:11">
      <c r="B164" s="76" t="s">
        <v>2308</v>
      </c>
      <c r="C164" s="73" t="s">
        <v>2309</v>
      </c>
      <c r="D164" s="86" t="s">
        <v>629</v>
      </c>
      <c r="E164" s="86" t="s">
        <v>128</v>
      </c>
      <c r="F164" s="101">
        <v>44098</v>
      </c>
      <c r="G164" s="83">
        <v>62675.530095000009</v>
      </c>
      <c r="H164" s="85">
        <v>7.3029840000000004</v>
      </c>
      <c r="I164" s="83">
        <v>4.5771839209999996</v>
      </c>
      <c r="J164" s="84">
        <f t="shared" si="2"/>
        <v>6.7578355638107865E-3</v>
      </c>
      <c r="K164" s="84">
        <f>I164/'סכום נכסי הקרן'!$C$42</f>
        <v>5.5651233309503857E-5</v>
      </c>
    </row>
    <row r="165" spans="2:11">
      <c r="B165" s="76" t="s">
        <v>2310</v>
      </c>
      <c r="C165" s="73" t="s">
        <v>2311</v>
      </c>
      <c r="D165" s="86" t="s">
        <v>629</v>
      </c>
      <c r="E165" s="86" t="s">
        <v>128</v>
      </c>
      <c r="F165" s="101">
        <v>44098</v>
      </c>
      <c r="G165" s="83">
        <v>31363.067318000001</v>
      </c>
      <c r="H165" s="85">
        <v>7.3777559999999998</v>
      </c>
      <c r="I165" s="83">
        <v>2.3138906690000001</v>
      </c>
      <c r="J165" s="84">
        <f t="shared" si="2"/>
        <v>3.4162692440643429E-3</v>
      </c>
      <c r="K165" s="84">
        <f>I165/'סכום נכסי הקרן'!$C$42</f>
        <v>2.8133208473971433E-5</v>
      </c>
    </row>
    <row r="166" spans="2:11">
      <c r="B166" s="76" t="s">
        <v>2312</v>
      </c>
      <c r="C166" s="73" t="s">
        <v>2313</v>
      </c>
      <c r="D166" s="86" t="s">
        <v>629</v>
      </c>
      <c r="E166" s="86" t="s">
        <v>128</v>
      </c>
      <c r="F166" s="101">
        <v>43941</v>
      </c>
      <c r="G166" s="83">
        <v>69748.104905999993</v>
      </c>
      <c r="H166" s="85">
        <v>8.6246460000000003</v>
      </c>
      <c r="I166" s="83">
        <v>6.0155272039999996</v>
      </c>
      <c r="J166" s="84">
        <f t="shared" si="2"/>
        <v>8.881431110459078E-3</v>
      </c>
      <c r="K166" s="84">
        <f>I166/'סכום נכסי הקרן'!$C$42</f>
        <v>7.3139186383476638E-5</v>
      </c>
    </row>
    <row r="167" spans="2:11">
      <c r="B167" s="76" t="s">
        <v>2314</v>
      </c>
      <c r="C167" s="73" t="s">
        <v>2315</v>
      </c>
      <c r="D167" s="86" t="s">
        <v>629</v>
      </c>
      <c r="E167" s="86" t="s">
        <v>128</v>
      </c>
      <c r="F167" s="101">
        <v>43920</v>
      </c>
      <c r="G167" s="83">
        <v>8901.0084239999996</v>
      </c>
      <c r="H167" s="85">
        <v>9.140549</v>
      </c>
      <c r="I167" s="83">
        <v>0.81360103699999997</v>
      </c>
      <c r="J167" s="84">
        <f t="shared" si="2"/>
        <v>1.2012150085047753E-3</v>
      </c>
      <c r="K167" s="84">
        <f>I167/'סכום נכסי הקרן'!$C$42</f>
        <v>9.8920869059264719E-6</v>
      </c>
    </row>
    <row r="168" spans="2:11">
      <c r="B168" s="76" t="s">
        <v>2316</v>
      </c>
      <c r="C168" s="73" t="s">
        <v>2034</v>
      </c>
      <c r="D168" s="86" t="s">
        <v>629</v>
      </c>
      <c r="E168" s="86" t="s">
        <v>128</v>
      </c>
      <c r="F168" s="101">
        <v>43920</v>
      </c>
      <c r="G168" s="83">
        <v>51156.852407999999</v>
      </c>
      <c r="H168" s="85">
        <v>9.1559539999999995</v>
      </c>
      <c r="I168" s="83">
        <v>4.6838977130000004</v>
      </c>
      <c r="J168" s="84">
        <f t="shared" si="2"/>
        <v>6.9153896999725592E-3</v>
      </c>
      <c r="K168" s="84">
        <f>I168/'סכום נכסי הקרן'!$C$42</f>
        <v>5.694870228572023E-5</v>
      </c>
    </row>
    <row r="169" spans="2:11">
      <c r="B169" s="76" t="s">
        <v>2317</v>
      </c>
      <c r="C169" s="73" t="s">
        <v>2318</v>
      </c>
      <c r="D169" s="86" t="s">
        <v>629</v>
      </c>
      <c r="E169" s="86" t="s">
        <v>128</v>
      </c>
      <c r="F169" s="101">
        <v>44195</v>
      </c>
      <c r="G169" s="83">
        <v>52002.705374999998</v>
      </c>
      <c r="H169" s="85">
        <v>1.2037000000000001E-2</v>
      </c>
      <c r="I169" s="83">
        <v>6.2594690000000001E-3</v>
      </c>
      <c r="J169" s="84">
        <f t="shared" si="2"/>
        <v>9.2415911068588985E-6</v>
      </c>
      <c r="K169" s="84">
        <f>I169/'סכום נכסי הקרן'!$C$42</f>
        <v>7.610512833325293E-8</v>
      </c>
    </row>
    <row r="170" spans="2:11">
      <c r="B170" s="76" t="s">
        <v>2319</v>
      </c>
      <c r="C170" s="73" t="s">
        <v>2320</v>
      </c>
      <c r="D170" s="86" t="s">
        <v>629</v>
      </c>
      <c r="E170" s="86" t="s">
        <v>128</v>
      </c>
      <c r="F170" s="101">
        <v>44189</v>
      </c>
      <c r="G170" s="83">
        <v>23241.942299999999</v>
      </c>
      <c r="H170" s="85">
        <v>-3.6997000000000002E-2</v>
      </c>
      <c r="I170" s="83">
        <v>-8.5988720000000005E-3</v>
      </c>
      <c r="J170" s="84">
        <f t="shared" si="2"/>
        <v>-1.2695527209131956E-5</v>
      </c>
      <c r="K170" s="84">
        <f>I170/'סכום נכסי הקרן'!$C$42</f>
        <v>-1.0454852593426301E-7</v>
      </c>
    </row>
    <row r="171" spans="2:11">
      <c r="B171" s="76" t="s">
        <v>2321</v>
      </c>
      <c r="C171" s="73" t="s">
        <v>2322</v>
      </c>
      <c r="D171" s="86" t="s">
        <v>629</v>
      </c>
      <c r="E171" s="86" t="s">
        <v>128</v>
      </c>
      <c r="F171" s="101">
        <v>44189</v>
      </c>
      <c r="G171" s="83">
        <v>40673.399024999999</v>
      </c>
      <c r="H171" s="85">
        <v>-3.9856000000000003E-2</v>
      </c>
      <c r="I171" s="83">
        <v>-1.6210719999999998E-2</v>
      </c>
      <c r="J171" s="84">
        <f t="shared" si="2"/>
        <v>-2.3933794669768262E-5</v>
      </c>
      <c r="K171" s="84">
        <f>I171/'סכום נכסי הקרן'!$C$42</f>
        <v>-1.9709641919696858E-7</v>
      </c>
    </row>
    <row r="172" spans="2:11">
      <c r="B172" s="76" t="s">
        <v>2323</v>
      </c>
      <c r="C172" s="73" t="s">
        <v>2324</v>
      </c>
      <c r="D172" s="86" t="s">
        <v>629</v>
      </c>
      <c r="E172" s="86" t="s">
        <v>128</v>
      </c>
      <c r="F172" s="101">
        <v>44188</v>
      </c>
      <c r="G172" s="83">
        <v>46483.884599999998</v>
      </c>
      <c r="H172" s="85">
        <v>-0.149699</v>
      </c>
      <c r="I172" s="83">
        <v>-6.9585826000000003E-2</v>
      </c>
      <c r="J172" s="84">
        <f t="shared" si="2"/>
        <v>-1.0273774831779353E-4</v>
      </c>
      <c r="K172" s="84">
        <f>I172/'סכום נכסי הקרן'!$C$42</f>
        <v>-8.4605231177044068E-7</v>
      </c>
    </row>
    <row r="173" spans="2:11">
      <c r="B173" s="76" t="s">
        <v>2325</v>
      </c>
      <c r="C173" s="73" t="s">
        <v>2326</v>
      </c>
      <c r="D173" s="86" t="s">
        <v>629</v>
      </c>
      <c r="E173" s="86" t="s">
        <v>128</v>
      </c>
      <c r="F173" s="101">
        <v>44168</v>
      </c>
      <c r="G173" s="83">
        <v>81346.798049999998</v>
      </c>
      <c r="H173" s="85">
        <v>-1.9806619999999999</v>
      </c>
      <c r="I173" s="83">
        <v>-1.6112047520000001</v>
      </c>
      <c r="J173" s="84">
        <f t="shared" si="2"/>
        <v>-2.3788112869337634E-3</v>
      </c>
      <c r="K173" s="84">
        <f>I173/'סכום נכסי הקרן'!$C$42</f>
        <v>-1.9589671970914301E-5</v>
      </c>
    </row>
    <row r="174" spans="2:11">
      <c r="B174" s="76" t="s">
        <v>2327</v>
      </c>
      <c r="C174" s="73" t="s">
        <v>2328</v>
      </c>
      <c r="D174" s="86" t="s">
        <v>629</v>
      </c>
      <c r="E174" s="86" t="s">
        <v>128</v>
      </c>
      <c r="F174" s="101">
        <v>44168</v>
      </c>
      <c r="G174" s="83">
        <v>92967.769199999995</v>
      </c>
      <c r="H174" s="85">
        <v>-1.983976</v>
      </c>
      <c r="I174" s="83">
        <v>-1.8444582789999999</v>
      </c>
      <c r="J174" s="84">
        <f t="shared" si="2"/>
        <v>-2.7231909333169744E-3</v>
      </c>
      <c r="K174" s="84">
        <f>I174/'סכום נכסי הקרן'!$C$42</f>
        <v>-2.2425661670123429E-5</v>
      </c>
    </row>
    <row r="175" spans="2:11">
      <c r="B175" s="76" t="s">
        <v>2329</v>
      </c>
      <c r="C175" s="73" t="s">
        <v>2330</v>
      </c>
      <c r="D175" s="86" t="s">
        <v>629</v>
      </c>
      <c r="E175" s="86" t="s">
        <v>128</v>
      </c>
      <c r="F175" s="101">
        <v>44166</v>
      </c>
      <c r="G175" s="83">
        <v>69725.8269</v>
      </c>
      <c r="H175" s="85">
        <v>-2.6657519999999999</v>
      </c>
      <c r="I175" s="83">
        <v>-1.8587174310000001</v>
      </c>
      <c r="J175" s="84">
        <f t="shared" si="2"/>
        <v>-2.7442433983606625E-3</v>
      </c>
      <c r="K175" s="84">
        <f>I175/'סכום נכסי הקרן'!$C$42</f>
        <v>-2.2599030144810881E-5</v>
      </c>
    </row>
    <row r="176" spans="2:11">
      <c r="B176" s="76" t="s">
        <v>2331</v>
      </c>
      <c r="C176" s="73" t="s">
        <v>2332</v>
      </c>
      <c r="D176" s="86" t="s">
        <v>629</v>
      </c>
      <c r="E176" s="86" t="s">
        <v>128</v>
      </c>
      <c r="F176" s="101">
        <v>43997</v>
      </c>
      <c r="G176" s="83">
        <v>46483.884599999998</v>
      </c>
      <c r="H176" s="85">
        <v>-7.9554679999999998</v>
      </c>
      <c r="I176" s="83">
        <v>-3.6980105110000001</v>
      </c>
      <c r="J176" s="84">
        <f t="shared" si="2"/>
        <v>-5.4598083402167706E-3</v>
      </c>
      <c r="K176" s="84">
        <f>I176/'סכום נכסי הקרן'!$C$42</f>
        <v>-4.4961891259046618E-5</v>
      </c>
    </row>
    <row r="177" spans="2:11">
      <c r="B177" s="76" t="s">
        <v>2333</v>
      </c>
      <c r="C177" s="73" t="s">
        <v>2330</v>
      </c>
      <c r="D177" s="86" t="s">
        <v>629</v>
      </c>
      <c r="E177" s="86" t="s">
        <v>128</v>
      </c>
      <c r="F177" s="101">
        <v>44144</v>
      </c>
      <c r="G177" s="83">
        <v>2024282.7</v>
      </c>
      <c r="H177" s="85">
        <v>4.3803280000000004</v>
      </c>
      <c r="I177" s="83">
        <v>88.670229999999989</v>
      </c>
      <c r="J177" s="84">
        <f t="shared" si="2"/>
        <v>0.13091430103913496</v>
      </c>
      <c r="K177" s="84">
        <f>I177/'סכום נכסי הקרן'!$C$42</f>
        <v>1.0780881307166875E-3</v>
      </c>
    </row>
    <row r="178" spans="2:11">
      <c r="B178" s="76" t="s">
        <v>2334</v>
      </c>
      <c r="C178" s="73" t="s">
        <v>2335</v>
      </c>
      <c r="D178" s="86" t="s">
        <v>629</v>
      </c>
      <c r="E178" s="86" t="s">
        <v>128</v>
      </c>
      <c r="F178" s="101">
        <v>44147</v>
      </c>
      <c r="G178" s="83">
        <v>337310</v>
      </c>
      <c r="H178" s="85">
        <v>4.7175979999999997</v>
      </c>
      <c r="I178" s="83">
        <v>15.912930000000001</v>
      </c>
      <c r="J178" s="84">
        <f t="shared" si="2"/>
        <v>2.3494132229438022E-2</v>
      </c>
      <c r="K178" s="84">
        <f>I178/'סכום נכסי הקרן'!$C$42</f>
        <v>1.9347576923986216E-4</v>
      </c>
    </row>
    <row r="179" spans="2:11">
      <c r="B179" s="76" t="s">
        <v>2336</v>
      </c>
      <c r="C179" s="73" t="s">
        <v>2337</v>
      </c>
      <c r="D179" s="86" t="s">
        <v>629</v>
      </c>
      <c r="E179" s="86" t="s">
        <v>128</v>
      </c>
      <c r="F179" s="101">
        <v>44089</v>
      </c>
      <c r="G179" s="83">
        <v>3728483.6</v>
      </c>
      <c r="H179" s="85">
        <v>5.4922550000000001</v>
      </c>
      <c r="I179" s="83">
        <v>204.77782999999999</v>
      </c>
      <c r="J179" s="84">
        <f t="shared" si="2"/>
        <v>0.30233762202670278</v>
      </c>
      <c r="K179" s="84">
        <f>I179/'סכום נכסי הקרן'!$C$42</f>
        <v>2.4897707827860561E-3</v>
      </c>
    </row>
    <row r="180" spans="2:11">
      <c r="B180" s="76" t="s">
        <v>2338</v>
      </c>
      <c r="C180" s="73" t="s">
        <v>2339</v>
      </c>
      <c r="D180" s="86" t="s">
        <v>629</v>
      </c>
      <c r="E180" s="86" t="s">
        <v>128</v>
      </c>
      <c r="F180" s="101">
        <v>44109</v>
      </c>
      <c r="G180" s="83">
        <v>375408</v>
      </c>
      <c r="H180" s="85">
        <v>5.8257580000000004</v>
      </c>
      <c r="I180" s="83">
        <v>21.870360000000002</v>
      </c>
      <c r="J180" s="84">
        <f t="shared" si="2"/>
        <v>3.2289787596967504E-2</v>
      </c>
      <c r="K180" s="84">
        <f>I180/'סכום נכסי הקרן'!$C$42</f>
        <v>2.6590858657410746E-4</v>
      </c>
    </row>
    <row r="181" spans="2:11">
      <c r="B181" s="76" t="s">
        <v>2340</v>
      </c>
      <c r="C181" s="73" t="s">
        <v>2341</v>
      </c>
      <c r="D181" s="86" t="s">
        <v>629</v>
      </c>
      <c r="E181" s="86" t="s">
        <v>128</v>
      </c>
      <c r="F181" s="101">
        <v>44187</v>
      </c>
      <c r="G181" s="83">
        <v>128600</v>
      </c>
      <c r="H181" s="85">
        <v>-0.34642299999999998</v>
      </c>
      <c r="I181" s="83">
        <v>-0.44550000000000001</v>
      </c>
      <c r="J181" s="84">
        <f t="shared" si="2"/>
        <v>-6.5774410546735505E-4</v>
      </c>
      <c r="K181" s="84">
        <f>I181/'סכום נכסי הקרן'!$C$42</f>
        <v>-5.4165672315757429E-6</v>
      </c>
    </row>
    <row r="182" spans="2:11">
      <c r="B182" s="76" t="s">
        <v>2342</v>
      </c>
      <c r="C182" s="73" t="s">
        <v>2343</v>
      </c>
      <c r="D182" s="86" t="s">
        <v>629</v>
      </c>
      <c r="E182" s="86" t="s">
        <v>128</v>
      </c>
      <c r="F182" s="101">
        <v>44161</v>
      </c>
      <c r="G182" s="83">
        <v>80375</v>
      </c>
      <c r="H182" s="85">
        <v>-3.1323050000000001</v>
      </c>
      <c r="I182" s="83">
        <v>-2.5175900000000002</v>
      </c>
      <c r="J182" s="84">
        <f t="shared" si="2"/>
        <v>-3.7170145510293118E-3</v>
      </c>
      <c r="K182" s="84">
        <f>I182/'סכום נכסי הקרן'!$C$42</f>
        <v>-3.0609866434439451E-5</v>
      </c>
    </row>
    <row r="183" spans="2:11">
      <c r="B183" s="76" t="s">
        <v>2344</v>
      </c>
      <c r="C183" s="73" t="s">
        <v>2345</v>
      </c>
      <c r="D183" s="86" t="s">
        <v>629</v>
      </c>
      <c r="E183" s="86" t="s">
        <v>128</v>
      </c>
      <c r="F183" s="101">
        <v>44153</v>
      </c>
      <c r="G183" s="83">
        <v>225050</v>
      </c>
      <c r="H183" s="85">
        <v>-3.9140239999999999</v>
      </c>
      <c r="I183" s="83">
        <v>-8.8085100000000001</v>
      </c>
      <c r="J183" s="84">
        <f t="shared" si="2"/>
        <v>-1.3005040472391137E-2</v>
      </c>
      <c r="K183" s="84">
        <f>I183/'סכום נכסי הקרן'!$C$42</f>
        <v>-1.0709738860832153E-4</v>
      </c>
    </row>
    <row r="184" spans="2:11">
      <c r="B184" s="76" t="s">
        <v>2346</v>
      </c>
      <c r="C184" s="73" t="s">
        <v>2347</v>
      </c>
      <c r="D184" s="86" t="s">
        <v>629</v>
      </c>
      <c r="E184" s="86" t="s">
        <v>128</v>
      </c>
      <c r="F184" s="101">
        <v>44144</v>
      </c>
      <c r="G184" s="83">
        <v>321500</v>
      </c>
      <c r="H184" s="85">
        <v>-4.2236419999999999</v>
      </c>
      <c r="I184" s="83">
        <v>-13.57901</v>
      </c>
      <c r="J184" s="84">
        <f t="shared" si="2"/>
        <v>-2.0048291325661657E-2</v>
      </c>
      <c r="K184" s="84">
        <f>I184/'סכום נכסי הקרן'!$C$42</f>
        <v>-1.6509903614644067E-4</v>
      </c>
    </row>
    <row r="185" spans="2:11">
      <c r="B185" s="76" t="s">
        <v>2348</v>
      </c>
      <c r="C185" s="73" t="s">
        <v>2328</v>
      </c>
      <c r="D185" s="86" t="s">
        <v>629</v>
      </c>
      <c r="E185" s="86" t="s">
        <v>128</v>
      </c>
      <c r="F185" s="101">
        <v>44145</v>
      </c>
      <c r="G185" s="83">
        <v>321500</v>
      </c>
      <c r="H185" s="85">
        <v>-5.0849019999999996</v>
      </c>
      <c r="I185" s="83">
        <v>-16.34796</v>
      </c>
      <c r="J185" s="84">
        <f t="shared" si="2"/>
        <v>-2.4136418241113584E-2</v>
      </c>
      <c r="K185" s="84">
        <f>I185/'סכום נכסי הקרן'!$C$42</f>
        <v>-1.987650380226958E-4</v>
      </c>
    </row>
    <row r="186" spans="2:11">
      <c r="B186" s="72"/>
      <c r="C186" s="73"/>
      <c r="D186" s="73"/>
      <c r="E186" s="73"/>
      <c r="F186" s="73"/>
      <c r="G186" s="83"/>
      <c r="H186" s="85"/>
      <c r="I186" s="73"/>
      <c r="J186" s="84"/>
      <c r="K186" s="73"/>
    </row>
    <row r="187" spans="2:11">
      <c r="B187" s="89" t="s">
        <v>191</v>
      </c>
      <c r="C187" s="71"/>
      <c r="D187" s="71"/>
      <c r="E187" s="71"/>
      <c r="F187" s="71"/>
      <c r="G187" s="80"/>
      <c r="H187" s="82"/>
      <c r="I187" s="80">
        <v>-82.648534212000001</v>
      </c>
      <c r="J187" s="81">
        <f t="shared" si="2"/>
        <v>-0.12202376252179579</v>
      </c>
      <c r="K187" s="81">
        <f>I187/'סכום נכסי הקרן'!$C$42</f>
        <v>-1.0048739442210682E-3</v>
      </c>
    </row>
    <row r="188" spans="2:11">
      <c r="B188" s="76" t="s">
        <v>2349</v>
      </c>
      <c r="C188" s="73" t="s">
        <v>2288</v>
      </c>
      <c r="D188" s="86" t="s">
        <v>629</v>
      </c>
      <c r="E188" s="86" t="s">
        <v>130</v>
      </c>
      <c r="F188" s="101">
        <v>44166</v>
      </c>
      <c r="G188" s="83">
        <v>37049.037252000002</v>
      </c>
      <c r="H188" s="85">
        <v>2.330657</v>
      </c>
      <c r="I188" s="83">
        <v>0.86348600999999992</v>
      </c>
      <c r="J188" s="84">
        <f t="shared" si="2"/>
        <v>1.2748660678586431E-3</v>
      </c>
      <c r="K188" s="84">
        <f>I188/'סכום נכסי הקרן'!$C$42</f>
        <v>1.0498608365185372E-5</v>
      </c>
    </row>
    <row r="189" spans="2:11">
      <c r="B189" s="76" t="s">
        <v>2350</v>
      </c>
      <c r="C189" s="73" t="s">
        <v>2351</v>
      </c>
      <c r="D189" s="86" t="s">
        <v>629</v>
      </c>
      <c r="E189" s="86" t="s">
        <v>130</v>
      </c>
      <c r="F189" s="101">
        <v>44189</v>
      </c>
      <c r="G189" s="83">
        <v>57025.533203999999</v>
      </c>
      <c r="H189" s="85">
        <v>0.51222199999999996</v>
      </c>
      <c r="I189" s="83">
        <v>0.29209752700000002</v>
      </c>
      <c r="J189" s="84">
        <f t="shared" si="2"/>
        <v>4.3125797217921793E-4</v>
      </c>
      <c r="K189" s="84">
        <f>I189/'סכום נכסי הקרן'!$C$42</f>
        <v>3.5514385929798221E-6</v>
      </c>
    </row>
    <row r="190" spans="2:11">
      <c r="B190" s="76" t="s">
        <v>2352</v>
      </c>
      <c r="C190" s="73" t="s">
        <v>2353</v>
      </c>
      <c r="D190" s="86" t="s">
        <v>629</v>
      </c>
      <c r="E190" s="86" t="s">
        <v>128</v>
      </c>
      <c r="F190" s="101">
        <v>44188</v>
      </c>
      <c r="G190" s="83">
        <v>587.82472199999995</v>
      </c>
      <c r="H190" s="85">
        <v>0.217359</v>
      </c>
      <c r="I190" s="83">
        <v>1.277692E-3</v>
      </c>
      <c r="J190" s="84">
        <f t="shared" si="2"/>
        <v>1.8864071416448839E-6</v>
      </c>
      <c r="K190" s="84">
        <f>I190/'סכום נכסי הקרן'!$C$42</f>
        <v>1.5534690503359087E-8</v>
      </c>
    </row>
    <row r="191" spans="2:11">
      <c r="B191" s="76" t="s">
        <v>2354</v>
      </c>
      <c r="C191" s="73" t="s">
        <v>2355</v>
      </c>
      <c r="D191" s="86" t="s">
        <v>629</v>
      </c>
      <c r="E191" s="86" t="s">
        <v>128</v>
      </c>
      <c r="F191" s="101">
        <v>44188</v>
      </c>
      <c r="G191" s="83">
        <v>31144.338230000005</v>
      </c>
      <c r="H191" s="85">
        <v>0.234295</v>
      </c>
      <c r="I191" s="83">
        <v>7.2969610000000004E-2</v>
      </c>
      <c r="J191" s="84">
        <f t="shared" si="2"/>
        <v>1.077336270611712E-4</v>
      </c>
      <c r="K191" s="84">
        <f>I191/'סכום נכסי הקרן'!$C$42</f>
        <v>8.8719371139587345E-7</v>
      </c>
    </row>
    <row r="192" spans="2:11">
      <c r="B192" s="76" t="s">
        <v>2356</v>
      </c>
      <c r="C192" s="73" t="s">
        <v>2357</v>
      </c>
      <c r="D192" s="86" t="s">
        <v>629</v>
      </c>
      <c r="E192" s="86" t="s">
        <v>128</v>
      </c>
      <c r="F192" s="101">
        <v>44188</v>
      </c>
      <c r="G192" s="83">
        <v>51116.173586999997</v>
      </c>
      <c r="H192" s="85">
        <v>0.249501</v>
      </c>
      <c r="I192" s="83">
        <v>0.127535167</v>
      </c>
      <c r="J192" s="84">
        <f t="shared" si="2"/>
        <v>1.8829518369033611E-4</v>
      </c>
      <c r="K192" s="84">
        <f>I192/'סכום נכסי הקרן'!$C$42</f>
        <v>1.5506235834921212E-6</v>
      </c>
    </row>
    <row r="193" spans="2:11">
      <c r="B193" s="76" t="s">
        <v>2358</v>
      </c>
      <c r="C193" s="73" t="s">
        <v>2359</v>
      </c>
      <c r="D193" s="86" t="s">
        <v>629</v>
      </c>
      <c r="E193" s="86" t="s">
        <v>128</v>
      </c>
      <c r="F193" s="101">
        <v>44180</v>
      </c>
      <c r="G193" s="83">
        <v>41206.355195999997</v>
      </c>
      <c r="H193" s="85">
        <v>0.61636999999999997</v>
      </c>
      <c r="I193" s="83">
        <v>0.25398346300000002</v>
      </c>
      <c r="J193" s="84">
        <f t="shared" si="2"/>
        <v>3.749856917495759E-4</v>
      </c>
      <c r="K193" s="84">
        <f>I193/'סכום נכסי הקרן'!$C$42</f>
        <v>3.0880325545408086E-6</v>
      </c>
    </row>
    <row r="194" spans="2:11">
      <c r="B194" s="76" t="s">
        <v>2360</v>
      </c>
      <c r="C194" s="73" t="s">
        <v>2361</v>
      </c>
      <c r="D194" s="86" t="s">
        <v>629</v>
      </c>
      <c r="E194" s="86" t="s">
        <v>128</v>
      </c>
      <c r="F194" s="101">
        <v>44180</v>
      </c>
      <c r="G194" s="83">
        <v>62006.827245000008</v>
      </c>
      <c r="H194" s="85">
        <v>0.89956199999999997</v>
      </c>
      <c r="I194" s="83">
        <v>0.55778958300000003</v>
      </c>
      <c r="J194" s="84">
        <f t="shared" si="2"/>
        <v>8.2353043840481261E-4</v>
      </c>
      <c r="K194" s="84">
        <f>I194/'סכום נכסי הקרן'!$C$42</f>
        <v>6.7818289054817019E-6</v>
      </c>
    </row>
    <row r="195" spans="2:11">
      <c r="B195" s="76" t="s">
        <v>2362</v>
      </c>
      <c r="C195" s="73" t="s">
        <v>2363</v>
      </c>
      <c r="D195" s="86" t="s">
        <v>629</v>
      </c>
      <c r="E195" s="86" t="s">
        <v>128</v>
      </c>
      <c r="F195" s="101">
        <v>44165</v>
      </c>
      <c r="G195" s="83">
        <v>33821.905769999998</v>
      </c>
      <c r="H195" s="85">
        <v>0.86840399999999995</v>
      </c>
      <c r="I195" s="83">
        <v>0.29371061500000001</v>
      </c>
      <c r="J195" s="84">
        <f t="shared" si="2"/>
        <v>4.3363956392691741E-4</v>
      </c>
      <c r="K195" s="84">
        <f>I195/'סכום נכסי הקרן'!$C$42</f>
        <v>3.571051162233353E-6</v>
      </c>
    </row>
    <row r="196" spans="2:11">
      <c r="B196" s="76" t="s">
        <v>2364</v>
      </c>
      <c r="C196" s="73" t="s">
        <v>2365</v>
      </c>
      <c r="D196" s="86" t="s">
        <v>629</v>
      </c>
      <c r="E196" s="86" t="s">
        <v>128</v>
      </c>
      <c r="F196" s="101">
        <v>44118</v>
      </c>
      <c r="G196" s="83">
        <v>8821.8804220000002</v>
      </c>
      <c r="H196" s="85">
        <v>2.0888710000000001</v>
      </c>
      <c r="I196" s="83">
        <v>0.18427770799999998</v>
      </c>
      <c r="J196" s="84">
        <f t="shared" si="2"/>
        <v>2.7207087812802344E-4</v>
      </c>
      <c r="K196" s="84">
        <f>I196/'סכום נכסי הקרן'!$C$42</f>
        <v>2.2405220980082669E-6</v>
      </c>
    </row>
    <row r="197" spans="2:11">
      <c r="B197" s="76" t="s">
        <v>2366</v>
      </c>
      <c r="C197" s="73" t="s">
        <v>2367</v>
      </c>
      <c r="D197" s="86" t="s">
        <v>629</v>
      </c>
      <c r="E197" s="86" t="s">
        <v>130</v>
      </c>
      <c r="F197" s="101">
        <v>44028</v>
      </c>
      <c r="G197" s="83">
        <v>79896.733269999997</v>
      </c>
      <c r="H197" s="85">
        <v>-7.0829579999999996</v>
      </c>
      <c r="I197" s="83">
        <v>-5.6590521219999994</v>
      </c>
      <c r="J197" s="84">
        <f t="shared" si="2"/>
        <v>-8.3551249736880506E-3</v>
      </c>
      <c r="K197" s="84">
        <f>I197/'סכום נכסי הקרן'!$C$42</f>
        <v>-6.8805019721221932E-5</v>
      </c>
    </row>
    <row r="198" spans="2:11">
      <c r="B198" s="76" t="s">
        <v>2368</v>
      </c>
      <c r="C198" s="73" t="s">
        <v>2369</v>
      </c>
      <c r="D198" s="86" t="s">
        <v>629</v>
      </c>
      <c r="E198" s="86" t="s">
        <v>130</v>
      </c>
      <c r="F198" s="101">
        <v>44139</v>
      </c>
      <c r="G198" s="83">
        <v>47732.267425999999</v>
      </c>
      <c r="H198" s="85">
        <v>-4.6119539999999999</v>
      </c>
      <c r="I198" s="83">
        <v>-2.201389984</v>
      </c>
      <c r="J198" s="84">
        <f t="shared" si="2"/>
        <v>-3.2501712363880472E-3</v>
      </c>
      <c r="K198" s="84">
        <f>I198/'סכום נכסי הקרן'!$C$42</f>
        <v>-2.676538013749371E-5</v>
      </c>
    </row>
    <row r="199" spans="2:11">
      <c r="B199" s="76" t="s">
        <v>2370</v>
      </c>
      <c r="C199" s="73" t="s">
        <v>2371</v>
      </c>
      <c r="D199" s="86" t="s">
        <v>629</v>
      </c>
      <c r="E199" s="86" t="s">
        <v>130</v>
      </c>
      <c r="F199" s="101">
        <v>44119</v>
      </c>
      <c r="G199" s="83">
        <v>75333.817053000006</v>
      </c>
      <c r="H199" s="85">
        <v>-4.2158829999999998</v>
      </c>
      <c r="I199" s="83">
        <v>-3.1759855379999999</v>
      </c>
      <c r="J199" s="84">
        <f t="shared" si="2"/>
        <v>-4.6890814066645704E-3</v>
      </c>
      <c r="K199" s="84">
        <f>I199/'סכום נכסי הקרן'!$C$42</f>
        <v>-3.8614902790323808E-5</v>
      </c>
    </row>
    <row r="200" spans="2:11">
      <c r="B200" s="76" t="s">
        <v>2372</v>
      </c>
      <c r="C200" s="73" t="s">
        <v>2373</v>
      </c>
      <c r="D200" s="86" t="s">
        <v>629</v>
      </c>
      <c r="E200" s="86" t="s">
        <v>130</v>
      </c>
      <c r="F200" s="101">
        <v>44131</v>
      </c>
      <c r="G200" s="83">
        <v>75789.533435999998</v>
      </c>
      <c r="H200" s="85">
        <v>-3.5242119999999999</v>
      </c>
      <c r="I200" s="83">
        <v>-2.6709839550000005</v>
      </c>
      <c r="J200" s="84">
        <f t="shared" si="2"/>
        <v>-3.943488108191096E-3</v>
      </c>
      <c r="K200" s="84">
        <f>I200/'סכום נכסי הקרן'!$C$42</f>
        <v>-3.2474891507783572E-5</v>
      </c>
    </row>
    <row r="201" spans="2:11">
      <c r="B201" s="76" t="s">
        <v>2374</v>
      </c>
      <c r="C201" s="73" t="s">
        <v>2375</v>
      </c>
      <c r="D201" s="86" t="s">
        <v>629</v>
      </c>
      <c r="E201" s="86" t="s">
        <v>130</v>
      </c>
      <c r="F201" s="101">
        <v>44117</v>
      </c>
      <c r="G201" s="83">
        <v>42162.402331999998</v>
      </c>
      <c r="H201" s="85">
        <v>-3.873602</v>
      </c>
      <c r="I201" s="83">
        <v>-1.633203647</v>
      </c>
      <c r="J201" s="84">
        <f t="shared" si="2"/>
        <v>-2.4112908458856046E-3</v>
      </c>
      <c r="K201" s="84">
        <f>I201/'סכום נכסי הקרן'!$C$42</f>
        <v>-1.9857143337441518E-5</v>
      </c>
    </row>
    <row r="202" spans="2:11">
      <c r="B202" s="76" t="s">
        <v>2376</v>
      </c>
      <c r="C202" s="73" t="s">
        <v>2377</v>
      </c>
      <c r="D202" s="86" t="s">
        <v>629</v>
      </c>
      <c r="E202" s="86" t="s">
        <v>130</v>
      </c>
      <c r="F202" s="101">
        <v>44124</v>
      </c>
      <c r="G202" s="83">
        <v>55009.029036</v>
      </c>
      <c r="H202" s="85">
        <v>-3.6910880000000001</v>
      </c>
      <c r="I202" s="83">
        <v>-2.0304315210000001</v>
      </c>
      <c r="J202" s="84">
        <f t="shared" si="2"/>
        <v>-2.9977651279301147E-3</v>
      </c>
      <c r="K202" s="84">
        <f>I202/'סכום נכסי הקרן'!$C$42</f>
        <v>-2.4686798748837475E-5</v>
      </c>
    </row>
    <row r="203" spans="2:11">
      <c r="B203" s="76" t="s">
        <v>2378</v>
      </c>
      <c r="C203" s="73" t="s">
        <v>2379</v>
      </c>
      <c r="D203" s="86" t="s">
        <v>629</v>
      </c>
      <c r="E203" s="86" t="s">
        <v>130</v>
      </c>
      <c r="F203" s="101">
        <v>44124</v>
      </c>
      <c r="G203" s="83">
        <v>68778.717751000004</v>
      </c>
      <c r="H203" s="85">
        <v>-3.664828</v>
      </c>
      <c r="I203" s="83">
        <v>-2.5206216260000001</v>
      </c>
      <c r="J203" s="84">
        <f t="shared" si="2"/>
        <v>-3.7214904974523905E-3</v>
      </c>
      <c r="K203" s="84">
        <f>I203/'סכום נכסי הקרן'!$C$42</f>
        <v>-3.064672615621272E-5</v>
      </c>
    </row>
    <row r="204" spans="2:11">
      <c r="B204" s="76" t="s">
        <v>2380</v>
      </c>
      <c r="C204" s="73" t="s">
        <v>2381</v>
      </c>
      <c r="D204" s="86" t="s">
        <v>629</v>
      </c>
      <c r="E204" s="86" t="s">
        <v>130</v>
      </c>
      <c r="F204" s="101">
        <v>44145</v>
      </c>
      <c r="G204" s="83">
        <v>68831.012121000007</v>
      </c>
      <c r="H204" s="85">
        <v>-3.6927699999999999</v>
      </c>
      <c r="I204" s="83">
        <v>-2.5417710160000002</v>
      </c>
      <c r="J204" s="84">
        <f t="shared" ref="J204:J257" si="3">IFERROR(I204/$I$11,0)</f>
        <v>-3.7527158321476323E-3</v>
      </c>
      <c r="K204" s="84">
        <f>I204/'סכום נכסי הקרן'!$C$42</f>
        <v>-3.090386890108773E-5</v>
      </c>
    </row>
    <row r="205" spans="2:11">
      <c r="B205" s="76" t="s">
        <v>2382</v>
      </c>
      <c r="C205" s="73" t="s">
        <v>2383</v>
      </c>
      <c r="D205" s="86" t="s">
        <v>629</v>
      </c>
      <c r="E205" s="86" t="s">
        <v>130</v>
      </c>
      <c r="F205" s="101">
        <v>44140</v>
      </c>
      <c r="G205" s="83">
        <v>13799.322192</v>
      </c>
      <c r="H205" s="85">
        <v>-3.378638</v>
      </c>
      <c r="I205" s="83">
        <v>-0.46622912999999999</v>
      </c>
      <c r="J205" s="84">
        <f t="shared" si="3"/>
        <v>-6.8834896084101719E-4</v>
      </c>
      <c r="K205" s="84">
        <f>I205/'סכום נכסי הקרן'!$C$42</f>
        <v>-5.6686002872369627E-6</v>
      </c>
    </row>
    <row r="206" spans="2:11">
      <c r="B206" s="76" t="s">
        <v>2384</v>
      </c>
      <c r="C206" s="73" t="s">
        <v>2385</v>
      </c>
      <c r="D206" s="86" t="s">
        <v>629</v>
      </c>
      <c r="E206" s="86" t="s">
        <v>130</v>
      </c>
      <c r="F206" s="101">
        <v>44076</v>
      </c>
      <c r="G206" s="83">
        <v>39842.095369000002</v>
      </c>
      <c r="H206" s="85">
        <v>-3.1245120000000002</v>
      </c>
      <c r="I206" s="83">
        <v>-1.2448708690000001</v>
      </c>
      <c r="J206" s="84">
        <f t="shared" si="3"/>
        <v>-1.8379494414203681E-3</v>
      </c>
      <c r="K206" s="84">
        <f>I206/'סכום נכסי הקרן'!$C$42</f>
        <v>-1.5135638061882423E-5</v>
      </c>
    </row>
    <row r="207" spans="2:11">
      <c r="B207" s="76" t="s">
        <v>2386</v>
      </c>
      <c r="C207" s="73" t="s">
        <v>2387</v>
      </c>
      <c r="D207" s="86" t="s">
        <v>629</v>
      </c>
      <c r="E207" s="86" t="s">
        <v>130</v>
      </c>
      <c r="F207" s="101">
        <v>44144</v>
      </c>
      <c r="G207" s="83">
        <v>41556.592832000002</v>
      </c>
      <c r="H207" s="85">
        <v>-2.916998</v>
      </c>
      <c r="I207" s="83">
        <v>-1.212205134</v>
      </c>
      <c r="J207" s="84">
        <f t="shared" si="3"/>
        <v>-1.7897211706077783E-3</v>
      </c>
      <c r="K207" s="84">
        <f>I207/'סכום נכסי הקרן'!$C$42</f>
        <v>-1.4738474987143169E-5</v>
      </c>
    </row>
    <row r="208" spans="2:11">
      <c r="B208" s="76" t="s">
        <v>2388</v>
      </c>
      <c r="C208" s="73" t="s">
        <v>2389</v>
      </c>
      <c r="D208" s="86" t="s">
        <v>629</v>
      </c>
      <c r="E208" s="86" t="s">
        <v>130</v>
      </c>
      <c r="F208" s="101">
        <v>44144</v>
      </c>
      <c r="G208" s="83">
        <v>55425.059802999996</v>
      </c>
      <c r="H208" s="85">
        <v>-2.8710629999999999</v>
      </c>
      <c r="I208" s="83">
        <v>-1.591288652</v>
      </c>
      <c r="J208" s="84">
        <f t="shared" si="3"/>
        <v>-2.3494068034794462E-3</v>
      </c>
      <c r="K208" s="84">
        <f>I208/'סכום נכסי הקרן'!$C$42</f>
        <v>-1.9347524059262704E-5</v>
      </c>
    </row>
    <row r="209" spans="2:11">
      <c r="B209" s="76" t="s">
        <v>2390</v>
      </c>
      <c r="C209" s="73" t="s">
        <v>2337</v>
      </c>
      <c r="D209" s="86" t="s">
        <v>629</v>
      </c>
      <c r="E209" s="86" t="s">
        <v>130</v>
      </c>
      <c r="F209" s="101">
        <v>44159</v>
      </c>
      <c r="G209" s="83">
        <v>33290.456601999998</v>
      </c>
      <c r="H209" s="85">
        <v>-2.8373870000000001</v>
      </c>
      <c r="I209" s="83">
        <v>-0.94457911699999997</v>
      </c>
      <c r="J209" s="84">
        <f t="shared" si="3"/>
        <v>-1.3945933700433425E-3</v>
      </c>
      <c r="K209" s="84">
        <f>I209/'סכום נכסי הקרן'!$C$42</f>
        <v>-1.1484570803081817E-5</v>
      </c>
    </row>
    <row r="210" spans="2:11">
      <c r="B210" s="76" t="s">
        <v>2391</v>
      </c>
      <c r="C210" s="73" t="s">
        <v>2392</v>
      </c>
      <c r="D210" s="86" t="s">
        <v>629</v>
      </c>
      <c r="E210" s="86" t="s">
        <v>130</v>
      </c>
      <c r="F210" s="101">
        <v>44165</v>
      </c>
      <c r="G210" s="83">
        <v>139922.303132</v>
      </c>
      <c r="H210" s="85">
        <v>-2.2524609999999998</v>
      </c>
      <c r="I210" s="83">
        <v>-3.1516957130000001</v>
      </c>
      <c r="J210" s="84">
        <f t="shared" si="3"/>
        <v>-4.6532194780078175E-3</v>
      </c>
      <c r="K210" s="84">
        <f>I210/'סכום נכסי הקרן'!$C$42</f>
        <v>-3.8319577380322213E-5</v>
      </c>
    </row>
    <row r="211" spans="2:11">
      <c r="B211" s="76" t="s">
        <v>2393</v>
      </c>
      <c r="C211" s="73" t="s">
        <v>2394</v>
      </c>
      <c r="D211" s="86" t="s">
        <v>629</v>
      </c>
      <c r="E211" s="86" t="s">
        <v>130</v>
      </c>
      <c r="F211" s="101">
        <v>44165</v>
      </c>
      <c r="G211" s="83">
        <v>83954.776394999993</v>
      </c>
      <c r="H211" s="85">
        <v>-2.2507649999999999</v>
      </c>
      <c r="I211" s="83">
        <v>-1.889624703</v>
      </c>
      <c r="J211" s="84">
        <f t="shared" si="3"/>
        <v>-2.7898754431958505E-3</v>
      </c>
      <c r="K211" s="84">
        <f>I211/'סכום נכסי הקרן'!$C$42</f>
        <v>-2.2974813122886294E-5</v>
      </c>
    </row>
    <row r="212" spans="2:11">
      <c r="B212" s="76" t="s">
        <v>2395</v>
      </c>
      <c r="C212" s="73" t="s">
        <v>2396</v>
      </c>
      <c r="D212" s="86" t="s">
        <v>629</v>
      </c>
      <c r="E212" s="86" t="s">
        <v>130</v>
      </c>
      <c r="F212" s="101">
        <v>44195</v>
      </c>
      <c r="G212" s="83">
        <v>30090.180598999999</v>
      </c>
      <c r="H212" s="85">
        <v>6.4099000000000003E-2</v>
      </c>
      <c r="I212" s="83">
        <v>1.9287469000000002E-2</v>
      </c>
      <c r="J212" s="84">
        <f t="shared" si="3"/>
        <v>2.8476361490761708E-5</v>
      </c>
      <c r="K212" s="84">
        <f>I212/'סכום נכסי הקרן'!$C$42</f>
        <v>2.3450476445663966E-7</v>
      </c>
    </row>
    <row r="213" spans="2:11">
      <c r="B213" s="76" t="s">
        <v>2397</v>
      </c>
      <c r="C213" s="73" t="s">
        <v>2398</v>
      </c>
      <c r="D213" s="86" t="s">
        <v>629</v>
      </c>
      <c r="E213" s="86" t="s">
        <v>131</v>
      </c>
      <c r="F213" s="101">
        <v>44088</v>
      </c>
      <c r="G213" s="83">
        <v>29933.994745999997</v>
      </c>
      <c r="H213" s="85">
        <v>-6.0780969999999996</v>
      </c>
      <c r="I213" s="83">
        <v>-1.8194173810000001</v>
      </c>
      <c r="J213" s="84">
        <f t="shared" si="3"/>
        <v>-2.6862201071551129E-3</v>
      </c>
      <c r="K213" s="84">
        <f>I213/'סכום נכסי הקרן'!$C$42</f>
        <v>-2.2121204414105404E-5</v>
      </c>
    </row>
    <row r="214" spans="2:11">
      <c r="B214" s="76" t="s">
        <v>2399</v>
      </c>
      <c r="C214" s="73" t="s">
        <v>2400</v>
      </c>
      <c r="D214" s="86" t="s">
        <v>629</v>
      </c>
      <c r="E214" s="86" t="s">
        <v>131</v>
      </c>
      <c r="F214" s="101">
        <v>44091</v>
      </c>
      <c r="G214" s="83">
        <v>30144.334323999999</v>
      </c>
      <c r="H214" s="85">
        <v>-5.3830489999999998</v>
      </c>
      <c r="I214" s="83">
        <v>-1.6226843409999998</v>
      </c>
      <c r="J214" s="84">
        <f t="shared" si="3"/>
        <v>-2.3957599558404701E-3</v>
      </c>
      <c r="K214" s="84">
        <f>I214/'סכום נכסי הקרן'!$C$42</f>
        <v>-1.9729245406625536E-5</v>
      </c>
    </row>
    <row r="215" spans="2:11">
      <c r="B215" s="76" t="s">
        <v>2401</v>
      </c>
      <c r="C215" s="73" t="s">
        <v>2402</v>
      </c>
      <c r="D215" s="86" t="s">
        <v>629</v>
      </c>
      <c r="E215" s="86" t="s">
        <v>131</v>
      </c>
      <c r="F215" s="101">
        <v>44116</v>
      </c>
      <c r="G215" s="83">
        <v>45470.652125000001</v>
      </c>
      <c r="H215" s="85">
        <v>-4.7950150000000002</v>
      </c>
      <c r="I215" s="83">
        <v>-2.1803244890000002</v>
      </c>
      <c r="J215" s="84">
        <f t="shared" si="3"/>
        <v>-3.2190697657595354E-3</v>
      </c>
      <c r="K215" s="84">
        <f>I215/'סכום נכסי הקרן'!$C$42</f>
        <v>-2.6509257421592651E-5</v>
      </c>
    </row>
    <row r="216" spans="2:11">
      <c r="B216" s="76" t="s">
        <v>2403</v>
      </c>
      <c r="C216" s="73" t="s">
        <v>2404</v>
      </c>
      <c r="D216" s="86" t="s">
        <v>629</v>
      </c>
      <c r="E216" s="86" t="s">
        <v>131</v>
      </c>
      <c r="F216" s="101">
        <v>44140</v>
      </c>
      <c r="G216" s="83">
        <v>20830.974483999998</v>
      </c>
      <c r="H216" s="85">
        <v>-4.5942170000000004</v>
      </c>
      <c r="I216" s="83">
        <v>-0.95702013899999983</v>
      </c>
      <c r="J216" s="84">
        <f t="shared" si="3"/>
        <v>-1.4129615156920285E-3</v>
      </c>
      <c r="K216" s="84">
        <f>I216/'סכום נכסי הקרן'!$C$42</f>
        <v>-1.1635833725848397E-5</v>
      </c>
    </row>
    <row r="217" spans="2:11">
      <c r="B217" s="76" t="s">
        <v>2405</v>
      </c>
      <c r="C217" s="73" t="s">
        <v>2406</v>
      </c>
      <c r="D217" s="86" t="s">
        <v>629</v>
      </c>
      <c r="E217" s="86" t="s">
        <v>131</v>
      </c>
      <c r="F217" s="101">
        <v>44140</v>
      </c>
      <c r="G217" s="83">
        <v>31260.804833999999</v>
      </c>
      <c r="H217" s="85">
        <v>-4.5462699999999998</v>
      </c>
      <c r="I217" s="83">
        <v>-1.4212006719999999</v>
      </c>
      <c r="J217" s="84">
        <f t="shared" si="3"/>
        <v>-2.0982858915695709E-3</v>
      </c>
      <c r="K217" s="84">
        <f>I217/'סכום נכסי הקרן'!$C$42</f>
        <v>-1.7279526351175364E-5</v>
      </c>
    </row>
    <row r="218" spans="2:11">
      <c r="B218" s="76" t="s">
        <v>2407</v>
      </c>
      <c r="C218" s="73" t="s">
        <v>2408</v>
      </c>
      <c r="D218" s="86" t="s">
        <v>629</v>
      </c>
      <c r="E218" s="86" t="s">
        <v>131</v>
      </c>
      <c r="F218" s="101">
        <v>44081</v>
      </c>
      <c r="G218" s="83">
        <v>42104.991650000004</v>
      </c>
      <c r="H218" s="85">
        <v>-3.4228670000000001</v>
      </c>
      <c r="I218" s="83">
        <v>-1.4411980339999999</v>
      </c>
      <c r="J218" s="84">
        <f t="shared" si="3"/>
        <v>-2.1278103516826951E-3</v>
      </c>
      <c r="K218" s="84">
        <f>I218/'סכום נכסי הקרן'!$C$42</f>
        <v>-1.7522662278733518E-5</v>
      </c>
    </row>
    <row r="219" spans="2:11">
      <c r="B219" s="76" t="s">
        <v>2409</v>
      </c>
      <c r="C219" s="73" t="s">
        <v>2410</v>
      </c>
      <c r="D219" s="86" t="s">
        <v>629</v>
      </c>
      <c r="E219" s="86" t="s">
        <v>131</v>
      </c>
      <c r="F219" s="101">
        <v>44172</v>
      </c>
      <c r="G219" s="83">
        <v>30840.895334999997</v>
      </c>
      <c r="H219" s="85">
        <v>-3.0500470000000002</v>
      </c>
      <c r="I219" s="83">
        <v>-0.94066170399999993</v>
      </c>
      <c r="J219" s="84">
        <f t="shared" si="3"/>
        <v>-1.3888096319750343E-3</v>
      </c>
      <c r="K219" s="84">
        <f>I219/'סכום נכסי הקרן'!$C$42</f>
        <v>-1.1436941328584961E-5</v>
      </c>
    </row>
    <row r="220" spans="2:11">
      <c r="B220" s="76" t="s">
        <v>2411</v>
      </c>
      <c r="C220" s="73" t="s">
        <v>2335</v>
      </c>
      <c r="D220" s="86" t="s">
        <v>629</v>
      </c>
      <c r="E220" s="86" t="s">
        <v>131</v>
      </c>
      <c r="F220" s="101">
        <v>44172</v>
      </c>
      <c r="G220" s="83">
        <v>2162.279239</v>
      </c>
      <c r="H220" s="85">
        <v>-2.841691</v>
      </c>
      <c r="I220" s="83">
        <v>-6.1445293999999998E-2</v>
      </c>
      <c r="J220" s="84">
        <f t="shared" si="3"/>
        <v>-9.0718922417976739E-5</v>
      </c>
      <c r="K220" s="84">
        <f>I220/'סכום נכסי הקרן'!$C$42</f>
        <v>-7.470764669246635E-7</v>
      </c>
    </row>
    <row r="221" spans="2:11">
      <c r="B221" s="76" t="s">
        <v>2412</v>
      </c>
      <c r="C221" s="73" t="s">
        <v>2413</v>
      </c>
      <c r="D221" s="86" t="s">
        <v>629</v>
      </c>
      <c r="E221" s="86" t="s">
        <v>131</v>
      </c>
      <c r="F221" s="101">
        <v>44175</v>
      </c>
      <c r="G221" s="83">
        <v>32524.23949</v>
      </c>
      <c r="H221" s="85">
        <v>-2.6028609999999999</v>
      </c>
      <c r="I221" s="83">
        <v>-0.84656076199999997</v>
      </c>
      <c r="J221" s="84">
        <f t="shared" si="3"/>
        <v>-1.2498773313702636E-3</v>
      </c>
      <c r="K221" s="84">
        <f>I221/'סכום נכסי הקרן'!$C$42</f>
        <v>-1.0292824428702561E-5</v>
      </c>
    </row>
    <row r="222" spans="2:11">
      <c r="B222" s="76" t="s">
        <v>2414</v>
      </c>
      <c r="C222" s="73" t="s">
        <v>2278</v>
      </c>
      <c r="D222" s="86" t="s">
        <v>629</v>
      </c>
      <c r="E222" s="86" t="s">
        <v>131</v>
      </c>
      <c r="F222" s="101">
        <v>44172</v>
      </c>
      <c r="G222" s="83">
        <v>31899.312211</v>
      </c>
      <c r="H222" s="85">
        <v>-2.4746009999999998</v>
      </c>
      <c r="I222" s="83">
        <v>-0.78938073299999989</v>
      </c>
      <c r="J222" s="84">
        <f t="shared" si="3"/>
        <v>-1.1654557218860829E-3</v>
      </c>
      <c r="K222" s="84">
        <f>I222/'סכום נכסי הקרן'!$C$42</f>
        <v>-9.5976067600562068E-6</v>
      </c>
    </row>
    <row r="223" spans="2:11">
      <c r="B223" s="76" t="s">
        <v>2414</v>
      </c>
      <c r="C223" s="73" t="s">
        <v>2345</v>
      </c>
      <c r="D223" s="86" t="s">
        <v>629</v>
      </c>
      <c r="E223" s="86" t="s">
        <v>131</v>
      </c>
      <c r="F223" s="101">
        <v>44172</v>
      </c>
      <c r="G223" s="83">
        <v>31014.280224999999</v>
      </c>
      <c r="H223" s="85">
        <v>-2.4746009999999998</v>
      </c>
      <c r="I223" s="83">
        <v>-0.76747972400000009</v>
      </c>
      <c r="J223" s="84">
        <f t="shared" si="3"/>
        <v>-1.1331206835616444E-3</v>
      </c>
      <c r="K223" s="84">
        <f>I223/'סכום נכסי הקרן'!$C$42</f>
        <v>-9.3313255306783285E-6</v>
      </c>
    </row>
    <row r="224" spans="2:11">
      <c r="B224" s="76" t="s">
        <v>2415</v>
      </c>
      <c r="C224" s="73" t="s">
        <v>2416</v>
      </c>
      <c r="D224" s="86" t="s">
        <v>629</v>
      </c>
      <c r="E224" s="86" t="s">
        <v>131</v>
      </c>
      <c r="F224" s="101">
        <v>44174</v>
      </c>
      <c r="G224" s="83">
        <v>43208.969423000002</v>
      </c>
      <c r="H224" s="85">
        <v>-1.4859979999999999</v>
      </c>
      <c r="I224" s="83">
        <v>-0.64208448600000001</v>
      </c>
      <c r="J224" s="84">
        <f t="shared" si="3"/>
        <v>-9.4798492902028379E-4</v>
      </c>
      <c r="K224" s="84">
        <f>I224/'סכום נכסי הקרן'!$C$42</f>
        <v>-7.8067200600914792E-6</v>
      </c>
    </row>
    <row r="225" spans="2:11">
      <c r="B225" s="76" t="s">
        <v>2417</v>
      </c>
      <c r="C225" s="73" t="s">
        <v>2418</v>
      </c>
      <c r="D225" s="86" t="s">
        <v>629</v>
      </c>
      <c r="E225" s="86" t="s">
        <v>131</v>
      </c>
      <c r="F225" s="101">
        <v>44189</v>
      </c>
      <c r="G225" s="83">
        <v>31689.226229</v>
      </c>
      <c r="H225" s="85">
        <v>-0.27535500000000002</v>
      </c>
      <c r="I225" s="83">
        <v>-8.7257801999999995E-2</v>
      </c>
      <c r="J225" s="84">
        <f t="shared" si="3"/>
        <v>-1.2882896727617864E-4</v>
      </c>
      <c r="K225" s="84">
        <f>I225/'סכום נכסי הקרן'!$C$42</f>
        <v>-1.0609152660213789E-6</v>
      </c>
    </row>
    <row r="226" spans="2:11">
      <c r="B226" s="76" t="s">
        <v>2419</v>
      </c>
      <c r="C226" s="73" t="s">
        <v>2420</v>
      </c>
      <c r="D226" s="86" t="s">
        <v>629</v>
      </c>
      <c r="E226" s="86" t="s">
        <v>128</v>
      </c>
      <c r="F226" s="101">
        <v>44173</v>
      </c>
      <c r="G226" s="83">
        <v>41775.464910000002</v>
      </c>
      <c r="H226" s="85">
        <v>-0.79495099999999996</v>
      </c>
      <c r="I226" s="83">
        <v>-0.332094636</v>
      </c>
      <c r="J226" s="84">
        <f t="shared" si="3"/>
        <v>-4.9031041366178873E-4</v>
      </c>
      <c r="K226" s="84">
        <f>I226/'סכום נכסי הקרן'!$C$42</f>
        <v>-4.0377394458803003E-6</v>
      </c>
    </row>
    <row r="227" spans="2:11">
      <c r="B227" s="76" t="s">
        <v>2421</v>
      </c>
      <c r="C227" s="73" t="s">
        <v>2422</v>
      </c>
      <c r="D227" s="86" t="s">
        <v>629</v>
      </c>
      <c r="E227" s="86" t="s">
        <v>128</v>
      </c>
      <c r="F227" s="101">
        <v>44119</v>
      </c>
      <c r="G227" s="83">
        <v>60871.753640999996</v>
      </c>
      <c r="H227" s="85">
        <v>-1.95974</v>
      </c>
      <c r="I227" s="83">
        <v>-1.1929280209999999</v>
      </c>
      <c r="J227" s="84">
        <f t="shared" si="3"/>
        <v>-1.7612600988991852E-3</v>
      </c>
      <c r="K227" s="84">
        <f>I227/'סכום נכסי הקרן'!$C$42</f>
        <v>-1.4504096135077663E-5</v>
      </c>
    </row>
    <row r="228" spans="2:11">
      <c r="B228" s="76" t="s">
        <v>2423</v>
      </c>
      <c r="C228" s="73" t="s">
        <v>2424</v>
      </c>
      <c r="D228" s="86" t="s">
        <v>629</v>
      </c>
      <c r="E228" s="86" t="s">
        <v>128</v>
      </c>
      <c r="F228" s="101">
        <v>44146</v>
      </c>
      <c r="G228" s="83">
        <v>44186.202092000007</v>
      </c>
      <c r="H228" s="85">
        <v>-2.1652529999999999</v>
      </c>
      <c r="I228" s="83">
        <v>-0.95674301299999998</v>
      </c>
      <c r="J228" s="84">
        <f t="shared" si="3"/>
        <v>-1.4125523619479842E-3</v>
      </c>
      <c r="K228" s="84">
        <f>I228/'סכום נכסי הקרן'!$C$42</f>
        <v>-1.1632464317070357E-5</v>
      </c>
    </row>
    <row r="229" spans="2:11">
      <c r="B229" s="76" t="s">
        <v>2425</v>
      </c>
      <c r="C229" s="73" t="s">
        <v>2426</v>
      </c>
      <c r="D229" s="86" t="s">
        <v>629</v>
      </c>
      <c r="E229" s="86" t="s">
        <v>128</v>
      </c>
      <c r="F229" s="101">
        <v>44117</v>
      </c>
      <c r="G229" s="83">
        <v>27582.291726000003</v>
      </c>
      <c r="H229" s="85">
        <v>-2.2247590000000002</v>
      </c>
      <c r="I229" s="83">
        <v>-0.61363961600000005</v>
      </c>
      <c r="J229" s="84">
        <f t="shared" si="3"/>
        <v>-9.0598841819360555E-4</v>
      </c>
      <c r="K229" s="84">
        <f>I229/'סכום נכסי הקרן'!$C$42</f>
        <v>-7.4608759506673893E-6</v>
      </c>
    </row>
    <row r="230" spans="2:11">
      <c r="B230" s="76" t="s">
        <v>2427</v>
      </c>
      <c r="C230" s="73" t="s">
        <v>2428</v>
      </c>
      <c r="D230" s="86" t="s">
        <v>629</v>
      </c>
      <c r="E230" s="86" t="s">
        <v>128</v>
      </c>
      <c r="F230" s="101">
        <v>44103</v>
      </c>
      <c r="G230" s="83">
        <v>51833.547873000003</v>
      </c>
      <c r="H230" s="85">
        <v>-2.2664810000000002</v>
      </c>
      <c r="I230" s="83">
        <v>-1.1747973219999999</v>
      </c>
      <c r="J230" s="84">
        <f t="shared" si="3"/>
        <v>-1.7344916131634886E-3</v>
      </c>
      <c r="K230" s="84">
        <f>I230/'סכום נכסי הקרן'!$C$42</f>
        <v>-1.428365584307101E-5</v>
      </c>
    </row>
    <row r="231" spans="2:11">
      <c r="B231" s="76" t="s">
        <v>2429</v>
      </c>
      <c r="C231" s="73" t="s">
        <v>2430</v>
      </c>
      <c r="D231" s="86" t="s">
        <v>629</v>
      </c>
      <c r="E231" s="86" t="s">
        <v>128</v>
      </c>
      <c r="F231" s="101">
        <v>44117</v>
      </c>
      <c r="G231" s="83">
        <v>33084.615374000001</v>
      </c>
      <c r="H231" s="85">
        <v>-2.243884</v>
      </c>
      <c r="I231" s="83">
        <v>-0.74238034600000002</v>
      </c>
      <c r="J231" s="84">
        <f t="shared" si="3"/>
        <v>-1.096063516490046E-3</v>
      </c>
      <c r="K231" s="84">
        <f>I231/'סכום נכסי הקרן'!$C$42</f>
        <v>-9.026157251424157E-6</v>
      </c>
    </row>
    <row r="232" spans="2:11">
      <c r="B232" s="76" t="s">
        <v>2431</v>
      </c>
      <c r="C232" s="73" t="s">
        <v>2432</v>
      </c>
      <c r="D232" s="86" t="s">
        <v>629</v>
      </c>
      <c r="E232" s="86" t="s">
        <v>128</v>
      </c>
      <c r="F232" s="101">
        <v>44084</v>
      </c>
      <c r="G232" s="83">
        <v>49782.202565</v>
      </c>
      <c r="H232" s="85">
        <v>-2.6950349999999998</v>
      </c>
      <c r="I232" s="83">
        <v>-1.3416478139999997</v>
      </c>
      <c r="J232" s="84">
        <f t="shared" si="3"/>
        <v>-1.9808326403404314E-3</v>
      </c>
      <c r="K232" s="84">
        <f>I232/'סכום נכסי הקרן'!$C$42</f>
        <v>-1.6312290876829685E-5</v>
      </c>
    </row>
    <row r="233" spans="2:11">
      <c r="B233" s="76" t="s">
        <v>2433</v>
      </c>
      <c r="C233" s="73" t="s">
        <v>2434</v>
      </c>
      <c r="D233" s="86" t="s">
        <v>629</v>
      </c>
      <c r="E233" s="86" t="s">
        <v>132</v>
      </c>
      <c r="F233" s="101">
        <v>44173</v>
      </c>
      <c r="G233" s="83">
        <v>155163.94</v>
      </c>
      <c r="H233" s="85">
        <v>-4.1317459999999997</v>
      </c>
      <c r="I233" s="83">
        <v>-6.4109799999999995</v>
      </c>
      <c r="J233" s="84">
        <f t="shared" si="3"/>
        <v>-9.4652846358453495E-3</v>
      </c>
      <c r="K233" s="84">
        <f>I233/'סכום נכסי הקרן'!$C$42</f>
        <v>-7.794725968639159E-5</v>
      </c>
    </row>
    <row r="234" spans="2:11">
      <c r="B234" s="76" t="s">
        <v>2435</v>
      </c>
      <c r="C234" s="73" t="s">
        <v>2436</v>
      </c>
      <c r="D234" s="86" t="s">
        <v>629</v>
      </c>
      <c r="E234" s="86" t="s">
        <v>130</v>
      </c>
      <c r="F234" s="101">
        <v>44105</v>
      </c>
      <c r="G234" s="83">
        <v>290845.49</v>
      </c>
      <c r="H234" s="85">
        <v>-4.3812329999999999</v>
      </c>
      <c r="I234" s="83">
        <v>-12.742620000000001</v>
      </c>
      <c r="J234" s="84">
        <f t="shared" si="3"/>
        <v>-1.8813430287789961E-2</v>
      </c>
      <c r="K234" s="84">
        <f>I234/'סכום נכסי הקרן'!$C$42</f>
        <v>-1.549298719111598E-4</v>
      </c>
    </row>
    <row r="235" spans="2:11">
      <c r="B235" s="76" t="s">
        <v>2437</v>
      </c>
      <c r="C235" s="73" t="s">
        <v>2438</v>
      </c>
      <c r="D235" s="86" t="s">
        <v>629</v>
      </c>
      <c r="E235" s="86" t="s">
        <v>130</v>
      </c>
      <c r="F235" s="101">
        <v>44161</v>
      </c>
      <c r="G235" s="83">
        <v>337218.14</v>
      </c>
      <c r="H235" s="85">
        <v>-2.7162980000000001</v>
      </c>
      <c r="I235" s="83">
        <v>-9.1598500000000005</v>
      </c>
      <c r="J235" s="84">
        <f t="shared" si="3"/>
        <v>-1.3523765082974528E-2</v>
      </c>
      <c r="K235" s="84">
        <f>I235/'סכום נכסי הקרן'!$C$42</f>
        <v>-1.113691208892235E-4</v>
      </c>
    </row>
    <row r="236" spans="2:11">
      <c r="B236" s="76" t="s">
        <v>2439</v>
      </c>
      <c r="C236" s="73" t="s">
        <v>2440</v>
      </c>
      <c r="D236" s="86" t="s">
        <v>629</v>
      </c>
      <c r="E236" s="86" t="s">
        <v>131</v>
      </c>
      <c r="F236" s="101">
        <v>44098</v>
      </c>
      <c r="G236" s="83">
        <v>34800.769999999997</v>
      </c>
      <c r="H236" s="85">
        <v>-7.2931140000000001</v>
      </c>
      <c r="I236" s="83">
        <v>-2.5380599999999998</v>
      </c>
      <c r="J236" s="84">
        <f t="shared" si="3"/>
        <v>-3.7472368222726711E-3</v>
      </c>
      <c r="K236" s="84">
        <f>I236/'סכום נכסי הקרן'!$C$42</f>
        <v>-3.08587488838903E-5</v>
      </c>
    </row>
    <row r="237" spans="2:11">
      <c r="B237" s="76" t="s">
        <v>2441</v>
      </c>
      <c r="C237" s="73" t="s">
        <v>2326</v>
      </c>
      <c r="D237" s="86" t="s">
        <v>629</v>
      </c>
      <c r="E237" s="86" t="s">
        <v>128</v>
      </c>
      <c r="F237" s="101">
        <v>44146</v>
      </c>
      <c r="G237" s="83">
        <v>73335.56</v>
      </c>
      <c r="H237" s="85">
        <v>-2.1797879999999998</v>
      </c>
      <c r="I237" s="83">
        <v>-1.59856</v>
      </c>
      <c r="J237" s="84">
        <f t="shared" si="3"/>
        <v>-2.3601423506978566E-3</v>
      </c>
      <c r="K237" s="84">
        <f>I237/'סכום נכסי הקרן'!$C$42</f>
        <v>-1.9435932017301277E-5</v>
      </c>
    </row>
    <row r="238" spans="2:11">
      <c r="B238" s="72"/>
      <c r="C238" s="73"/>
      <c r="D238" s="73"/>
      <c r="E238" s="73"/>
      <c r="F238" s="73"/>
      <c r="G238" s="83"/>
      <c r="H238" s="85"/>
      <c r="I238" s="73"/>
      <c r="J238" s="84"/>
      <c r="K238" s="73"/>
    </row>
    <row r="239" spans="2:11">
      <c r="B239" s="89" t="s">
        <v>189</v>
      </c>
      <c r="C239" s="71"/>
      <c r="D239" s="71"/>
      <c r="E239" s="71"/>
      <c r="F239" s="71"/>
      <c r="G239" s="80"/>
      <c r="H239" s="82"/>
      <c r="I239" s="80">
        <v>1.262335736</v>
      </c>
      <c r="J239" s="81">
        <f t="shared" si="3"/>
        <v>1.8637348809759713E-3</v>
      </c>
      <c r="K239" s="81">
        <f>I239/'סכום נכסי הקרן'!$C$42</f>
        <v>1.534798290205308E-5</v>
      </c>
    </row>
    <row r="240" spans="2:11">
      <c r="B240" s="76" t="s">
        <v>2442</v>
      </c>
      <c r="C240" s="73" t="s">
        <v>2443</v>
      </c>
      <c r="D240" s="86" t="s">
        <v>629</v>
      </c>
      <c r="E240" s="86" t="s">
        <v>129</v>
      </c>
      <c r="F240" s="101">
        <v>43626</v>
      </c>
      <c r="G240" s="83">
        <v>190041.60000000001</v>
      </c>
      <c r="H240" s="85">
        <v>0.90156400000000003</v>
      </c>
      <c r="I240" s="83">
        <v>1.7133468119999999</v>
      </c>
      <c r="J240" s="84">
        <f t="shared" si="3"/>
        <v>2.5296156368446341E-3</v>
      </c>
      <c r="K240" s="84">
        <f>I240/'סכום נכסי הקרן'!$C$42</f>
        <v>2.083155600045783E-5</v>
      </c>
    </row>
    <row r="241" spans="2:11">
      <c r="B241" s="76" t="s">
        <v>2442</v>
      </c>
      <c r="C241" s="73" t="s">
        <v>2218</v>
      </c>
      <c r="D241" s="86" t="s">
        <v>629</v>
      </c>
      <c r="E241" s="86" t="s">
        <v>128</v>
      </c>
      <c r="F241" s="101">
        <v>44144</v>
      </c>
      <c r="G241" s="83">
        <v>239051.80725000001</v>
      </c>
      <c r="H241" s="85">
        <v>-0.188667</v>
      </c>
      <c r="I241" s="83">
        <v>-0.45101107600000001</v>
      </c>
      <c r="J241" s="84">
        <f t="shared" si="3"/>
        <v>-6.6588075586866279E-4</v>
      </c>
      <c r="K241" s="84">
        <f>I241/'סכום נכסי הקרן'!$C$42</f>
        <v>-5.4835730984047512E-6</v>
      </c>
    </row>
    <row r="242" spans="2:11">
      <c r="B242" s="72"/>
      <c r="C242" s="73"/>
      <c r="D242" s="73"/>
      <c r="E242" s="73"/>
      <c r="F242" s="73"/>
      <c r="G242" s="83"/>
      <c r="H242" s="85"/>
      <c r="I242" s="73"/>
      <c r="J242" s="84"/>
      <c r="K242" s="73"/>
    </row>
    <row r="243" spans="2:11">
      <c r="B243" s="70" t="s">
        <v>197</v>
      </c>
      <c r="C243" s="71"/>
      <c r="D243" s="71"/>
      <c r="E243" s="71"/>
      <c r="F243" s="71"/>
      <c r="G243" s="80"/>
      <c r="H243" s="82"/>
      <c r="I243" s="80">
        <v>113.69340678599997</v>
      </c>
      <c r="J243" s="81">
        <f t="shared" si="3"/>
        <v>0.16785896328618105</v>
      </c>
      <c r="K243" s="81">
        <f>I243/'סכום נכסי הקרן'!$C$42</f>
        <v>1.3823299251251595E-3</v>
      </c>
    </row>
    <row r="244" spans="2:11">
      <c r="B244" s="89" t="s">
        <v>188</v>
      </c>
      <c r="C244" s="71"/>
      <c r="D244" s="71"/>
      <c r="E244" s="71"/>
      <c r="F244" s="71"/>
      <c r="G244" s="80"/>
      <c r="H244" s="82"/>
      <c r="I244" s="80">
        <v>113.10387959499997</v>
      </c>
      <c r="J244" s="81">
        <f t="shared" si="3"/>
        <v>0.16698857488013621</v>
      </c>
      <c r="K244" s="81">
        <f>I244/'סכום נכסי הקרן'!$C$42</f>
        <v>1.3751622176843212E-3</v>
      </c>
    </row>
    <row r="245" spans="2:11">
      <c r="B245" s="76" t="s">
        <v>2444</v>
      </c>
      <c r="C245" s="73" t="s">
        <v>2445</v>
      </c>
      <c r="D245" s="86" t="s">
        <v>629</v>
      </c>
      <c r="E245" s="86" t="s">
        <v>128</v>
      </c>
      <c r="F245" s="101">
        <v>44027</v>
      </c>
      <c r="G245" s="83">
        <v>195835.30750200001</v>
      </c>
      <c r="H245" s="85">
        <v>8.8178459999999994</v>
      </c>
      <c r="I245" s="83">
        <v>17.268454965</v>
      </c>
      <c r="J245" s="84">
        <f t="shared" si="3"/>
        <v>2.5495453341767071E-2</v>
      </c>
      <c r="K245" s="84">
        <f>I245/'סכום נכסי הקרן'!$C$42</f>
        <v>2.0995678407039378E-4</v>
      </c>
    </row>
    <row r="246" spans="2:11">
      <c r="B246" s="76" t="s">
        <v>2444</v>
      </c>
      <c r="C246" s="73" t="s">
        <v>2446</v>
      </c>
      <c r="D246" s="86" t="s">
        <v>629</v>
      </c>
      <c r="E246" s="86" t="s">
        <v>128</v>
      </c>
      <c r="F246" s="101">
        <v>43983</v>
      </c>
      <c r="G246" s="83">
        <v>583256.25226099999</v>
      </c>
      <c r="H246" s="85">
        <v>3.216215</v>
      </c>
      <c r="I246" s="83">
        <v>18.758775473</v>
      </c>
      <c r="J246" s="84">
        <f t="shared" si="3"/>
        <v>2.769578898574937E-2</v>
      </c>
      <c r="K246" s="84">
        <f>I246/'סכום נכסי הקרן'!$C$42</f>
        <v>2.2807669704049058E-4</v>
      </c>
    </row>
    <row r="247" spans="2:11">
      <c r="B247" s="76" t="s">
        <v>2444</v>
      </c>
      <c r="C247" s="73" t="s">
        <v>2447</v>
      </c>
      <c r="D247" s="86" t="s">
        <v>629</v>
      </c>
      <c r="E247" s="86" t="s">
        <v>128</v>
      </c>
      <c r="F247" s="101">
        <v>44056</v>
      </c>
      <c r="G247" s="83">
        <v>58104.855750000002</v>
      </c>
      <c r="H247" s="85">
        <v>20.324636000000002</v>
      </c>
      <c r="I247" s="83">
        <v>11.809600544999999</v>
      </c>
      <c r="J247" s="84">
        <f t="shared" si="3"/>
        <v>1.7435903807851431E-2</v>
      </c>
      <c r="K247" s="84">
        <f>I247/'סכום נכסי הקרן'!$C$42</f>
        <v>1.4358584810335808E-4</v>
      </c>
    </row>
    <row r="248" spans="2:11">
      <c r="B248" s="76" t="s">
        <v>2444</v>
      </c>
      <c r="C248" s="73" t="s">
        <v>2448</v>
      </c>
      <c r="D248" s="86" t="s">
        <v>629</v>
      </c>
      <c r="E248" s="86" t="s">
        <v>128</v>
      </c>
      <c r="F248" s="101">
        <v>44123</v>
      </c>
      <c r="G248" s="83">
        <v>36593.464928000001</v>
      </c>
      <c r="H248" s="85">
        <v>4.6501219999999996</v>
      </c>
      <c r="I248" s="83">
        <v>1.7016408839999997</v>
      </c>
      <c r="J248" s="84">
        <f t="shared" si="3"/>
        <v>2.5123327970219059E-3</v>
      </c>
      <c r="K248" s="84">
        <f>I248/'סכום נכסי הקרן'!$C$42</f>
        <v>2.0689230644632948E-5</v>
      </c>
    </row>
    <row r="249" spans="2:11">
      <c r="B249" s="76" t="s">
        <v>2444</v>
      </c>
      <c r="C249" s="73" t="s">
        <v>2449</v>
      </c>
      <c r="D249" s="86" t="s">
        <v>629</v>
      </c>
      <c r="E249" s="86" t="s">
        <v>128</v>
      </c>
      <c r="F249" s="101">
        <v>44090</v>
      </c>
      <c r="G249" s="83">
        <v>115455.158937</v>
      </c>
      <c r="H249" s="85">
        <v>10.416198</v>
      </c>
      <c r="I249" s="83">
        <v>12.026038263</v>
      </c>
      <c r="J249" s="84">
        <f t="shared" si="3"/>
        <v>1.7755456295427876E-2</v>
      </c>
      <c r="K249" s="84">
        <f>I249/'סכום נכסי הקרן'!$C$42</f>
        <v>1.4621738446922978E-4</v>
      </c>
    </row>
    <row r="250" spans="2:11">
      <c r="B250" s="76" t="s">
        <v>2444</v>
      </c>
      <c r="C250" s="73" t="s">
        <v>2450</v>
      </c>
      <c r="D250" s="86" t="s">
        <v>629</v>
      </c>
      <c r="E250" s="86" t="s">
        <v>128</v>
      </c>
      <c r="F250" s="101">
        <v>44154</v>
      </c>
      <c r="G250" s="83">
        <v>494504.029484</v>
      </c>
      <c r="H250" s="85">
        <v>4.9870559999999999</v>
      </c>
      <c r="I250" s="83">
        <v>24.661194213999998</v>
      </c>
      <c r="J250" s="84">
        <f t="shared" si="3"/>
        <v>3.6410224754307836E-2</v>
      </c>
      <c r="K250" s="84">
        <f>I250/'סכום נכסי הקרן'!$C$42</f>
        <v>2.9984066547941122E-4</v>
      </c>
    </row>
    <row r="251" spans="2:11">
      <c r="B251" s="76" t="s">
        <v>2444</v>
      </c>
      <c r="C251" s="73" t="s">
        <v>2451</v>
      </c>
      <c r="D251" s="86" t="s">
        <v>629</v>
      </c>
      <c r="E251" s="86" t="s">
        <v>130</v>
      </c>
      <c r="F251" s="101">
        <v>44145</v>
      </c>
      <c r="G251" s="83">
        <v>247387.455326</v>
      </c>
      <c r="H251" s="85">
        <v>4.0137280000000004</v>
      </c>
      <c r="I251" s="83">
        <v>9.9294586990000013</v>
      </c>
      <c r="J251" s="84">
        <f t="shared" si="3"/>
        <v>1.4660029023005169E-2</v>
      </c>
      <c r="K251" s="84">
        <f>I251/'סכום נכסי הקרן'!$C$42</f>
        <v>1.2072633134969273E-4</v>
      </c>
    </row>
    <row r="252" spans="2:11">
      <c r="B252" s="76" t="s">
        <v>2444</v>
      </c>
      <c r="C252" s="73" t="s">
        <v>2452</v>
      </c>
      <c r="D252" s="86" t="s">
        <v>629</v>
      </c>
      <c r="E252" s="86" t="s">
        <v>128</v>
      </c>
      <c r="F252" s="101">
        <v>44025</v>
      </c>
      <c r="G252" s="83">
        <v>80502.364830000006</v>
      </c>
      <c r="H252" s="85">
        <v>13.863542000000001</v>
      </c>
      <c r="I252" s="83">
        <v>11.160479046000001</v>
      </c>
      <c r="J252" s="84">
        <f t="shared" si="3"/>
        <v>1.647752930796505E-2</v>
      </c>
      <c r="K252" s="84">
        <f>I252/'סכום נכסי הקרן'!$C$42</f>
        <v>1.3569356922390867E-4</v>
      </c>
    </row>
    <row r="253" spans="2:11">
      <c r="B253" s="76" t="s">
        <v>2444</v>
      </c>
      <c r="C253" s="73" t="s">
        <v>2453</v>
      </c>
      <c r="D253" s="86" t="s">
        <v>629</v>
      </c>
      <c r="E253" s="86" t="s">
        <v>128</v>
      </c>
      <c r="F253" s="101">
        <v>44183</v>
      </c>
      <c r="G253" s="83">
        <v>89605.810972000007</v>
      </c>
      <c r="H253" s="85">
        <v>4.7557010000000002</v>
      </c>
      <c r="I253" s="83">
        <v>4.2613844609999996</v>
      </c>
      <c r="J253" s="84">
        <f t="shared" si="3"/>
        <v>6.2915836371558505E-3</v>
      </c>
      <c r="K253" s="84">
        <f>I253/'סכום נכסי הקרן'!$C$42</f>
        <v>5.1811617132656917E-5</v>
      </c>
    </row>
    <row r="254" spans="2:11">
      <c r="B254" s="76" t="s">
        <v>2444</v>
      </c>
      <c r="C254" s="73" t="s">
        <v>2454</v>
      </c>
      <c r="D254" s="86" t="s">
        <v>629</v>
      </c>
      <c r="E254" s="86" t="s">
        <v>128</v>
      </c>
      <c r="F254" s="101">
        <v>44188</v>
      </c>
      <c r="G254" s="83">
        <v>63069.799464000011</v>
      </c>
      <c r="H254" s="85">
        <v>2.4208940000000001</v>
      </c>
      <c r="I254" s="83">
        <v>1.526853045</v>
      </c>
      <c r="J254" s="84">
        <f t="shared" si="3"/>
        <v>2.254272929884696E-3</v>
      </c>
      <c r="K254" s="84">
        <f>I254/'סכום נכסי הקרן'!$C$42</f>
        <v>1.8564090170546896E-5</v>
      </c>
    </row>
    <row r="255" spans="2:11">
      <c r="B255" s="72"/>
      <c r="C255" s="73"/>
      <c r="D255" s="73"/>
      <c r="E255" s="73"/>
      <c r="F255" s="73"/>
      <c r="G255" s="83"/>
      <c r="H255" s="85"/>
      <c r="I255" s="73"/>
      <c r="J255" s="84"/>
      <c r="K255" s="73"/>
    </row>
    <row r="256" spans="2:11">
      <c r="B256" s="72" t="s">
        <v>189</v>
      </c>
      <c r="C256" s="73"/>
      <c r="D256" s="73"/>
      <c r="E256" s="73"/>
      <c r="F256" s="73"/>
      <c r="G256" s="83"/>
      <c r="H256" s="85"/>
      <c r="I256" s="83">
        <v>0.58952719100000006</v>
      </c>
      <c r="J256" s="84">
        <f t="shared" si="3"/>
        <v>8.7038840604484308E-4</v>
      </c>
      <c r="K256" s="84">
        <f>I256/'סכום נכסי הקרן'!$C$42</f>
        <v>7.1677074408383711E-6</v>
      </c>
    </row>
    <row r="257" spans="2:11">
      <c r="B257" s="76" t="s">
        <v>2444</v>
      </c>
      <c r="C257" s="73" t="s">
        <v>2455</v>
      </c>
      <c r="D257" s="86" t="s">
        <v>629</v>
      </c>
      <c r="E257" s="86" t="s">
        <v>128</v>
      </c>
      <c r="F257" s="101">
        <v>44089</v>
      </c>
      <c r="G257" s="83">
        <v>158982.61879499999</v>
      </c>
      <c r="H257" s="85">
        <v>0.37081199999999997</v>
      </c>
      <c r="I257" s="83">
        <v>0.58952719100000006</v>
      </c>
      <c r="J257" s="84">
        <f t="shared" si="3"/>
        <v>8.7038840604484308E-4</v>
      </c>
      <c r="K257" s="84">
        <f>I257/'סכום נכסי הקרן'!$C$42</f>
        <v>7.1677074408383711E-6</v>
      </c>
    </row>
    <row r="258" spans="2:11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</row>
    <row r="259" spans="2:11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</row>
    <row r="260" spans="2:11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</row>
    <row r="261" spans="2:11">
      <c r="B261" s="118" t="s">
        <v>216</v>
      </c>
      <c r="C261" s="117"/>
      <c r="D261" s="117"/>
      <c r="E261" s="117"/>
      <c r="F261" s="117"/>
      <c r="G261" s="117"/>
      <c r="H261" s="117"/>
      <c r="I261" s="117"/>
      <c r="J261" s="117"/>
      <c r="K261" s="117"/>
    </row>
    <row r="262" spans="2:11">
      <c r="B262" s="118" t="s">
        <v>108</v>
      </c>
      <c r="C262" s="117"/>
      <c r="D262" s="117"/>
      <c r="E262" s="117"/>
      <c r="F262" s="117"/>
      <c r="G262" s="117"/>
      <c r="H262" s="117"/>
      <c r="I262" s="117"/>
      <c r="J262" s="117"/>
      <c r="K262" s="117"/>
    </row>
    <row r="263" spans="2:11">
      <c r="B263" s="118" t="s">
        <v>199</v>
      </c>
      <c r="C263" s="117"/>
      <c r="D263" s="117"/>
      <c r="E263" s="117"/>
      <c r="F263" s="117"/>
      <c r="G263" s="117"/>
      <c r="H263" s="117"/>
      <c r="I263" s="117"/>
      <c r="J263" s="117"/>
      <c r="K263" s="117"/>
    </row>
    <row r="264" spans="2:11">
      <c r="B264" s="118" t="s">
        <v>207</v>
      </c>
      <c r="C264" s="117"/>
      <c r="D264" s="117"/>
      <c r="E264" s="117"/>
      <c r="F264" s="117"/>
      <c r="G264" s="117"/>
      <c r="H264" s="117"/>
      <c r="I264" s="117"/>
      <c r="J264" s="117"/>
      <c r="K264" s="117"/>
    </row>
    <row r="265" spans="2:11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</row>
    <row r="266" spans="2:11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</row>
    <row r="267" spans="2:11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</row>
    <row r="268" spans="2:11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</row>
    <row r="269" spans="2:11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</row>
    <row r="270" spans="2:11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</row>
    <row r="271" spans="2:11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</row>
    <row r="272" spans="2:11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</row>
    <row r="273" spans="2:11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</row>
    <row r="274" spans="2:11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</row>
    <row r="275" spans="2:11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</row>
    <row r="276" spans="2:11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</row>
    <row r="277" spans="2:11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</row>
    <row r="278" spans="2:11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</row>
    <row r="279" spans="2:11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</row>
    <row r="280" spans="2:11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</row>
    <row r="281" spans="2:11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</row>
    <row r="282" spans="2:11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</row>
    <row r="283" spans="2:11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</row>
    <row r="284" spans="2:11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</row>
    <row r="285" spans="2:11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</row>
    <row r="286" spans="2:11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</row>
    <row r="287" spans="2:11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</row>
    <row r="288" spans="2:11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</row>
    <row r="289" spans="2:11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</row>
    <row r="290" spans="2:11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</row>
    <row r="291" spans="2:11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</row>
    <row r="292" spans="2:11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</row>
    <row r="293" spans="2:11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</row>
    <row r="294" spans="2:11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</row>
    <row r="295" spans="2:11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</row>
    <row r="296" spans="2:11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</row>
    <row r="297" spans="2:11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</row>
    <row r="298" spans="2:11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</row>
    <row r="299" spans="2:11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</row>
    <row r="300" spans="2:11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</row>
    <row r="301" spans="2:11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</row>
    <row r="302" spans="2:11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</row>
    <row r="303" spans="2:11"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</row>
    <row r="304" spans="2:11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</row>
    <row r="305" spans="2:11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</row>
    <row r="306" spans="2:11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</row>
    <row r="307" spans="2:11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</row>
    <row r="308" spans="2:11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</row>
    <row r="309" spans="2:11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</row>
    <row r="310" spans="2:11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</row>
    <row r="311" spans="2:11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</row>
    <row r="312" spans="2:11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</row>
    <row r="313" spans="2:11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</row>
    <row r="314" spans="2:11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</row>
    <row r="315" spans="2:11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</row>
    <row r="316" spans="2:11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</row>
    <row r="317" spans="2:11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</row>
    <row r="318" spans="2:11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</row>
    <row r="319" spans="2:11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</row>
    <row r="320" spans="2:11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</row>
    <row r="321" spans="2:11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</row>
    <row r="322" spans="2:11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</row>
    <row r="323" spans="2:11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</row>
    <row r="324" spans="2:11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</row>
    <row r="325" spans="2:11">
      <c r="B325" s="116"/>
      <c r="C325" s="117"/>
      <c r="D325" s="117"/>
      <c r="E325" s="117"/>
      <c r="F325" s="117"/>
      <c r="G325" s="117"/>
      <c r="H325" s="117"/>
      <c r="I325" s="117"/>
      <c r="J325" s="117"/>
      <c r="K325" s="117"/>
    </row>
    <row r="326" spans="2:11">
      <c r="B326" s="116"/>
      <c r="C326" s="117"/>
      <c r="D326" s="117"/>
      <c r="E326" s="117"/>
      <c r="F326" s="117"/>
      <c r="G326" s="117"/>
      <c r="H326" s="117"/>
      <c r="I326" s="117"/>
      <c r="J326" s="117"/>
      <c r="K326" s="117"/>
    </row>
    <row r="327" spans="2:11">
      <c r="B327" s="116"/>
      <c r="C327" s="117"/>
      <c r="D327" s="117"/>
      <c r="E327" s="117"/>
      <c r="F327" s="117"/>
      <c r="G327" s="117"/>
      <c r="H327" s="117"/>
      <c r="I327" s="117"/>
      <c r="J327" s="117"/>
      <c r="K327" s="117"/>
    </row>
    <row r="328" spans="2:11">
      <c r="B328" s="116"/>
      <c r="C328" s="117"/>
      <c r="D328" s="117"/>
      <c r="E328" s="117"/>
      <c r="F328" s="117"/>
      <c r="G328" s="117"/>
      <c r="H328" s="117"/>
      <c r="I328" s="117"/>
      <c r="J328" s="117"/>
      <c r="K328" s="117"/>
    </row>
    <row r="329" spans="2:11">
      <c r="B329" s="116"/>
      <c r="C329" s="117"/>
      <c r="D329" s="117"/>
      <c r="E329" s="117"/>
      <c r="F329" s="117"/>
      <c r="G329" s="117"/>
      <c r="H329" s="117"/>
      <c r="I329" s="117"/>
      <c r="J329" s="117"/>
      <c r="K329" s="117"/>
    </row>
    <row r="330" spans="2:11">
      <c r="B330" s="116"/>
      <c r="C330" s="117"/>
      <c r="D330" s="117"/>
      <c r="E330" s="117"/>
      <c r="F330" s="117"/>
      <c r="G330" s="117"/>
      <c r="H330" s="117"/>
      <c r="I330" s="117"/>
      <c r="J330" s="117"/>
      <c r="K330" s="117"/>
    </row>
    <row r="331" spans="2:11">
      <c r="B331" s="116"/>
      <c r="C331" s="117"/>
      <c r="D331" s="117"/>
      <c r="E331" s="117"/>
      <c r="F331" s="117"/>
      <c r="G331" s="117"/>
      <c r="H331" s="117"/>
      <c r="I331" s="117"/>
      <c r="J331" s="117"/>
      <c r="K331" s="117"/>
    </row>
    <row r="332" spans="2:11">
      <c r="B332" s="116"/>
      <c r="C332" s="117"/>
      <c r="D332" s="117"/>
      <c r="E332" s="117"/>
      <c r="F332" s="117"/>
      <c r="G332" s="117"/>
      <c r="H332" s="117"/>
      <c r="I332" s="117"/>
      <c r="J332" s="117"/>
      <c r="K332" s="117"/>
    </row>
    <row r="333" spans="2:11">
      <c r="B333" s="116"/>
      <c r="C333" s="117"/>
      <c r="D333" s="117"/>
      <c r="E333" s="117"/>
      <c r="F333" s="117"/>
      <c r="G333" s="117"/>
      <c r="H333" s="117"/>
      <c r="I333" s="117"/>
      <c r="J333" s="117"/>
      <c r="K333" s="117"/>
    </row>
    <row r="334" spans="2:11">
      <c r="B334" s="116"/>
      <c r="C334" s="117"/>
      <c r="D334" s="117"/>
      <c r="E334" s="117"/>
      <c r="F334" s="117"/>
      <c r="G334" s="117"/>
      <c r="H334" s="117"/>
      <c r="I334" s="117"/>
      <c r="J334" s="117"/>
      <c r="K334" s="117"/>
    </row>
    <row r="335" spans="2:11">
      <c r="B335" s="116"/>
      <c r="C335" s="117"/>
      <c r="D335" s="117"/>
      <c r="E335" s="117"/>
      <c r="F335" s="117"/>
      <c r="G335" s="117"/>
      <c r="H335" s="117"/>
      <c r="I335" s="117"/>
      <c r="J335" s="117"/>
      <c r="K335" s="117"/>
    </row>
    <row r="336" spans="2:11">
      <c r="B336" s="116"/>
      <c r="C336" s="117"/>
      <c r="D336" s="117"/>
      <c r="E336" s="117"/>
      <c r="F336" s="117"/>
      <c r="G336" s="117"/>
      <c r="H336" s="117"/>
      <c r="I336" s="117"/>
      <c r="J336" s="117"/>
      <c r="K336" s="117"/>
    </row>
    <row r="337" spans="2:11">
      <c r="B337" s="116"/>
      <c r="C337" s="117"/>
      <c r="D337" s="117"/>
      <c r="E337" s="117"/>
      <c r="F337" s="117"/>
      <c r="G337" s="117"/>
      <c r="H337" s="117"/>
      <c r="I337" s="117"/>
      <c r="J337" s="117"/>
      <c r="K337" s="117"/>
    </row>
    <row r="338" spans="2:11">
      <c r="B338" s="116"/>
      <c r="C338" s="117"/>
      <c r="D338" s="117"/>
      <c r="E338" s="117"/>
      <c r="F338" s="117"/>
      <c r="G338" s="117"/>
      <c r="H338" s="117"/>
      <c r="I338" s="117"/>
      <c r="J338" s="117"/>
      <c r="K338" s="117"/>
    </row>
    <row r="339" spans="2:11">
      <c r="B339" s="116"/>
      <c r="C339" s="117"/>
      <c r="D339" s="117"/>
      <c r="E339" s="117"/>
      <c r="F339" s="117"/>
      <c r="G339" s="117"/>
      <c r="H339" s="117"/>
      <c r="I339" s="117"/>
      <c r="J339" s="117"/>
      <c r="K339" s="117"/>
    </row>
    <row r="340" spans="2:11">
      <c r="B340" s="116"/>
      <c r="C340" s="117"/>
      <c r="D340" s="117"/>
      <c r="E340" s="117"/>
      <c r="F340" s="117"/>
      <c r="G340" s="117"/>
      <c r="H340" s="117"/>
      <c r="I340" s="117"/>
      <c r="J340" s="117"/>
      <c r="K340" s="117"/>
    </row>
    <row r="341" spans="2:11">
      <c r="B341" s="116"/>
      <c r="C341" s="117"/>
      <c r="D341" s="117"/>
      <c r="E341" s="117"/>
      <c r="F341" s="117"/>
      <c r="G341" s="117"/>
      <c r="H341" s="117"/>
      <c r="I341" s="117"/>
      <c r="J341" s="117"/>
      <c r="K341" s="117"/>
    </row>
    <row r="342" spans="2:11">
      <c r="B342" s="116"/>
      <c r="C342" s="117"/>
      <c r="D342" s="117"/>
      <c r="E342" s="117"/>
      <c r="F342" s="117"/>
      <c r="G342" s="117"/>
      <c r="H342" s="117"/>
      <c r="I342" s="117"/>
      <c r="J342" s="117"/>
      <c r="K342" s="117"/>
    </row>
    <row r="343" spans="2:11">
      <c r="B343" s="116"/>
      <c r="C343" s="117"/>
      <c r="D343" s="117"/>
      <c r="E343" s="117"/>
      <c r="F343" s="117"/>
      <c r="G343" s="117"/>
      <c r="H343" s="117"/>
      <c r="I343" s="117"/>
      <c r="J343" s="117"/>
      <c r="K343" s="117"/>
    </row>
    <row r="344" spans="2:11">
      <c r="B344" s="116"/>
      <c r="C344" s="117"/>
      <c r="D344" s="117"/>
      <c r="E344" s="117"/>
      <c r="F344" s="117"/>
      <c r="G344" s="117"/>
      <c r="H344" s="117"/>
      <c r="I344" s="117"/>
      <c r="J344" s="117"/>
      <c r="K344" s="117"/>
    </row>
    <row r="345" spans="2:11">
      <c r="B345" s="116"/>
      <c r="C345" s="117"/>
      <c r="D345" s="117"/>
      <c r="E345" s="117"/>
      <c r="F345" s="117"/>
      <c r="G345" s="117"/>
      <c r="H345" s="117"/>
      <c r="I345" s="117"/>
      <c r="J345" s="117"/>
      <c r="K345" s="117"/>
    </row>
    <row r="346" spans="2:11">
      <c r="B346" s="116"/>
      <c r="C346" s="117"/>
      <c r="D346" s="117"/>
      <c r="E346" s="117"/>
      <c r="F346" s="117"/>
      <c r="G346" s="117"/>
      <c r="H346" s="117"/>
      <c r="I346" s="117"/>
      <c r="J346" s="117"/>
      <c r="K346" s="117"/>
    </row>
    <row r="347" spans="2:11">
      <c r="B347" s="116"/>
      <c r="C347" s="117"/>
      <c r="D347" s="117"/>
      <c r="E347" s="117"/>
      <c r="F347" s="117"/>
      <c r="G347" s="117"/>
      <c r="H347" s="117"/>
      <c r="I347" s="117"/>
      <c r="J347" s="117"/>
      <c r="K347" s="117"/>
    </row>
    <row r="348" spans="2:11"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</row>
    <row r="349" spans="2:11"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</row>
    <row r="350" spans="2:11">
      <c r="B350" s="116"/>
      <c r="C350" s="117"/>
      <c r="D350" s="117"/>
      <c r="E350" s="117"/>
      <c r="F350" s="117"/>
      <c r="G350" s="117"/>
      <c r="H350" s="117"/>
      <c r="I350" s="117"/>
      <c r="J350" s="117"/>
      <c r="K350" s="117"/>
    </row>
    <row r="351" spans="2:11">
      <c r="B351" s="116"/>
      <c r="C351" s="117"/>
      <c r="D351" s="117"/>
      <c r="E351" s="117"/>
      <c r="F351" s="117"/>
      <c r="G351" s="117"/>
      <c r="H351" s="117"/>
      <c r="I351" s="117"/>
      <c r="J351" s="117"/>
      <c r="K351" s="117"/>
    </row>
    <row r="352" spans="2:11">
      <c r="B352" s="116"/>
      <c r="C352" s="117"/>
      <c r="D352" s="117"/>
      <c r="E352" s="117"/>
      <c r="F352" s="117"/>
      <c r="G352" s="117"/>
      <c r="H352" s="117"/>
      <c r="I352" s="117"/>
      <c r="J352" s="117"/>
      <c r="K352" s="117"/>
    </row>
    <row r="353" spans="2:11"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</row>
    <row r="354" spans="2:11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</row>
    <row r="355" spans="2:11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</row>
    <row r="356" spans="2:11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</row>
    <row r="357" spans="2:11"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</row>
    <row r="358" spans="2:11">
      <c r="B358" s="116"/>
      <c r="C358" s="117"/>
      <c r="D358" s="117"/>
      <c r="E358" s="117"/>
      <c r="F358" s="117"/>
      <c r="G358" s="117"/>
      <c r="H358" s="117"/>
      <c r="I358" s="117"/>
      <c r="J358" s="117"/>
      <c r="K358" s="117"/>
    </row>
    <row r="359" spans="2:11">
      <c r="B359" s="116"/>
      <c r="C359" s="117"/>
      <c r="D359" s="117"/>
      <c r="E359" s="117"/>
      <c r="F359" s="117"/>
      <c r="G359" s="117"/>
      <c r="H359" s="117"/>
      <c r="I359" s="117"/>
      <c r="J359" s="117"/>
      <c r="K359" s="117"/>
    </row>
    <row r="360" spans="2:11">
      <c r="B360" s="116"/>
      <c r="C360" s="117"/>
      <c r="D360" s="117"/>
      <c r="E360" s="117"/>
      <c r="F360" s="117"/>
      <c r="G360" s="117"/>
      <c r="H360" s="117"/>
      <c r="I360" s="117"/>
      <c r="J360" s="117"/>
      <c r="K360" s="117"/>
    </row>
    <row r="361" spans="2:11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</row>
    <row r="362" spans="2:11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</row>
    <row r="363" spans="2:11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</row>
    <row r="364" spans="2:11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</row>
    <row r="365" spans="2:11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</row>
    <row r="366" spans="2:11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</row>
    <row r="367" spans="2:11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</row>
    <row r="368" spans="2:11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</row>
    <row r="369" spans="2:11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</row>
    <row r="370" spans="2:11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</row>
    <row r="371" spans="2:11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</row>
    <row r="372" spans="2:11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</row>
    <row r="373" spans="2:11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</row>
    <row r="374" spans="2:11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</row>
    <row r="375" spans="2:11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</row>
    <row r="376" spans="2:11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</row>
    <row r="377" spans="2:11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</row>
    <row r="378" spans="2:11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</row>
    <row r="379" spans="2:11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</row>
    <row r="380" spans="2:11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</row>
    <row r="381" spans="2:11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</row>
    <row r="382" spans="2:11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</row>
    <row r="383" spans="2:11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</row>
    <row r="384" spans="2:11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</row>
    <row r="385" spans="2:11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</row>
    <row r="386" spans="2:11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</row>
    <row r="387" spans="2:11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</row>
    <row r="388" spans="2:11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</row>
    <row r="389" spans="2:11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</row>
    <row r="390" spans="2:11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</row>
    <row r="391" spans="2:11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</row>
    <row r="392" spans="2:11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</row>
    <row r="393" spans="2:11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</row>
    <row r="394" spans="2:11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</row>
    <row r="395" spans="2:11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</row>
    <row r="396" spans="2:11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</row>
    <row r="397" spans="2:11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</row>
    <row r="398" spans="2:11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</row>
    <row r="399" spans="2:11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</row>
    <row r="400" spans="2:11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</row>
    <row r="401" spans="2:11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</row>
    <row r="402" spans="2:11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</row>
    <row r="403" spans="2:11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</row>
    <row r="404" spans="2:11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</row>
    <row r="405" spans="2:11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</row>
    <row r="406" spans="2:11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</row>
    <row r="407" spans="2:11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</row>
    <row r="408" spans="2:11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</row>
    <row r="409" spans="2:11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</row>
    <row r="410" spans="2:11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</row>
    <row r="411" spans="2:11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</row>
    <row r="412" spans="2:11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</row>
    <row r="413" spans="2:11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</row>
    <row r="414" spans="2:11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</row>
    <row r="415" spans="2:11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</row>
    <row r="416" spans="2:11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</row>
    <row r="417" spans="2:11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</row>
    <row r="418" spans="2:11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</row>
    <row r="419" spans="2:11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</row>
    <row r="420" spans="2:11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</row>
    <row r="421" spans="2:11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</row>
    <row r="422" spans="2:11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</row>
    <row r="423" spans="2:11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</row>
    <row r="424" spans="2:11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</row>
    <row r="425" spans="2:11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</row>
    <row r="426" spans="2:11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</row>
    <row r="427" spans="2:11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</row>
    <row r="428" spans="2:11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</row>
    <row r="429" spans="2:11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</row>
    <row r="430" spans="2:11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</row>
    <row r="431" spans="2:11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</row>
    <row r="432" spans="2:11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</row>
    <row r="433" spans="2:11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</row>
    <row r="434" spans="2:11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</row>
    <row r="435" spans="2:11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</row>
    <row r="436" spans="2:11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</row>
    <row r="437" spans="2:11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</row>
    <row r="438" spans="2:11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</row>
    <row r="439" spans="2:11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</row>
    <row r="440" spans="2:11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</row>
    <row r="441" spans="2:11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</row>
    <row r="442" spans="2:11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</row>
    <row r="443" spans="2:11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</row>
    <row r="444" spans="2:11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</row>
    <row r="445" spans="2:11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</row>
    <row r="446" spans="2:11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</row>
    <row r="447" spans="2:11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</row>
    <row r="448" spans="2:11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</row>
    <row r="449" spans="2:11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</row>
    <row r="450" spans="2:11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</row>
    <row r="451" spans="2:11">
      <c r="B451" s="116"/>
      <c r="C451" s="117"/>
      <c r="D451" s="117"/>
      <c r="E451" s="117"/>
      <c r="F451" s="117"/>
      <c r="G451" s="117"/>
      <c r="H451" s="117"/>
      <c r="I451" s="117"/>
      <c r="J451" s="117"/>
      <c r="K451" s="117"/>
    </row>
    <row r="452" spans="2:11">
      <c r="B452" s="116"/>
      <c r="C452" s="117"/>
      <c r="D452" s="117"/>
      <c r="E452" s="117"/>
      <c r="F452" s="117"/>
      <c r="G452" s="117"/>
      <c r="H452" s="117"/>
      <c r="I452" s="117"/>
      <c r="J452" s="117"/>
      <c r="K452" s="117"/>
    </row>
    <row r="453" spans="2:11">
      <c r="B453" s="116"/>
      <c r="C453" s="117"/>
      <c r="D453" s="117"/>
      <c r="E453" s="117"/>
      <c r="F453" s="117"/>
      <c r="G453" s="117"/>
      <c r="H453" s="117"/>
      <c r="I453" s="117"/>
      <c r="J453" s="117"/>
      <c r="K453" s="117"/>
    </row>
    <row r="454" spans="2:11">
      <c r="B454" s="116"/>
      <c r="C454" s="117"/>
      <c r="D454" s="117"/>
      <c r="E454" s="117"/>
      <c r="F454" s="117"/>
      <c r="G454" s="117"/>
      <c r="H454" s="117"/>
      <c r="I454" s="117"/>
      <c r="J454" s="117"/>
      <c r="K454" s="117"/>
    </row>
    <row r="455" spans="2:11">
      <c r="B455" s="116"/>
      <c r="C455" s="117"/>
      <c r="D455" s="117"/>
      <c r="E455" s="117"/>
      <c r="F455" s="117"/>
      <c r="G455" s="117"/>
      <c r="H455" s="117"/>
      <c r="I455" s="117"/>
      <c r="J455" s="117"/>
      <c r="K455" s="117"/>
    </row>
    <row r="456" spans="2:11">
      <c r="B456" s="116"/>
      <c r="C456" s="117"/>
      <c r="D456" s="117"/>
      <c r="E456" s="117"/>
      <c r="F456" s="117"/>
      <c r="G456" s="117"/>
      <c r="H456" s="117"/>
      <c r="I456" s="117"/>
      <c r="J456" s="117"/>
      <c r="K456" s="117"/>
    </row>
    <row r="457" spans="2:11">
      <c r="B457" s="116"/>
      <c r="C457" s="117"/>
      <c r="D457" s="117"/>
      <c r="E457" s="117"/>
      <c r="F457" s="117"/>
      <c r="G457" s="117"/>
      <c r="H457" s="117"/>
      <c r="I457" s="117"/>
      <c r="J457" s="117"/>
      <c r="K457" s="117"/>
    </row>
    <row r="458" spans="2:11">
      <c r="B458" s="116"/>
      <c r="C458" s="117"/>
      <c r="D458" s="117"/>
      <c r="E458" s="117"/>
      <c r="F458" s="117"/>
      <c r="G458" s="117"/>
      <c r="H458" s="117"/>
      <c r="I458" s="117"/>
      <c r="J458" s="117"/>
      <c r="K458" s="117"/>
    </row>
    <row r="459" spans="2:11">
      <c r="B459" s="116"/>
      <c r="C459" s="117"/>
      <c r="D459" s="117"/>
      <c r="E459" s="117"/>
      <c r="F459" s="117"/>
      <c r="G459" s="117"/>
      <c r="H459" s="117"/>
      <c r="I459" s="117"/>
      <c r="J459" s="117"/>
      <c r="K459" s="117"/>
    </row>
    <row r="460" spans="2:11">
      <c r="B460" s="116"/>
      <c r="C460" s="117"/>
      <c r="D460" s="117"/>
      <c r="E460" s="117"/>
      <c r="F460" s="117"/>
      <c r="G460" s="117"/>
      <c r="H460" s="117"/>
      <c r="I460" s="117"/>
      <c r="J460" s="117"/>
      <c r="K460" s="117"/>
    </row>
    <row r="461" spans="2:11">
      <c r="B461" s="116"/>
      <c r="C461" s="117"/>
      <c r="D461" s="117"/>
      <c r="E461" s="117"/>
      <c r="F461" s="117"/>
      <c r="G461" s="117"/>
      <c r="H461" s="117"/>
      <c r="I461" s="117"/>
      <c r="J461" s="117"/>
      <c r="K461" s="117"/>
    </row>
    <row r="462" spans="2:11">
      <c r="B462" s="116"/>
      <c r="C462" s="117"/>
      <c r="D462" s="117"/>
      <c r="E462" s="117"/>
      <c r="F462" s="117"/>
      <c r="G462" s="117"/>
      <c r="H462" s="117"/>
      <c r="I462" s="117"/>
      <c r="J462" s="117"/>
      <c r="K462" s="117"/>
    </row>
    <row r="463" spans="2:11">
      <c r="B463" s="116"/>
      <c r="C463" s="117"/>
      <c r="D463" s="117"/>
      <c r="E463" s="117"/>
      <c r="F463" s="117"/>
      <c r="G463" s="117"/>
      <c r="H463" s="117"/>
      <c r="I463" s="117"/>
      <c r="J463" s="117"/>
      <c r="K463" s="117"/>
    </row>
    <row r="464" spans="2:11">
      <c r="B464" s="116"/>
      <c r="C464" s="117"/>
      <c r="D464" s="117"/>
      <c r="E464" s="117"/>
      <c r="F464" s="117"/>
      <c r="G464" s="117"/>
      <c r="H464" s="117"/>
      <c r="I464" s="117"/>
      <c r="J464" s="117"/>
      <c r="K464" s="117"/>
    </row>
    <row r="465" spans="2:11">
      <c r="B465" s="116"/>
      <c r="C465" s="117"/>
      <c r="D465" s="117"/>
      <c r="E465" s="117"/>
      <c r="F465" s="117"/>
      <c r="G465" s="117"/>
      <c r="H465" s="117"/>
      <c r="I465" s="117"/>
      <c r="J465" s="117"/>
      <c r="K465" s="117"/>
    </row>
    <row r="466" spans="2:11">
      <c r="B466" s="116"/>
      <c r="C466" s="117"/>
      <c r="D466" s="117"/>
      <c r="E466" s="117"/>
      <c r="F466" s="117"/>
      <c r="G466" s="117"/>
      <c r="H466" s="117"/>
      <c r="I466" s="117"/>
      <c r="J466" s="117"/>
      <c r="K466" s="117"/>
    </row>
    <row r="467" spans="2:11">
      <c r="B467" s="116"/>
      <c r="C467" s="117"/>
      <c r="D467" s="117"/>
      <c r="E467" s="117"/>
      <c r="F467" s="117"/>
      <c r="G467" s="117"/>
      <c r="H467" s="117"/>
      <c r="I467" s="117"/>
      <c r="J467" s="117"/>
      <c r="K467" s="117"/>
    </row>
    <row r="468" spans="2:11">
      <c r="B468" s="116"/>
      <c r="C468" s="117"/>
      <c r="D468" s="117"/>
      <c r="E468" s="117"/>
      <c r="F468" s="117"/>
      <c r="G468" s="117"/>
      <c r="H468" s="117"/>
      <c r="I468" s="117"/>
      <c r="J468" s="117"/>
      <c r="K468" s="117"/>
    </row>
    <row r="469" spans="2:11">
      <c r="B469" s="116"/>
      <c r="C469" s="117"/>
      <c r="D469" s="117"/>
      <c r="E469" s="117"/>
      <c r="F469" s="117"/>
      <c r="G469" s="117"/>
      <c r="H469" s="117"/>
      <c r="I469" s="117"/>
      <c r="J469" s="117"/>
      <c r="K469" s="117"/>
    </row>
    <row r="470" spans="2:11">
      <c r="B470" s="116"/>
      <c r="C470" s="117"/>
      <c r="D470" s="117"/>
      <c r="E470" s="117"/>
      <c r="F470" s="117"/>
      <c r="G470" s="117"/>
      <c r="H470" s="117"/>
      <c r="I470" s="117"/>
      <c r="J470" s="117"/>
      <c r="K470" s="117"/>
    </row>
    <row r="471" spans="2:11">
      <c r="B471" s="116"/>
      <c r="C471" s="117"/>
      <c r="D471" s="117"/>
      <c r="E471" s="117"/>
      <c r="F471" s="117"/>
      <c r="G471" s="117"/>
      <c r="H471" s="117"/>
      <c r="I471" s="117"/>
      <c r="J471" s="117"/>
      <c r="K471" s="117"/>
    </row>
    <row r="472" spans="2:11">
      <c r="B472" s="116"/>
      <c r="C472" s="117"/>
      <c r="D472" s="117"/>
      <c r="E472" s="117"/>
      <c r="F472" s="117"/>
      <c r="G472" s="117"/>
      <c r="H472" s="117"/>
      <c r="I472" s="117"/>
      <c r="J472" s="117"/>
      <c r="K472" s="117"/>
    </row>
    <row r="473" spans="2:11">
      <c r="B473" s="116"/>
      <c r="C473" s="117"/>
      <c r="D473" s="117"/>
      <c r="E473" s="117"/>
      <c r="F473" s="117"/>
      <c r="G473" s="117"/>
      <c r="H473" s="117"/>
      <c r="I473" s="117"/>
      <c r="J473" s="117"/>
      <c r="K473" s="117"/>
    </row>
    <row r="474" spans="2:11">
      <c r="B474" s="116"/>
      <c r="C474" s="117"/>
      <c r="D474" s="117"/>
      <c r="E474" s="117"/>
      <c r="F474" s="117"/>
      <c r="G474" s="117"/>
      <c r="H474" s="117"/>
      <c r="I474" s="117"/>
      <c r="J474" s="117"/>
      <c r="K474" s="117"/>
    </row>
    <row r="475" spans="2:11">
      <c r="B475" s="116"/>
      <c r="C475" s="117"/>
      <c r="D475" s="117"/>
      <c r="E475" s="117"/>
      <c r="F475" s="117"/>
      <c r="G475" s="117"/>
      <c r="H475" s="117"/>
      <c r="I475" s="117"/>
      <c r="J475" s="117"/>
      <c r="K475" s="117"/>
    </row>
    <row r="476" spans="2:11">
      <c r="B476" s="116"/>
      <c r="C476" s="117"/>
      <c r="D476" s="117"/>
      <c r="E476" s="117"/>
      <c r="F476" s="117"/>
      <c r="G476" s="117"/>
      <c r="H476" s="117"/>
      <c r="I476" s="117"/>
      <c r="J476" s="117"/>
      <c r="K476" s="117"/>
    </row>
    <row r="477" spans="2:11">
      <c r="B477" s="116"/>
      <c r="C477" s="117"/>
      <c r="D477" s="117"/>
      <c r="E477" s="117"/>
      <c r="F477" s="117"/>
      <c r="G477" s="117"/>
      <c r="H477" s="117"/>
      <c r="I477" s="117"/>
      <c r="J477" s="117"/>
      <c r="K477" s="117"/>
    </row>
    <row r="478" spans="2:11">
      <c r="B478" s="116"/>
      <c r="C478" s="117"/>
      <c r="D478" s="117"/>
      <c r="E478" s="117"/>
      <c r="F478" s="117"/>
      <c r="G478" s="117"/>
      <c r="H478" s="117"/>
      <c r="I478" s="117"/>
      <c r="J478" s="117"/>
      <c r="K478" s="117"/>
    </row>
    <row r="479" spans="2:11">
      <c r="B479" s="116"/>
      <c r="C479" s="117"/>
      <c r="D479" s="117"/>
      <c r="E479" s="117"/>
      <c r="F479" s="117"/>
      <c r="G479" s="117"/>
      <c r="H479" s="117"/>
      <c r="I479" s="117"/>
      <c r="J479" s="117"/>
      <c r="K479" s="117"/>
    </row>
    <row r="480" spans="2:11">
      <c r="B480" s="116"/>
      <c r="C480" s="117"/>
      <c r="D480" s="117"/>
      <c r="E480" s="117"/>
      <c r="F480" s="117"/>
      <c r="G480" s="117"/>
      <c r="H480" s="117"/>
      <c r="I480" s="117"/>
      <c r="J480" s="117"/>
      <c r="K480" s="117"/>
    </row>
    <row r="481" spans="2:11">
      <c r="B481" s="116"/>
      <c r="C481" s="117"/>
      <c r="D481" s="117"/>
      <c r="E481" s="117"/>
      <c r="F481" s="117"/>
      <c r="G481" s="117"/>
      <c r="H481" s="117"/>
      <c r="I481" s="117"/>
      <c r="J481" s="117"/>
      <c r="K481" s="117"/>
    </row>
    <row r="482" spans="2:11">
      <c r="B482" s="116"/>
      <c r="C482" s="117"/>
      <c r="D482" s="117"/>
      <c r="E482" s="117"/>
      <c r="F482" s="117"/>
      <c r="G482" s="117"/>
      <c r="H482" s="117"/>
      <c r="I482" s="117"/>
      <c r="J482" s="117"/>
      <c r="K482" s="117"/>
    </row>
    <row r="483" spans="2:11">
      <c r="B483" s="116"/>
      <c r="C483" s="117"/>
      <c r="D483" s="117"/>
      <c r="E483" s="117"/>
      <c r="F483" s="117"/>
      <c r="G483" s="117"/>
      <c r="H483" s="117"/>
      <c r="I483" s="117"/>
      <c r="J483" s="117"/>
      <c r="K483" s="117"/>
    </row>
    <row r="484" spans="2:11">
      <c r="B484" s="116"/>
      <c r="C484" s="117"/>
      <c r="D484" s="117"/>
      <c r="E484" s="117"/>
      <c r="F484" s="117"/>
      <c r="G484" s="117"/>
      <c r="H484" s="117"/>
      <c r="I484" s="117"/>
      <c r="J484" s="117"/>
      <c r="K484" s="117"/>
    </row>
    <row r="485" spans="2:11">
      <c r="B485" s="116"/>
      <c r="C485" s="117"/>
      <c r="D485" s="117"/>
      <c r="E485" s="117"/>
      <c r="F485" s="117"/>
      <c r="G485" s="117"/>
      <c r="H485" s="117"/>
      <c r="I485" s="117"/>
      <c r="J485" s="117"/>
      <c r="K485" s="117"/>
    </row>
    <row r="486" spans="2:11">
      <c r="B486" s="116"/>
      <c r="C486" s="117"/>
      <c r="D486" s="117"/>
      <c r="E486" s="117"/>
      <c r="F486" s="117"/>
      <c r="G486" s="117"/>
      <c r="H486" s="117"/>
      <c r="I486" s="117"/>
      <c r="J486" s="117"/>
      <c r="K486" s="117"/>
    </row>
    <row r="487" spans="2:11">
      <c r="B487" s="116"/>
      <c r="C487" s="117"/>
      <c r="D487" s="117"/>
      <c r="E487" s="117"/>
      <c r="F487" s="117"/>
      <c r="G487" s="117"/>
      <c r="H487" s="117"/>
      <c r="I487" s="117"/>
      <c r="J487" s="117"/>
      <c r="K487" s="117"/>
    </row>
    <row r="488" spans="2:11">
      <c r="B488" s="116"/>
      <c r="C488" s="117"/>
      <c r="D488" s="117"/>
      <c r="E488" s="117"/>
      <c r="F488" s="117"/>
      <c r="G488" s="117"/>
      <c r="H488" s="117"/>
      <c r="I488" s="117"/>
      <c r="J488" s="117"/>
      <c r="K488" s="117"/>
    </row>
    <row r="489" spans="2:11">
      <c r="B489" s="116"/>
      <c r="C489" s="117"/>
      <c r="D489" s="117"/>
      <c r="E489" s="117"/>
      <c r="F489" s="117"/>
      <c r="G489" s="117"/>
      <c r="H489" s="117"/>
      <c r="I489" s="117"/>
      <c r="J489" s="117"/>
      <c r="K489" s="117"/>
    </row>
    <row r="490" spans="2:11">
      <c r="B490" s="116"/>
      <c r="C490" s="117"/>
      <c r="D490" s="117"/>
      <c r="E490" s="117"/>
      <c r="F490" s="117"/>
      <c r="G490" s="117"/>
      <c r="H490" s="117"/>
      <c r="I490" s="117"/>
      <c r="J490" s="117"/>
      <c r="K490" s="117"/>
    </row>
    <row r="491" spans="2:11">
      <c r="B491" s="116"/>
      <c r="C491" s="117"/>
      <c r="D491" s="117"/>
      <c r="E491" s="117"/>
      <c r="F491" s="117"/>
      <c r="G491" s="117"/>
      <c r="H491" s="117"/>
      <c r="I491" s="117"/>
      <c r="J491" s="117"/>
      <c r="K491" s="117"/>
    </row>
    <row r="492" spans="2:11">
      <c r="B492" s="116"/>
      <c r="C492" s="117"/>
      <c r="D492" s="117"/>
      <c r="E492" s="117"/>
      <c r="F492" s="117"/>
      <c r="G492" s="117"/>
      <c r="H492" s="117"/>
      <c r="I492" s="117"/>
      <c r="J492" s="117"/>
      <c r="K492" s="117"/>
    </row>
    <row r="493" spans="2:11">
      <c r="B493" s="116"/>
      <c r="C493" s="117"/>
      <c r="D493" s="117"/>
      <c r="E493" s="117"/>
      <c r="F493" s="117"/>
      <c r="G493" s="117"/>
      <c r="H493" s="117"/>
      <c r="I493" s="117"/>
      <c r="J493" s="117"/>
      <c r="K493" s="117"/>
    </row>
    <row r="494" spans="2:11">
      <c r="B494" s="116"/>
      <c r="C494" s="117"/>
      <c r="D494" s="117"/>
      <c r="E494" s="117"/>
      <c r="F494" s="117"/>
      <c r="G494" s="117"/>
      <c r="H494" s="117"/>
      <c r="I494" s="117"/>
      <c r="J494" s="117"/>
      <c r="K494" s="117"/>
    </row>
    <row r="495" spans="2:11">
      <c r="B495" s="116"/>
      <c r="C495" s="117"/>
      <c r="D495" s="117"/>
      <c r="E495" s="117"/>
      <c r="F495" s="117"/>
      <c r="G495" s="117"/>
      <c r="H495" s="117"/>
      <c r="I495" s="117"/>
      <c r="J495" s="117"/>
      <c r="K495" s="117"/>
    </row>
    <row r="496" spans="2:11">
      <c r="B496" s="116"/>
      <c r="C496" s="117"/>
      <c r="D496" s="117"/>
      <c r="E496" s="117"/>
      <c r="F496" s="117"/>
      <c r="G496" s="117"/>
      <c r="H496" s="117"/>
      <c r="I496" s="117"/>
      <c r="J496" s="117"/>
      <c r="K496" s="117"/>
    </row>
    <row r="497" spans="2:11">
      <c r="B497" s="116"/>
      <c r="C497" s="117"/>
      <c r="D497" s="117"/>
      <c r="E497" s="117"/>
      <c r="F497" s="117"/>
      <c r="G497" s="117"/>
      <c r="H497" s="117"/>
      <c r="I497" s="117"/>
      <c r="J497" s="117"/>
      <c r="K497" s="117"/>
    </row>
    <row r="498" spans="2:11">
      <c r="B498" s="116"/>
      <c r="C498" s="117"/>
      <c r="D498" s="117"/>
      <c r="E498" s="117"/>
      <c r="F498" s="117"/>
      <c r="G498" s="117"/>
      <c r="H498" s="117"/>
      <c r="I498" s="117"/>
      <c r="J498" s="117"/>
      <c r="K498" s="117"/>
    </row>
    <row r="499" spans="2:11">
      <c r="B499" s="116"/>
      <c r="C499" s="117"/>
      <c r="D499" s="117"/>
      <c r="E499" s="117"/>
      <c r="F499" s="117"/>
      <c r="G499" s="117"/>
      <c r="H499" s="117"/>
      <c r="I499" s="117"/>
      <c r="J499" s="117"/>
      <c r="K499" s="117"/>
    </row>
    <row r="500" spans="2:11">
      <c r="B500" s="116"/>
      <c r="C500" s="117"/>
      <c r="D500" s="117"/>
      <c r="E500" s="117"/>
      <c r="F500" s="117"/>
      <c r="G500" s="117"/>
      <c r="H500" s="117"/>
      <c r="I500" s="117"/>
      <c r="J500" s="117"/>
      <c r="K500" s="117"/>
    </row>
    <row r="501" spans="2:11">
      <c r="B501" s="116"/>
      <c r="C501" s="117"/>
      <c r="D501" s="117"/>
      <c r="E501" s="117"/>
      <c r="F501" s="117"/>
      <c r="G501" s="117"/>
      <c r="H501" s="117"/>
      <c r="I501" s="117"/>
      <c r="J501" s="117"/>
      <c r="K501" s="117"/>
    </row>
    <row r="502" spans="2:11">
      <c r="B502" s="116"/>
      <c r="C502" s="117"/>
      <c r="D502" s="117"/>
      <c r="E502" s="117"/>
      <c r="F502" s="117"/>
      <c r="G502" s="117"/>
      <c r="H502" s="117"/>
      <c r="I502" s="117"/>
      <c r="J502" s="117"/>
      <c r="K502" s="117"/>
    </row>
    <row r="503" spans="2:11">
      <c r="B503" s="116"/>
      <c r="C503" s="117"/>
      <c r="D503" s="117"/>
      <c r="E503" s="117"/>
      <c r="F503" s="117"/>
      <c r="G503" s="117"/>
      <c r="H503" s="117"/>
      <c r="I503" s="117"/>
      <c r="J503" s="117"/>
      <c r="K503" s="117"/>
    </row>
    <row r="504" spans="2:11">
      <c r="B504" s="116"/>
      <c r="C504" s="117"/>
      <c r="D504" s="117"/>
      <c r="E504" s="117"/>
      <c r="F504" s="117"/>
      <c r="G504" s="117"/>
      <c r="H504" s="117"/>
      <c r="I504" s="117"/>
      <c r="J504" s="117"/>
      <c r="K504" s="117"/>
    </row>
    <row r="505" spans="2:11">
      <c r="B505" s="116"/>
      <c r="C505" s="117"/>
      <c r="D505" s="117"/>
      <c r="E505" s="117"/>
      <c r="F505" s="117"/>
      <c r="G505" s="117"/>
      <c r="H505" s="117"/>
      <c r="I505" s="117"/>
      <c r="J505" s="117"/>
      <c r="K505" s="117"/>
    </row>
    <row r="506" spans="2:11">
      <c r="B506" s="116"/>
      <c r="C506" s="117"/>
      <c r="D506" s="117"/>
      <c r="E506" s="117"/>
      <c r="F506" s="117"/>
      <c r="G506" s="117"/>
      <c r="H506" s="117"/>
      <c r="I506" s="117"/>
      <c r="J506" s="117"/>
      <c r="K506" s="117"/>
    </row>
    <row r="507" spans="2:11">
      <c r="B507" s="116"/>
      <c r="C507" s="117"/>
      <c r="D507" s="117"/>
      <c r="E507" s="117"/>
      <c r="F507" s="117"/>
      <c r="G507" s="117"/>
      <c r="H507" s="117"/>
      <c r="I507" s="117"/>
      <c r="J507" s="117"/>
      <c r="K507" s="117"/>
    </row>
    <row r="508" spans="2:11">
      <c r="B508" s="116"/>
      <c r="C508" s="117"/>
      <c r="D508" s="117"/>
      <c r="E508" s="117"/>
      <c r="F508" s="117"/>
      <c r="G508" s="117"/>
      <c r="H508" s="117"/>
      <c r="I508" s="117"/>
      <c r="J508" s="117"/>
      <c r="K508" s="117"/>
    </row>
    <row r="509" spans="2:11">
      <c r="B509" s="116"/>
      <c r="C509" s="117"/>
      <c r="D509" s="117"/>
      <c r="E509" s="117"/>
      <c r="F509" s="117"/>
      <c r="G509" s="117"/>
      <c r="H509" s="117"/>
      <c r="I509" s="117"/>
      <c r="J509" s="117"/>
      <c r="K509" s="117"/>
    </row>
    <row r="510" spans="2:11">
      <c r="B510" s="116"/>
      <c r="C510" s="117"/>
      <c r="D510" s="117"/>
      <c r="E510" s="117"/>
      <c r="F510" s="117"/>
      <c r="G510" s="117"/>
      <c r="H510" s="117"/>
      <c r="I510" s="117"/>
      <c r="J510" s="117"/>
      <c r="K510" s="117"/>
    </row>
    <row r="511" spans="2:11">
      <c r="B511" s="116"/>
      <c r="C511" s="117"/>
      <c r="D511" s="117"/>
      <c r="E511" s="117"/>
      <c r="F511" s="117"/>
      <c r="G511" s="117"/>
      <c r="H511" s="117"/>
      <c r="I511" s="117"/>
      <c r="J511" s="117"/>
      <c r="K511" s="117"/>
    </row>
    <row r="512" spans="2:11">
      <c r="B512" s="116"/>
      <c r="C512" s="117"/>
      <c r="D512" s="117"/>
      <c r="E512" s="117"/>
      <c r="F512" s="117"/>
      <c r="G512" s="117"/>
      <c r="H512" s="117"/>
      <c r="I512" s="117"/>
      <c r="J512" s="117"/>
      <c r="K512" s="117"/>
    </row>
    <row r="513" spans="2:11">
      <c r="B513" s="116"/>
      <c r="C513" s="117"/>
      <c r="D513" s="117"/>
      <c r="E513" s="117"/>
      <c r="F513" s="117"/>
      <c r="G513" s="117"/>
      <c r="H513" s="117"/>
      <c r="I513" s="117"/>
      <c r="J513" s="117"/>
      <c r="K513" s="117"/>
    </row>
    <row r="514" spans="2:11">
      <c r="B514" s="116"/>
      <c r="C514" s="117"/>
      <c r="D514" s="117"/>
      <c r="E514" s="117"/>
      <c r="F514" s="117"/>
      <c r="G514" s="117"/>
      <c r="H514" s="117"/>
      <c r="I514" s="117"/>
      <c r="J514" s="117"/>
      <c r="K514" s="117"/>
    </row>
    <row r="515" spans="2:11">
      <c r="B515" s="116"/>
      <c r="C515" s="117"/>
      <c r="D515" s="117"/>
      <c r="E515" s="117"/>
      <c r="F515" s="117"/>
      <c r="G515" s="117"/>
      <c r="H515" s="117"/>
      <c r="I515" s="117"/>
      <c r="J515" s="117"/>
      <c r="K515" s="117"/>
    </row>
    <row r="516" spans="2:11">
      <c r="B516" s="116"/>
      <c r="C516" s="117"/>
      <c r="D516" s="117"/>
      <c r="E516" s="117"/>
      <c r="F516" s="117"/>
      <c r="G516" s="117"/>
      <c r="H516" s="117"/>
      <c r="I516" s="117"/>
      <c r="J516" s="117"/>
      <c r="K516" s="117"/>
    </row>
    <row r="517" spans="2:11">
      <c r="B517" s="116"/>
      <c r="C517" s="117"/>
      <c r="D517" s="117"/>
      <c r="E517" s="117"/>
      <c r="F517" s="117"/>
      <c r="G517" s="117"/>
      <c r="H517" s="117"/>
      <c r="I517" s="117"/>
      <c r="J517" s="117"/>
      <c r="K517" s="117"/>
    </row>
    <row r="518" spans="2:11">
      <c r="B518" s="116"/>
      <c r="C518" s="117"/>
      <c r="D518" s="117"/>
      <c r="E518" s="117"/>
      <c r="F518" s="117"/>
      <c r="G518" s="117"/>
      <c r="H518" s="117"/>
      <c r="I518" s="117"/>
      <c r="J518" s="117"/>
      <c r="K518" s="117"/>
    </row>
    <row r="519" spans="2:11">
      <c r="B519" s="116"/>
      <c r="C519" s="117"/>
      <c r="D519" s="117"/>
      <c r="E519" s="117"/>
      <c r="F519" s="117"/>
      <c r="G519" s="117"/>
      <c r="H519" s="117"/>
      <c r="I519" s="117"/>
      <c r="J519" s="117"/>
      <c r="K519" s="117"/>
    </row>
    <row r="520" spans="2:11">
      <c r="B520" s="116"/>
      <c r="C520" s="117"/>
      <c r="D520" s="117"/>
      <c r="E520" s="117"/>
      <c r="F520" s="117"/>
      <c r="G520" s="117"/>
      <c r="H520" s="117"/>
      <c r="I520" s="117"/>
      <c r="J520" s="117"/>
      <c r="K520" s="117"/>
    </row>
    <row r="521" spans="2:11">
      <c r="B521" s="116"/>
      <c r="C521" s="117"/>
      <c r="D521" s="117"/>
      <c r="E521" s="117"/>
      <c r="F521" s="117"/>
      <c r="G521" s="117"/>
      <c r="H521" s="117"/>
      <c r="I521" s="117"/>
      <c r="J521" s="117"/>
      <c r="K521" s="117"/>
    </row>
    <row r="522" spans="2:11">
      <c r="B522" s="116"/>
      <c r="C522" s="117"/>
      <c r="D522" s="117"/>
      <c r="E522" s="117"/>
      <c r="F522" s="117"/>
      <c r="G522" s="117"/>
      <c r="H522" s="117"/>
      <c r="I522" s="117"/>
      <c r="J522" s="117"/>
      <c r="K522" s="117"/>
    </row>
    <row r="523" spans="2:11">
      <c r="B523" s="116"/>
      <c r="C523" s="117"/>
      <c r="D523" s="117"/>
      <c r="E523" s="117"/>
      <c r="F523" s="117"/>
      <c r="G523" s="117"/>
      <c r="H523" s="117"/>
      <c r="I523" s="117"/>
      <c r="J523" s="117"/>
      <c r="K523" s="117"/>
    </row>
    <row r="524" spans="2:11">
      <c r="B524" s="116"/>
      <c r="C524" s="117"/>
      <c r="D524" s="117"/>
      <c r="E524" s="117"/>
      <c r="F524" s="117"/>
      <c r="G524" s="117"/>
      <c r="H524" s="117"/>
      <c r="I524" s="117"/>
      <c r="J524" s="117"/>
      <c r="K524" s="117"/>
    </row>
    <row r="525" spans="2:11">
      <c r="B525" s="116"/>
      <c r="C525" s="117"/>
      <c r="D525" s="117"/>
      <c r="E525" s="117"/>
      <c r="F525" s="117"/>
      <c r="G525" s="117"/>
      <c r="H525" s="117"/>
      <c r="I525" s="117"/>
      <c r="J525" s="117"/>
      <c r="K525" s="117"/>
    </row>
    <row r="526" spans="2:11">
      <c r="B526" s="116"/>
      <c r="C526" s="117"/>
      <c r="D526" s="117"/>
      <c r="E526" s="117"/>
      <c r="F526" s="117"/>
      <c r="G526" s="117"/>
      <c r="H526" s="117"/>
      <c r="I526" s="117"/>
      <c r="J526" s="117"/>
      <c r="K526" s="117"/>
    </row>
    <row r="527" spans="2:11">
      <c r="B527" s="116"/>
      <c r="C527" s="117"/>
      <c r="D527" s="117"/>
      <c r="E527" s="117"/>
      <c r="F527" s="117"/>
      <c r="G527" s="117"/>
      <c r="H527" s="117"/>
      <c r="I527" s="117"/>
      <c r="J527" s="117"/>
      <c r="K527" s="117"/>
    </row>
    <row r="528" spans="2:11">
      <c r="B528" s="116"/>
      <c r="C528" s="117"/>
      <c r="D528" s="117"/>
      <c r="E528" s="117"/>
      <c r="F528" s="117"/>
      <c r="G528" s="117"/>
      <c r="H528" s="117"/>
      <c r="I528" s="117"/>
      <c r="J528" s="117"/>
      <c r="K528" s="117"/>
    </row>
    <row r="529" spans="2:11">
      <c r="B529" s="116"/>
      <c r="C529" s="117"/>
      <c r="D529" s="117"/>
      <c r="E529" s="117"/>
      <c r="F529" s="117"/>
      <c r="G529" s="117"/>
      <c r="H529" s="117"/>
      <c r="I529" s="117"/>
      <c r="J529" s="117"/>
      <c r="K529" s="117"/>
    </row>
    <row r="530" spans="2:11">
      <c r="B530" s="116"/>
      <c r="C530" s="117"/>
      <c r="D530" s="117"/>
      <c r="E530" s="117"/>
      <c r="F530" s="117"/>
      <c r="G530" s="117"/>
      <c r="H530" s="117"/>
      <c r="I530" s="117"/>
      <c r="J530" s="117"/>
      <c r="K530" s="117"/>
    </row>
    <row r="531" spans="2:11">
      <c r="B531" s="116"/>
      <c r="C531" s="117"/>
      <c r="D531" s="117"/>
      <c r="E531" s="117"/>
      <c r="F531" s="117"/>
      <c r="G531" s="117"/>
      <c r="H531" s="117"/>
      <c r="I531" s="117"/>
      <c r="J531" s="117"/>
      <c r="K531" s="117"/>
    </row>
    <row r="532" spans="2:11">
      <c r="B532" s="116"/>
      <c r="C532" s="117"/>
      <c r="D532" s="117"/>
      <c r="E532" s="117"/>
      <c r="F532" s="117"/>
      <c r="G532" s="117"/>
      <c r="H532" s="117"/>
      <c r="I532" s="117"/>
      <c r="J532" s="117"/>
      <c r="K532" s="117"/>
    </row>
    <row r="533" spans="2:11">
      <c r="B533" s="116"/>
      <c r="C533" s="117"/>
      <c r="D533" s="117"/>
      <c r="E533" s="117"/>
      <c r="F533" s="117"/>
      <c r="G533" s="117"/>
      <c r="H533" s="117"/>
      <c r="I533" s="117"/>
      <c r="J533" s="117"/>
      <c r="K533" s="117"/>
    </row>
    <row r="534" spans="2:11">
      <c r="B534" s="116"/>
      <c r="C534" s="117"/>
      <c r="D534" s="117"/>
      <c r="E534" s="117"/>
      <c r="F534" s="117"/>
      <c r="G534" s="117"/>
      <c r="H534" s="117"/>
      <c r="I534" s="117"/>
      <c r="J534" s="117"/>
      <c r="K534" s="117"/>
    </row>
    <row r="535" spans="2:11">
      <c r="B535" s="116"/>
      <c r="C535" s="117"/>
      <c r="D535" s="117"/>
      <c r="E535" s="117"/>
      <c r="F535" s="117"/>
      <c r="G535" s="117"/>
      <c r="H535" s="117"/>
      <c r="I535" s="117"/>
      <c r="J535" s="117"/>
      <c r="K535" s="117"/>
    </row>
    <row r="536" spans="2:11">
      <c r="B536" s="116"/>
      <c r="C536" s="117"/>
      <c r="D536" s="117"/>
      <c r="E536" s="117"/>
      <c r="F536" s="117"/>
      <c r="G536" s="117"/>
      <c r="H536" s="117"/>
      <c r="I536" s="117"/>
      <c r="J536" s="117"/>
      <c r="K536" s="117"/>
    </row>
    <row r="537" spans="2:11">
      <c r="B537" s="116"/>
      <c r="C537" s="117"/>
      <c r="D537" s="117"/>
      <c r="E537" s="117"/>
      <c r="F537" s="117"/>
      <c r="G537" s="117"/>
      <c r="H537" s="117"/>
      <c r="I537" s="117"/>
      <c r="J537" s="117"/>
      <c r="K537" s="117"/>
    </row>
    <row r="538" spans="2:11">
      <c r="B538" s="116"/>
      <c r="C538" s="117"/>
      <c r="D538" s="117"/>
      <c r="E538" s="117"/>
      <c r="F538" s="117"/>
      <c r="G538" s="117"/>
      <c r="H538" s="117"/>
      <c r="I538" s="117"/>
      <c r="J538" s="117"/>
      <c r="K538" s="117"/>
    </row>
    <row r="539" spans="2:11">
      <c r="B539" s="116"/>
      <c r="C539" s="117"/>
      <c r="D539" s="117"/>
      <c r="E539" s="117"/>
      <c r="F539" s="117"/>
      <c r="G539" s="117"/>
      <c r="H539" s="117"/>
      <c r="I539" s="117"/>
      <c r="J539" s="117"/>
      <c r="K539" s="117"/>
    </row>
    <row r="540" spans="2:11">
      <c r="B540" s="116"/>
      <c r="C540" s="117"/>
      <c r="D540" s="117"/>
      <c r="E540" s="117"/>
      <c r="F540" s="117"/>
      <c r="G540" s="117"/>
      <c r="H540" s="117"/>
      <c r="I540" s="117"/>
      <c r="J540" s="117"/>
      <c r="K540" s="117"/>
    </row>
    <row r="541" spans="2:11">
      <c r="B541" s="116"/>
      <c r="C541" s="117"/>
      <c r="D541" s="117"/>
      <c r="E541" s="117"/>
      <c r="F541" s="117"/>
      <c r="G541" s="117"/>
      <c r="H541" s="117"/>
      <c r="I541" s="117"/>
      <c r="J541" s="117"/>
      <c r="K541" s="117"/>
    </row>
    <row r="542" spans="2:11">
      <c r="B542" s="116"/>
      <c r="C542" s="117"/>
      <c r="D542" s="117"/>
      <c r="E542" s="117"/>
      <c r="F542" s="117"/>
      <c r="G542" s="117"/>
      <c r="H542" s="117"/>
      <c r="I542" s="117"/>
      <c r="J542" s="117"/>
      <c r="K542" s="117"/>
    </row>
    <row r="543" spans="2:11">
      <c r="B543" s="116"/>
      <c r="C543" s="117"/>
      <c r="D543" s="117"/>
      <c r="E543" s="117"/>
      <c r="F543" s="117"/>
      <c r="G543" s="117"/>
      <c r="H543" s="117"/>
      <c r="I543" s="117"/>
      <c r="J543" s="117"/>
      <c r="K543" s="117"/>
    </row>
    <row r="544" spans="2:11">
      <c r="B544" s="116"/>
      <c r="C544" s="117"/>
      <c r="D544" s="117"/>
      <c r="E544" s="117"/>
      <c r="F544" s="117"/>
      <c r="G544" s="117"/>
      <c r="H544" s="117"/>
      <c r="I544" s="117"/>
      <c r="J544" s="117"/>
      <c r="K544" s="117"/>
    </row>
    <row r="545" spans="2:11">
      <c r="B545" s="116"/>
      <c r="C545" s="117"/>
      <c r="D545" s="117"/>
      <c r="E545" s="117"/>
      <c r="F545" s="117"/>
      <c r="G545" s="117"/>
      <c r="H545" s="117"/>
      <c r="I545" s="117"/>
      <c r="J545" s="117"/>
      <c r="K545" s="117"/>
    </row>
    <row r="546" spans="2:11">
      <c r="B546" s="116"/>
      <c r="C546" s="117"/>
      <c r="D546" s="117"/>
      <c r="E546" s="117"/>
      <c r="F546" s="117"/>
      <c r="G546" s="117"/>
      <c r="H546" s="117"/>
      <c r="I546" s="117"/>
      <c r="J546" s="117"/>
      <c r="K546" s="117"/>
    </row>
    <row r="547" spans="2:11">
      <c r="B547" s="116"/>
      <c r="C547" s="117"/>
      <c r="D547" s="117"/>
      <c r="E547" s="117"/>
      <c r="F547" s="117"/>
      <c r="G547" s="117"/>
      <c r="H547" s="117"/>
      <c r="I547" s="117"/>
      <c r="J547" s="117"/>
      <c r="K547" s="117"/>
    </row>
    <row r="548" spans="2:11">
      <c r="B548" s="116"/>
      <c r="C548" s="117"/>
      <c r="D548" s="117"/>
      <c r="E548" s="117"/>
      <c r="F548" s="117"/>
      <c r="G548" s="117"/>
      <c r="H548" s="117"/>
      <c r="I548" s="117"/>
      <c r="J548" s="117"/>
      <c r="K548" s="117"/>
    </row>
    <row r="549" spans="2:11">
      <c r="B549" s="116"/>
      <c r="C549" s="117"/>
      <c r="D549" s="117"/>
      <c r="E549" s="117"/>
      <c r="F549" s="117"/>
      <c r="G549" s="117"/>
      <c r="H549" s="117"/>
      <c r="I549" s="117"/>
      <c r="J549" s="117"/>
      <c r="K549" s="117"/>
    </row>
    <row r="550" spans="2:11">
      <c r="B550" s="116"/>
      <c r="C550" s="117"/>
      <c r="D550" s="117"/>
      <c r="E550" s="117"/>
      <c r="F550" s="117"/>
      <c r="G550" s="117"/>
      <c r="H550" s="117"/>
      <c r="I550" s="117"/>
      <c r="J550" s="117"/>
      <c r="K550" s="117"/>
    </row>
    <row r="551" spans="2:11">
      <c r="B551" s="116"/>
      <c r="C551" s="117"/>
      <c r="D551" s="117"/>
      <c r="E551" s="117"/>
      <c r="F551" s="117"/>
      <c r="G551" s="117"/>
      <c r="H551" s="117"/>
      <c r="I551" s="117"/>
      <c r="J551" s="117"/>
      <c r="K551" s="117"/>
    </row>
    <row r="552" spans="2:11">
      <c r="B552" s="116"/>
      <c r="C552" s="117"/>
      <c r="D552" s="117"/>
      <c r="E552" s="117"/>
      <c r="F552" s="117"/>
      <c r="G552" s="117"/>
      <c r="H552" s="117"/>
      <c r="I552" s="117"/>
      <c r="J552" s="117"/>
      <c r="K552" s="117"/>
    </row>
    <row r="553" spans="2:11">
      <c r="B553" s="116"/>
      <c r="C553" s="117"/>
      <c r="D553" s="117"/>
      <c r="E553" s="117"/>
      <c r="F553" s="117"/>
      <c r="G553" s="117"/>
      <c r="H553" s="117"/>
      <c r="I553" s="117"/>
      <c r="J553" s="117"/>
      <c r="K553" s="117"/>
    </row>
    <row r="554" spans="2:11">
      <c r="B554" s="116"/>
      <c r="C554" s="117"/>
      <c r="D554" s="117"/>
      <c r="E554" s="117"/>
      <c r="F554" s="117"/>
      <c r="G554" s="117"/>
      <c r="H554" s="117"/>
      <c r="I554" s="117"/>
      <c r="J554" s="117"/>
      <c r="K554" s="117"/>
    </row>
    <row r="555" spans="2:11">
      <c r="B555" s="116"/>
      <c r="C555" s="117"/>
      <c r="D555" s="117"/>
      <c r="E555" s="117"/>
      <c r="F555" s="117"/>
      <c r="G555" s="117"/>
      <c r="H555" s="117"/>
      <c r="I555" s="117"/>
      <c r="J555" s="117"/>
      <c r="K555" s="117"/>
    </row>
    <row r="556" spans="2:11">
      <c r="B556" s="116"/>
      <c r="C556" s="117"/>
      <c r="D556" s="117"/>
      <c r="E556" s="117"/>
      <c r="F556" s="117"/>
      <c r="G556" s="117"/>
      <c r="H556" s="117"/>
      <c r="I556" s="117"/>
      <c r="J556" s="117"/>
      <c r="K556" s="117"/>
    </row>
    <row r="557" spans="2:11">
      <c r="B557" s="116"/>
      <c r="C557" s="117"/>
      <c r="D557" s="117"/>
      <c r="E557" s="117"/>
      <c r="F557" s="117"/>
      <c r="G557" s="117"/>
      <c r="H557" s="117"/>
      <c r="I557" s="117"/>
      <c r="J557" s="117"/>
      <c r="K557" s="117"/>
    </row>
    <row r="558" spans="2:11">
      <c r="B558" s="116"/>
      <c r="C558" s="117"/>
      <c r="D558" s="117"/>
      <c r="E558" s="117"/>
      <c r="F558" s="117"/>
      <c r="G558" s="117"/>
      <c r="H558" s="117"/>
      <c r="I558" s="117"/>
      <c r="J558" s="117"/>
      <c r="K558" s="117"/>
    </row>
    <row r="559" spans="2:11">
      <c r="B559" s="116"/>
      <c r="C559" s="117"/>
      <c r="D559" s="117"/>
      <c r="E559" s="117"/>
      <c r="F559" s="117"/>
      <c r="G559" s="117"/>
      <c r="H559" s="117"/>
      <c r="I559" s="117"/>
      <c r="J559" s="117"/>
      <c r="K559" s="117"/>
    </row>
    <row r="560" spans="2:11">
      <c r="B560" s="116"/>
      <c r="C560" s="117"/>
      <c r="D560" s="117"/>
      <c r="E560" s="117"/>
      <c r="F560" s="117"/>
      <c r="G560" s="117"/>
      <c r="H560" s="117"/>
      <c r="I560" s="117"/>
      <c r="J560" s="117"/>
      <c r="K560" s="117"/>
    </row>
    <row r="561" spans="2:11">
      <c r="B561" s="116"/>
      <c r="C561" s="117"/>
      <c r="D561" s="117"/>
      <c r="E561" s="117"/>
      <c r="F561" s="117"/>
      <c r="G561" s="117"/>
      <c r="H561" s="117"/>
      <c r="I561" s="117"/>
      <c r="J561" s="117"/>
      <c r="K561" s="117"/>
    </row>
    <row r="562" spans="2:11">
      <c r="B562" s="116"/>
      <c r="C562" s="117"/>
      <c r="D562" s="117"/>
      <c r="E562" s="117"/>
      <c r="F562" s="117"/>
      <c r="G562" s="117"/>
      <c r="H562" s="117"/>
      <c r="I562" s="117"/>
      <c r="J562" s="117"/>
      <c r="K562" s="117"/>
    </row>
    <row r="563" spans="2:11">
      <c r="B563" s="116"/>
      <c r="C563" s="117"/>
      <c r="D563" s="117"/>
      <c r="E563" s="117"/>
      <c r="F563" s="117"/>
      <c r="G563" s="117"/>
      <c r="H563" s="117"/>
      <c r="I563" s="117"/>
      <c r="J563" s="117"/>
      <c r="K563" s="117"/>
    </row>
    <row r="564" spans="2:11">
      <c r="B564" s="116"/>
      <c r="C564" s="117"/>
      <c r="D564" s="117"/>
      <c r="E564" s="117"/>
      <c r="F564" s="117"/>
      <c r="G564" s="117"/>
      <c r="H564" s="117"/>
      <c r="I564" s="117"/>
      <c r="J564" s="117"/>
      <c r="K564" s="117"/>
    </row>
    <row r="565" spans="2:11">
      <c r="B565" s="116"/>
      <c r="C565" s="116"/>
      <c r="D565" s="116"/>
      <c r="E565" s="117"/>
      <c r="F565" s="117"/>
      <c r="G565" s="117"/>
      <c r="H565" s="117"/>
      <c r="I565" s="117"/>
      <c r="J565" s="117"/>
      <c r="K565" s="117"/>
    </row>
    <row r="566" spans="2:11">
      <c r="B566" s="116"/>
      <c r="C566" s="116"/>
      <c r="D566" s="116"/>
      <c r="E566" s="117"/>
      <c r="F566" s="117"/>
      <c r="G566" s="117"/>
      <c r="H566" s="117"/>
      <c r="I566" s="117"/>
      <c r="J566" s="117"/>
      <c r="K566" s="117"/>
    </row>
    <row r="567" spans="2:11">
      <c r="B567" s="116"/>
      <c r="C567" s="116"/>
      <c r="D567" s="116"/>
      <c r="E567" s="117"/>
      <c r="F567" s="117"/>
      <c r="G567" s="117"/>
      <c r="H567" s="117"/>
      <c r="I567" s="117"/>
      <c r="J567" s="117"/>
      <c r="K567" s="117"/>
    </row>
    <row r="568" spans="2:11">
      <c r="B568" s="116"/>
      <c r="C568" s="116"/>
      <c r="D568" s="116"/>
      <c r="E568" s="117"/>
      <c r="F568" s="117"/>
      <c r="G568" s="117"/>
      <c r="H568" s="117"/>
      <c r="I568" s="117"/>
      <c r="J568" s="117"/>
      <c r="K568" s="117"/>
    </row>
    <row r="569" spans="2:11">
      <c r="B569" s="116"/>
      <c r="C569" s="116"/>
      <c r="D569" s="116"/>
      <c r="E569" s="117"/>
      <c r="F569" s="117"/>
      <c r="G569" s="117"/>
      <c r="H569" s="117"/>
      <c r="I569" s="117"/>
      <c r="J569" s="117"/>
      <c r="K569" s="117"/>
    </row>
    <row r="570" spans="2:11">
      <c r="B570" s="116"/>
      <c r="C570" s="116"/>
      <c r="D570" s="116"/>
      <c r="E570" s="117"/>
      <c r="F570" s="117"/>
      <c r="G570" s="117"/>
      <c r="H570" s="117"/>
      <c r="I570" s="117"/>
      <c r="J570" s="117"/>
      <c r="K570" s="117"/>
    </row>
    <row r="571" spans="2:11">
      <c r="B571" s="116"/>
      <c r="C571" s="116"/>
      <c r="D571" s="116"/>
      <c r="E571" s="117"/>
      <c r="F571" s="117"/>
      <c r="G571" s="117"/>
      <c r="H571" s="117"/>
      <c r="I571" s="117"/>
      <c r="J571" s="117"/>
      <c r="K571" s="117"/>
    </row>
    <row r="572" spans="2:11">
      <c r="B572" s="116"/>
      <c r="C572" s="116"/>
      <c r="D572" s="116"/>
      <c r="E572" s="117"/>
      <c r="F572" s="117"/>
      <c r="G572" s="117"/>
      <c r="H572" s="117"/>
      <c r="I572" s="117"/>
      <c r="J572" s="117"/>
      <c r="K572" s="117"/>
    </row>
    <row r="573" spans="2:11">
      <c r="B573" s="116"/>
      <c r="C573" s="116"/>
      <c r="D573" s="116"/>
      <c r="E573" s="117"/>
      <c r="F573" s="117"/>
      <c r="G573" s="117"/>
      <c r="H573" s="117"/>
      <c r="I573" s="117"/>
      <c r="J573" s="117"/>
      <c r="K573" s="117"/>
    </row>
    <row r="574" spans="2:11">
      <c r="B574" s="116"/>
      <c r="C574" s="116"/>
      <c r="D574" s="116"/>
      <c r="E574" s="117"/>
      <c r="F574" s="117"/>
      <c r="G574" s="117"/>
      <c r="H574" s="117"/>
      <c r="I574" s="117"/>
      <c r="J574" s="117"/>
      <c r="K574" s="117"/>
    </row>
    <row r="575" spans="2:11">
      <c r="B575" s="116"/>
      <c r="C575" s="116"/>
      <c r="D575" s="116"/>
      <c r="E575" s="117"/>
      <c r="F575" s="117"/>
      <c r="G575" s="117"/>
      <c r="H575" s="117"/>
      <c r="I575" s="117"/>
      <c r="J575" s="117"/>
      <c r="K575" s="117"/>
    </row>
    <row r="576" spans="2:11">
      <c r="B576" s="116"/>
      <c r="C576" s="116"/>
      <c r="D576" s="116"/>
      <c r="E576" s="117"/>
      <c r="F576" s="117"/>
      <c r="G576" s="117"/>
      <c r="H576" s="117"/>
      <c r="I576" s="117"/>
      <c r="J576" s="117"/>
      <c r="K576" s="117"/>
    </row>
    <row r="577" spans="2:11">
      <c r="B577" s="116"/>
      <c r="C577" s="116"/>
      <c r="D577" s="116"/>
      <c r="E577" s="117"/>
      <c r="F577" s="117"/>
      <c r="G577" s="117"/>
      <c r="H577" s="117"/>
      <c r="I577" s="117"/>
      <c r="J577" s="117"/>
      <c r="K577" s="117"/>
    </row>
    <row r="578" spans="2:11">
      <c r="B578" s="116"/>
      <c r="C578" s="116"/>
      <c r="D578" s="116"/>
      <c r="E578" s="117"/>
      <c r="F578" s="117"/>
      <c r="G578" s="117"/>
      <c r="H578" s="117"/>
      <c r="I578" s="117"/>
      <c r="J578" s="117"/>
      <c r="K578" s="117"/>
    </row>
    <row r="579" spans="2:11">
      <c r="B579" s="116"/>
      <c r="C579" s="116"/>
      <c r="D579" s="116"/>
      <c r="E579" s="117"/>
      <c r="F579" s="117"/>
      <c r="G579" s="117"/>
      <c r="H579" s="117"/>
      <c r="I579" s="117"/>
      <c r="J579" s="117"/>
      <c r="K579" s="117"/>
    </row>
    <row r="580" spans="2:11">
      <c r="B580" s="116"/>
      <c r="C580" s="116"/>
      <c r="D580" s="116"/>
      <c r="E580" s="117"/>
      <c r="F580" s="117"/>
      <c r="G580" s="117"/>
      <c r="H580" s="117"/>
      <c r="I580" s="117"/>
      <c r="J580" s="117"/>
      <c r="K580" s="117"/>
    </row>
    <row r="581" spans="2:11">
      <c r="B581" s="116"/>
      <c r="C581" s="116"/>
      <c r="D581" s="116"/>
      <c r="E581" s="117"/>
      <c r="F581" s="117"/>
      <c r="G581" s="117"/>
      <c r="H581" s="117"/>
      <c r="I581" s="117"/>
      <c r="J581" s="117"/>
      <c r="K581" s="117"/>
    </row>
    <row r="582" spans="2:11">
      <c r="B582" s="116"/>
      <c r="C582" s="116"/>
      <c r="D582" s="116"/>
      <c r="E582" s="117"/>
      <c r="F582" s="117"/>
      <c r="G582" s="117"/>
      <c r="H582" s="117"/>
      <c r="I582" s="117"/>
      <c r="J582" s="117"/>
      <c r="K582" s="117"/>
    </row>
    <row r="583" spans="2:11">
      <c r="B583" s="116"/>
      <c r="C583" s="116"/>
      <c r="D583" s="116"/>
      <c r="E583" s="117"/>
      <c r="F583" s="117"/>
      <c r="G583" s="117"/>
      <c r="H583" s="117"/>
      <c r="I583" s="117"/>
      <c r="J583" s="117"/>
      <c r="K583" s="117"/>
    </row>
    <row r="584" spans="2:11">
      <c r="B584" s="116"/>
      <c r="C584" s="116"/>
      <c r="D584" s="116"/>
      <c r="E584" s="117"/>
      <c r="F584" s="117"/>
      <c r="G584" s="117"/>
      <c r="H584" s="117"/>
      <c r="I584" s="117"/>
      <c r="J584" s="117"/>
      <c r="K584" s="117"/>
    </row>
    <row r="585" spans="2:11">
      <c r="B585" s="116"/>
      <c r="C585" s="116"/>
      <c r="D585" s="116"/>
      <c r="E585" s="117"/>
      <c r="F585" s="117"/>
      <c r="G585" s="117"/>
      <c r="H585" s="117"/>
      <c r="I585" s="117"/>
      <c r="J585" s="117"/>
      <c r="K585" s="117"/>
    </row>
    <row r="586" spans="2:11">
      <c r="B586" s="116"/>
      <c r="C586" s="116"/>
      <c r="D586" s="116"/>
      <c r="E586" s="117"/>
      <c r="F586" s="117"/>
      <c r="G586" s="117"/>
      <c r="H586" s="117"/>
      <c r="I586" s="117"/>
      <c r="J586" s="117"/>
      <c r="K586" s="117"/>
    </row>
    <row r="587" spans="2:11">
      <c r="B587" s="116"/>
      <c r="C587" s="116"/>
      <c r="D587" s="116"/>
      <c r="E587" s="117"/>
      <c r="F587" s="117"/>
      <c r="G587" s="117"/>
      <c r="H587" s="117"/>
      <c r="I587" s="117"/>
      <c r="J587" s="117"/>
      <c r="K587" s="117"/>
    </row>
    <row r="588" spans="2:11">
      <c r="B588" s="116"/>
      <c r="C588" s="116"/>
      <c r="D588" s="116"/>
      <c r="E588" s="117"/>
      <c r="F588" s="117"/>
      <c r="G588" s="117"/>
      <c r="H588" s="117"/>
      <c r="I588" s="117"/>
      <c r="J588" s="117"/>
      <c r="K588" s="117"/>
    </row>
    <row r="589" spans="2:11">
      <c r="B589" s="116"/>
      <c r="C589" s="116"/>
      <c r="D589" s="116"/>
      <c r="E589" s="117"/>
      <c r="F589" s="117"/>
      <c r="G589" s="117"/>
      <c r="H589" s="117"/>
      <c r="I589" s="117"/>
      <c r="J589" s="117"/>
      <c r="K589" s="117"/>
    </row>
    <row r="590" spans="2:11">
      <c r="B590" s="116"/>
      <c r="C590" s="116"/>
      <c r="D590" s="116"/>
      <c r="E590" s="117"/>
      <c r="F590" s="117"/>
      <c r="G590" s="117"/>
      <c r="H590" s="117"/>
      <c r="I590" s="117"/>
      <c r="J590" s="117"/>
      <c r="K590" s="117"/>
    </row>
    <row r="591" spans="2:11">
      <c r="B591" s="116"/>
      <c r="C591" s="116"/>
      <c r="D591" s="116"/>
      <c r="E591" s="117"/>
      <c r="F591" s="117"/>
      <c r="G591" s="117"/>
      <c r="H591" s="117"/>
      <c r="I591" s="117"/>
      <c r="J591" s="117"/>
      <c r="K591" s="117"/>
    </row>
    <row r="592" spans="2:11">
      <c r="B592" s="116"/>
      <c r="C592" s="116"/>
      <c r="D592" s="116"/>
      <c r="E592" s="117"/>
      <c r="F592" s="117"/>
      <c r="G592" s="117"/>
      <c r="H592" s="117"/>
      <c r="I592" s="117"/>
      <c r="J592" s="117"/>
      <c r="K592" s="117"/>
    </row>
    <row r="593" spans="2:11">
      <c r="B593" s="116"/>
      <c r="C593" s="116"/>
      <c r="D593" s="116"/>
      <c r="E593" s="117"/>
      <c r="F593" s="117"/>
      <c r="G593" s="117"/>
      <c r="H593" s="117"/>
      <c r="I593" s="117"/>
      <c r="J593" s="117"/>
      <c r="K593" s="117"/>
    </row>
    <row r="594" spans="2:11">
      <c r="B594" s="116"/>
      <c r="C594" s="116"/>
      <c r="D594" s="116"/>
      <c r="E594" s="117"/>
      <c r="F594" s="117"/>
      <c r="G594" s="117"/>
      <c r="H594" s="117"/>
      <c r="I594" s="117"/>
      <c r="J594" s="117"/>
      <c r="K594" s="117"/>
    </row>
    <row r="595" spans="2:11">
      <c r="B595" s="116"/>
      <c r="C595" s="116"/>
      <c r="D595" s="116"/>
      <c r="E595" s="117"/>
      <c r="F595" s="117"/>
      <c r="G595" s="117"/>
      <c r="H595" s="117"/>
      <c r="I595" s="117"/>
      <c r="J595" s="117"/>
      <c r="K595" s="117"/>
    </row>
    <row r="596" spans="2:11">
      <c r="B596" s="116"/>
      <c r="C596" s="116"/>
      <c r="D596" s="116"/>
      <c r="E596" s="117"/>
      <c r="F596" s="117"/>
      <c r="G596" s="117"/>
      <c r="H596" s="117"/>
      <c r="I596" s="117"/>
      <c r="J596" s="117"/>
      <c r="K596" s="117"/>
    </row>
    <row r="597" spans="2:11">
      <c r="B597" s="116"/>
      <c r="C597" s="116"/>
      <c r="D597" s="116"/>
      <c r="E597" s="117"/>
      <c r="F597" s="117"/>
      <c r="G597" s="117"/>
      <c r="H597" s="117"/>
      <c r="I597" s="117"/>
      <c r="J597" s="117"/>
      <c r="K597" s="117"/>
    </row>
    <row r="598" spans="2:11">
      <c r="B598" s="116"/>
      <c r="C598" s="116"/>
      <c r="D598" s="116"/>
      <c r="E598" s="117"/>
      <c r="F598" s="117"/>
      <c r="G598" s="117"/>
      <c r="H598" s="117"/>
      <c r="I598" s="117"/>
      <c r="J598" s="117"/>
      <c r="K598" s="117"/>
    </row>
    <row r="599" spans="2:11">
      <c r="B599" s="116"/>
      <c r="C599" s="116"/>
      <c r="D599" s="116"/>
      <c r="E599" s="117"/>
      <c r="F599" s="117"/>
      <c r="G599" s="117"/>
      <c r="H599" s="117"/>
      <c r="I599" s="117"/>
      <c r="J599" s="117"/>
      <c r="K599" s="117"/>
    </row>
    <row r="600" spans="2:11">
      <c r="B600" s="116"/>
      <c r="C600" s="116"/>
      <c r="D600" s="116"/>
      <c r="E600" s="117"/>
      <c r="F600" s="117"/>
      <c r="G600" s="117"/>
      <c r="H600" s="117"/>
      <c r="I600" s="117"/>
      <c r="J600" s="117"/>
      <c r="K600" s="117"/>
    </row>
    <row r="601" spans="2:11">
      <c r="B601" s="116"/>
      <c r="C601" s="116"/>
      <c r="D601" s="116"/>
      <c r="E601" s="117"/>
      <c r="F601" s="117"/>
      <c r="G601" s="117"/>
      <c r="H601" s="117"/>
      <c r="I601" s="117"/>
      <c r="J601" s="117"/>
      <c r="K601" s="117"/>
    </row>
    <row r="602" spans="2:11">
      <c r="B602" s="116"/>
      <c r="C602" s="116"/>
      <c r="D602" s="116"/>
      <c r="E602" s="117"/>
      <c r="F602" s="117"/>
      <c r="G602" s="117"/>
      <c r="H602" s="117"/>
      <c r="I602" s="117"/>
      <c r="J602" s="117"/>
      <c r="K602" s="117"/>
    </row>
    <row r="603" spans="2:11">
      <c r="B603" s="116"/>
      <c r="C603" s="116"/>
      <c r="D603" s="116"/>
      <c r="E603" s="117"/>
      <c r="F603" s="117"/>
      <c r="G603" s="117"/>
      <c r="H603" s="117"/>
      <c r="I603" s="117"/>
      <c r="J603" s="117"/>
      <c r="K603" s="117"/>
    </row>
    <row r="604" spans="2:11">
      <c r="B604" s="116"/>
      <c r="C604" s="116"/>
      <c r="D604" s="116"/>
      <c r="E604" s="117"/>
      <c r="F604" s="117"/>
      <c r="G604" s="117"/>
      <c r="H604" s="117"/>
      <c r="I604" s="117"/>
      <c r="J604" s="117"/>
      <c r="K604" s="117"/>
    </row>
    <row r="605" spans="2:11">
      <c r="B605" s="116"/>
      <c r="C605" s="116"/>
      <c r="D605" s="116"/>
      <c r="E605" s="117"/>
      <c r="F605" s="117"/>
      <c r="G605" s="117"/>
      <c r="H605" s="117"/>
      <c r="I605" s="117"/>
      <c r="J605" s="117"/>
      <c r="K605" s="117"/>
    </row>
    <row r="606" spans="2:11">
      <c r="B606" s="116"/>
      <c r="C606" s="116"/>
      <c r="D606" s="116"/>
      <c r="E606" s="117"/>
      <c r="F606" s="117"/>
      <c r="G606" s="117"/>
      <c r="H606" s="117"/>
      <c r="I606" s="117"/>
      <c r="J606" s="117"/>
      <c r="K606" s="117"/>
    </row>
    <row r="607" spans="2:11">
      <c r="B607" s="116"/>
      <c r="C607" s="116"/>
      <c r="D607" s="116"/>
      <c r="E607" s="117"/>
      <c r="F607" s="117"/>
      <c r="G607" s="117"/>
      <c r="H607" s="117"/>
      <c r="I607" s="117"/>
      <c r="J607" s="117"/>
      <c r="K607" s="117"/>
    </row>
    <row r="608" spans="2:11">
      <c r="B608" s="116"/>
      <c r="C608" s="116"/>
      <c r="D608" s="116"/>
      <c r="E608" s="117"/>
      <c r="F608" s="117"/>
      <c r="G608" s="117"/>
      <c r="H608" s="117"/>
      <c r="I608" s="117"/>
      <c r="J608" s="117"/>
      <c r="K608" s="117"/>
    </row>
    <row r="609" spans="2:11">
      <c r="B609" s="116"/>
      <c r="C609" s="116"/>
      <c r="D609" s="116"/>
      <c r="E609" s="117"/>
      <c r="F609" s="117"/>
      <c r="G609" s="117"/>
      <c r="H609" s="117"/>
      <c r="I609" s="117"/>
      <c r="J609" s="117"/>
      <c r="K609" s="117"/>
    </row>
    <row r="610" spans="2:11">
      <c r="B610" s="116"/>
      <c r="C610" s="116"/>
      <c r="D610" s="116"/>
      <c r="E610" s="117"/>
      <c r="F610" s="117"/>
      <c r="G610" s="117"/>
      <c r="H610" s="117"/>
      <c r="I610" s="117"/>
      <c r="J610" s="117"/>
      <c r="K610" s="117"/>
    </row>
    <row r="611" spans="2:11">
      <c r="B611" s="116"/>
      <c r="C611" s="116"/>
      <c r="D611" s="116"/>
      <c r="E611" s="117"/>
      <c r="F611" s="117"/>
      <c r="G611" s="117"/>
      <c r="H611" s="117"/>
      <c r="I611" s="117"/>
      <c r="J611" s="117"/>
      <c r="K611" s="117"/>
    </row>
    <row r="612" spans="2:11">
      <c r="B612" s="116"/>
      <c r="C612" s="116"/>
      <c r="D612" s="116"/>
      <c r="E612" s="117"/>
      <c r="F612" s="117"/>
      <c r="G612" s="117"/>
      <c r="H612" s="117"/>
      <c r="I612" s="117"/>
      <c r="J612" s="117"/>
      <c r="K612" s="117"/>
    </row>
    <row r="613" spans="2:11">
      <c r="B613" s="116"/>
      <c r="C613" s="116"/>
      <c r="D613" s="116"/>
      <c r="E613" s="117"/>
      <c r="F613" s="117"/>
      <c r="G613" s="117"/>
      <c r="H613" s="117"/>
      <c r="I613" s="117"/>
      <c r="J613" s="117"/>
      <c r="K613" s="117"/>
    </row>
    <row r="614" spans="2:11">
      <c r="B614" s="116"/>
      <c r="C614" s="116"/>
      <c r="D614" s="116"/>
      <c r="E614" s="117"/>
      <c r="F614" s="117"/>
      <c r="G614" s="117"/>
      <c r="H614" s="117"/>
      <c r="I614" s="117"/>
      <c r="J614" s="117"/>
      <c r="K614" s="117"/>
    </row>
    <row r="615" spans="2:11">
      <c r="B615" s="116"/>
      <c r="C615" s="116"/>
      <c r="D615" s="116"/>
      <c r="E615" s="117"/>
      <c r="F615" s="117"/>
      <c r="G615" s="117"/>
      <c r="H615" s="117"/>
      <c r="I615" s="117"/>
      <c r="J615" s="117"/>
      <c r="K615" s="117"/>
    </row>
    <row r="616" spans="2:11">
      <c r="B616" s="116"/>
      <c r="C616" s="116"/>
      <c r="D616" s="116"/>
      <c r="E616" s="117"/>
      <c r="F616" s="117"/>
      <c r="G616" s="117"/>
      <c r="H616" s="117"/>
      <c r="I616" s="117"/>
      <c r="J616" s="117"/>
      <c r="K616" s="117"/>
    </row>
    <row r="617" spans="2:11">
      <c r="B617" s="116"/>
      <c r="C617" s="116"/>
      <c r="D617" s="116"/>
      <c r="E617" s="117"/>
      <c r="F617" s="117"/>
      <c r="G617" s="117"/>
      <c r="H617" s="117"/>
      <c r="I617" s="117"/>
      <c r="J617" s="117"/>
      <c r="K617" s="117"/>
    </row>
    <row r="618" spans="2:11">
      <c r="B618" s="116"/>
      <c r="C618" s="116"/>
      <c r="D618" s="116"/>
      <c r="E618" s="117"/>
      <c r="F618" s="117"/>
      <c r="G618" s="117"/>
      <c r="H618" s="117"/>
      <c r="I618" s="117"/>
      <c r="J618" s="117"/>
      <c r="K618" s="117"/>
    </row>
    <row r="619" spans="2:11">
      <c r="B619" s="116"/>
      <c r="C619" s="116"/>
      <c r="D619" s="116"/>
      <c r="E619" s="117"/>
      <c r="F619" s="117"/>
      <c r="G619" s="117"/>
      <c r="H619" s="117"/>
      <c r="I619" s="117"/>
      <c r="J619" s="117"/>
      <c r="K619" s="117"/>
    </row>
    <row r="620" spans="2:11">
      <c r="B620" s="116"/>
      <c r="C620" s="116"/>
      <c r="D620" s="116"/>
      <c r="E620" s="117"/>
      <c r="F620" s="117"/>
      <c r="G620" s="117"/>
      <c r="H620" s="117"/>
      <c r="I620" s="117"/>
      <c r="J620" s="117"/>
      <c r="K620" s="117"/>
    </row>
    <row r="621" spans="2:11">
      <c r="B621" s="116"/>
      <c r="C621" s="116"/>
      <c r="D621" s="116"/>
      <c r="E621" s="117"/>
      <c r="F621" s="117"/>
      <c r="G621" s="117"/>
      <c r="H621" s="117"/>
      <c r="I621" s="117"/>
      <c r="J621" s="117"/>
      <c r="K621" s="117"/>
    </row>
    <row r="622" spans="2:11">
      <c r="B622" s="116"/>
      <c r="C622" s="116"/>
      <c r="D622" s="116"/>
      <c r="E622" s="117"/>
      <c r="F622" s="117"/>
      <c r="G622" s="117"/>
      <c r="H622" s="117"/>
      <c r="I622" s="117"/>
      <c r="J622" s="117"/>
      <c r="K622" s="117"/>
    </row>
    <row r="623" spans="2:11">
      <c r="B623" s="116"/>
      <c r="C623" s="116"/>
      <c r="D623" s="116"/>
      <c r="E623" s="117"/>
      <c r="F623" s="117"/>
      <c r="G623" s="117"/>
      <c r="H623" s="117"/>
      <c r="I623" s="117"/>
      <c r="J623" s="117"/>
      <c r="K623" s="117"/>
    </row>
    <row r="624" spans="2:11">
      <c r="B624" s="116"/>
      <c r="C624" s="116"/>
      <c r="D624" s="116"/>
      <c r="E624" s="117"/>
      <c r="F624" s="117"/>
      <c r="G624" s="117"/>
      <c r="H624" s="117"/>
      <c r="I624" s="117"/>
      <c r="J624" s="117"/>
      <c r="K624" s="117"/>
    </row>
    <row r="625" spans="2:11">
      <c r="B625" s="116"/>
      <c r="C625" s="116"/>
      <c r="D625" s="116"/>
      <c r="E625" s="117"/>
      <c r="F625" s="117"/>
      <c r="G625" s="117"/>
      <c r="H625" s="117"/>
      <c r="I625" s="117"/>
      <c r="J625" s="117"/>
      <c r="K625" s="117"/>
    </row>
    <row r="626" spans="2:11">
      <c r="B626" s="116"/>
      <c r="C626" s="116"/>
      <c r="D626" s="116"/>
      <c r="E626" s="117"/>
      <c r="F626" s="117"/>
      <c r="G626" s="117"/>
      <c r="H626" s="117"/>
      <c r="I626" s="117"/>
      <c r="J626" s="117"/>
      <c r="K626" s="117"/>
    </row>
    <row r="627" spans="2:11">
      <c r="B627" s="116"/>
      <c r="C627" s="116"/>
      <c r="D627" s="116"/>
      <c r="E627" s="117"/>
      <c r="F627" s="117"/>
      <c r="G627" s="117"/>
      <c r="H627" s="117"/>
      <c r="I627" s="117"/>
      <c r="J627" s="117"/>
      <c r="K627" s="117"/>
    </row>
    <row r="628" spans="2:11">
      <c r="B628" s="116"/>
      <c r="C628" s="116"/>
      <c r="D628" s="116"/>
      <c r="E628" s="117"/>
      <c r="F628" s="117"/>
      <c r="G628" s="117"/>
      <c r="H628" s="117"/>
      <c r="I628" s="117"/>
      <c r="J628" s="117"/>
      <c r="K628" s="117"/>
    </row>
    <row r="629" spans="2:11">
      <c r="B629" s="116"/>
      <c r="C629" s="116"/>
      <c r="D629" s="116"/>
      <c r="E629" s="117"/>
      <c r="F629" s="117"/>
      <c r="G629" s="117"/>
      <c r="H629" s="117"/>
      <c r="I629" s="117"/>
      <c r="J629" s="117"/>
      <c r="K629" s="117"/>
    </row>
    <row r="630" spans="2:11">
      <c r="B630" s="116"/>
      <c r="C630" s="116"/>
      <c r="D630" s="116"/>
      <c r="E630" s="117"/>
      <c r="F630" s="117"/>
      <c r="G630" s="117"/>
      <c r="H630" s="117"/>
      <c r="I630" s="117"/>
      <c r="J630" s="117"/>
      <c r="K630" s="117"/>
    </row>
    <row r="631" spans="2:11">
      <c r="B631" s="116"/>
      <c r="C631" s="116"/>
      <c r="D631" s="116"/>
      <c r="E631" s="117"/>
      <c r="F631" s="117"/>
      <c r="G631" s="117"/>
      <c r="H631" s="117"/>
      <c r="I631" s="117"/>
      <c r="J631" s="117"/>
      <c r="K631" s="117"/>
    </row>
    <row r="632" spans="2:11">
      <c r="B632" s="116"/>
      <c r="C632" s="116"/>
      <c r="D632" s="116"/>
      <c r="E632" s="117"/>
      <c r="F632" s="117"/>
      <c r="G632" s="117"/>
      <c r="H632" s="117"/>
      <c r="I632" s="117"/>
      <c r="J632" s="117"/>
      <c r="K632" s="117"/>
    </row>
    <row r="633" spans="2:11">
      <c r="B633" s="116"/>
      <c r="C633" s="116"/>
      <c r="D633" s="116"/>
      <c r="E633" s="117"/>
      <c r="F633" s="117"/>
      <c r="G633" s="117"/>
      <c r="H633" s="117"/>
      <c r="I633" s="117"/>
      <c r="J633" s="117"/>
      <c r="K633" s="117"/>
    </row>
    <row r="634" spans="2:11">
      <c r="B634" s="116"/>
      <c r="C634" s="116"/>
      <c r="D634" s="116"/>
      <c r="E634" s="117"/>
      <c r="F634" s="117"/>
      <c r="G634" s="117"/>
      <c r="H634" s="117"/>
      <c r="I634" s="117"/>
      <c r="J634" s="117"/>
      <c r="K634" s="117"/>
    </row>
    <row r="635" spans="2:11">
      <c r="B635" s="116"/>
      <c r="C635" s="116"/>
      <c r="D635" s="116"/>
      <c r="E635" s="117"/>
      <c r="F635" s="117"/>
      <c r="G635" s="117"/>
      <c r="H635" s="117"/>
      <c r="I635" s="117"/>
      <c r="J635" s="117"/>
      <c r="K635" s="117"/>
    </row>
    <row r="636" spans="2:11">
      <c r="B636" s="116"/>
      <c r="C636" s="116"/>
      <c r="D636" s="116"/>
      <c r="E636" s="117"/>
      <c r="F636" s="117"/>
      <c r="G636" s="117"/>
      <c r="H636" s="117"/>
      <c r="I636" s="117"/>
      <c r="J636" s="117"/>
      <c r="K636" s="117"/>
    </row>
    <row r="637" spans="2:11">
      <c r="B637" s="116"/>
      <c r="C637" s="116"/>
      <c r="D637" s="116"/>
      <c r="E637" s="117"/>
      <c r="F637" s="117"/>
      <c r="G637" s="117"/>
      <c r="H637" s="117"/>
      <c r="I637" s="117"/>
      <c r="J637" s="117"/>
      <c r="K637" s="117"/>
    </row>
    <row r="638" spans="2:11">
      <c r="B638" s="116"/>
      <c r="C638" s="116"/>
      <c r="D638" s="116"/>
      <c r="E638" s="117"/>
      <c r="F638" s="117"/>
      <c r="G638" s="117"/>
      <c r="H638" s="117"/>
      <c r="I638" s="117"/>
      <c r="J638" s="117"/>
      <c r="K638" s="117"/>
    </row>
    <row r="639" spans="2:11">
      <c r="B639" s="116"/>
      <c r="C639" s="116"/>
      <c r="D639" s="116"/>
      <c r="E639" s="117"/>
      <c r="F639" s="117"/>
      <c r="G639" s="117"/>
      <c r="H639" s="117"/>
      <c r="I639" s="117"/>
      <c r="J639" s="117"/>
      <c r="K639" s="117"/>
    </row>
    <row r="640" spans="2:11">
      <c r="B640" s="116"/>
      <c r="C640" s="116"/>
      <c r="D640" s="116"/>
      <c r="E640" s="117"/>
      <c r="F640" s="117"/>
      <c r="G640" s="117"/>
      <c r="H640" s="117"/>
      <c r="I640" s="117"/>
      <c r="J640" s="117"/>
      <c r="K640" s="117"/>
    </row>
    <row r="641" spans="2:11">
      <c r="B641" s="116"/>
      <c r="C641" s="116"/>
      <c r="D641" s="116"/>
      <c r="E641" s="117"/>
      <c r="F641" s="117"/>
      <c r="G641" s="117"/>
      <c r="H641" s="117"/>
      <c r="I641" s="117"/>
      <c r="J641" s="117"/>
      <c r="K641" s="117"/>
    </row>
    <row r="642" spans="2:11">
      <c r="B642" s="116"/>
      <c r="C642" s="116"/>
      <c r="D642" s="116"/>
      <c r="E642" s="117"/>
      <c r="F642" s="117"/>
      <c r="G642" s="117"/>
      <c r="H642" s="117"/>
      <c r="I642" s="117"/>
      <c r="J642" s="117"/>
      <c r="K642" s="117"/>
    </row>
    <row r="643" spans="2:11">
      <c r="B643" s="116"/>
      <c r="C643" s="116"/>
      <c r="D643" s="116"/>
      <c r="E643" s="117"/>
      <c r="F643" s="117"/>
      <c r="G643" s="117"/>
      <c r="H643" s="117"/>
      <c r="I643" s="117"/>
      <c r="J643" s="117"/>
      <c r="K643" s="117"/>
    </row>
    <row r="644" spans="2:11">
      <c r="B644" s="116"/>
      <c r="C644" s="116"/>
      <c r="D644" s="116"/>
      <c r="E644" s="117"/>
      <c r="F644" s="117"/>
      <c r="G644" s="117"/>
      <c r="H644" s="117"/>
      <c r="I644" s="117"/>
      <c r="J644" s="117"/>
      <c r="K644" s="117"/>
    </row>
    <row r="645" spans="2:11">
      <c r="B645" s="116"/>
      <c r="C645" s="116"/>
      <c r="D645" s="116"/>
      <c r="E645" s="117"/>
      <c r="F645" s="117"/>
      <c r="G645" s="117"/>
      <c r="H645" s="117"/>
      <c r="I645" s="117"/>
      <c r="J645" s="117"/>
      <c r="K645" s="117"/>
    </row>
    <row r="646" spans="2:11">
      <c r="B646" s="116"/>
      <c r="C646" s="116"/>
      <c r="D646" s="116"/>
      <c r="E646" s="117"/>
      <c r="F646" s="117"/>
      <c r="G646" s="117"/>
      <c r="H646" s="117"/>
      <c r="I646" s="117"/>
      <c r="J646" s="117"/>
      <c r="K646" s="117"/>
    </row>
    <row r="647" spans="2:11">
      <c r="B647" s="116"/>
      <c r="C647" s="116"/>
      <c r="D647" s="116"/>
      <c r="E647" s="117"/>
      <c r="F647" s="117"/>
      <c r="G647" s="117"/>
      <c r="H647" s="117"/>
      <c r="I647" s="117"/>
      <c r="J647" s="117"/>
      <c r="K647" s="117"/>
    </row>
    <row r="648" spans="2:11">
      <c r="B648" s="116"/>
      <c r="C648" s="116"/>
      <c r="D648" s="116"/>
      <c r="E648" s="117"/>
      <c r="F648" s="117"/>
      <c r="G648" s="117"/>
      <c r="H648" s="117"/>
      <c r="I648" s="117"/>
      <c r="J648" s="117"/>
      <c r="K648" s="117"/>
    </row>
    <row r="649" spans="2:11">
      <c r="B649" s="116"/>
      <c r="C649" s="116"/>
      <c r="D649" s="116"/>
      <c r="E649" s="117"/>
      <c r="F649" s="117"/>
      <c r="G649" s="117"/>
      <c r="H649" s="117"/>
      <c r="I649" s="117"/>
      <c r="J649" s="117"/>
      <c r="K649" s="117"/>
    </row>
    <row r="650" spans="2:11">
      <c r="B650" s="116"/>
      <c r="C650" s="116"/>
      <c r="D650" s="116"/>
      <c r="E650" s="117"/>
      <c r="F650" s="117"/>
      <c r="G650" s="117"/>
      <c r="H650" s="117"/>
      <c r="I650" s="117"/>
      <c r="J650" s="117"/>
      <c r="K650" s="117"/>
    </row>
    <row r="651" spans="2:11">
      <c r="B651" s="116"/>
      <c r="C651" s="116"/>
      <c r="D651" s="116"/>
      <c r="E651" s="117"/>
      <c r="F651" s="117"/>
      <c r="G651" s="117"/>
      <c r="H651" s="117"/>
      <c r="I651" s="117"/>
      <c r="J651" s="117"/>
      <c r="K651" s="117"/>
    </row>
    <row r="652" spans="2:11">
      <c r="B652" s="116"/>
      <c r="C652" s="116"/>
      <c r="D652" s="116"/>
      <c r="E652" s="117"/>
      <c r="F652" s="117"/>
      <c r="G652" s="117"/>
      <c r="H652" s="117"/>
      <c r="I652" s="117"/>
      <c r="J652" s="117"/>
      <c r="K652" s="117"/>
    </row>
    <row r="653" spans="2:11">
      <c r="B653" s="116"/>
      <c r="C653" s="116"/>
      <c r="D653" s="116"/>
      <c r="E653" s="117"/>
      <c r="F653" s="117"/>
      <c r="G653" s="117"/>
      <c r="H653" s="117"/>
      <c r="I653" s="117"/>
      <c r="J653" s="117"/>
      <c r="K653" s="117"/>
    </row>
    <row r="654" spans="2:11">
      <c r="B654" s="116"/>
      <c r="C654" s="116"/>
      <c r="D654" s="116"/>
      <c r="E654" s="117"/>
      <c r="F654" s="117"/>
      <c r="G654" s="117"/>
      <c r="H654" s="117"/>
      <c r="I654" s="117"/>
      <c r="J654" s="117"/>
      <c r="K654" s="117"/>
    </row>
    <row r="655" spans="2:11">
      <c r="B655" s="116"/>
      <c r="C655" s="116"/>
      <c r="D655" s="116"/>
      <c r="E655" s="117"/>
      <c r="F655" s="117"/>
      <c r="G655" s="117"/>
      <c r="H655" s="117"/>
      <c r="I655" s="117"/>
      <c r="J655" s="117"/>
      <c r="K655" s="117"/>
    </row>
    <row r="656" spans="2:11">
      <c r="B656" s="116"/>
      <c r="C656" s="116"/>
      <c r="D656" s="116"/>
      <c r="E656" s="117"/>
      <c r="F656" s="117"/>
      <c r="G656" s="117"/>
      <c r="H656" s="117"/>
      <c r="I656" s="117"/>
      <c r="J656" s="117"/>
      <c r="K656" s="117"/>
    </row>
    <row r="657" spans="2:11">
      <c r="B657" s="116"/>
      <c r="C657" s="116"/>
      <c r="D657" s="116"/>
      <c r="E657" s="117"/>
      <c r="F657" s="117"/>
      <c r="G657" s="117"/>
      <c r="H657" s="117"/>
      <c r="I657" s="117"/>
      <c r="J657" s="117"/>
      <c r="K657" s="117"/>
    </row>
    <row r="658" spans="2:11">
      <c r="B658" s="116"/>
      <c r="C658" s="116"/>
      <c r="D658" s="116"/>
      <c r="E658" s="117"/>
      <c r="F658" s="117"/>
      <c r="G658" s="117"/>
      <c r="H658" s="117"/>
      <c r="I658" s="117"/>
      <c r="J658" s="117"/>
      <c r="K658" s="117"/>
    </row>
    <row r="659" spans="2:11">
      <c r="B659" s="116"/>
      <c r="C659" s="116"/>
      <c r="D659" s="116"/>
      <c r="E659" s="117"/>
      <c r="F659" s="117"/>
      <c r="G659" s="117"/>
      <c r="H659" s="117"/>
      <c r="I659" s="117"/>
      <c r="J659" s="117"/>
      <c r="K659" s="117"/>
    </row>
    <row r="660" spans="2:11">
      <c r="B660" s="116"/>
      <c r="C660" s="116"/>
      <c r="D660" s="116"/>
      <c r="E660" s="117"/>
      <c r="F660" s="117"/>
      <c r="G660" s="117"/>
      <c r="H660" s="117"/>
      <c r="I660" s="117"/>
      <c r="J660" s="117"/>
      <c r="K660" s="117"/>
    </row>
    <row r="661" spans="2:11">
      <c r="B661" s="116"/>
      <c r="C661" s="116"/>
      <c r="D661" s="116"/>
      <c r="E661" s="117"/>
      <c r="F661" s="117"/>
      <c r="G661" s="117"/>
      <c r="H661" s="117"/>
      <c r="I661" s="117"/>
      <c r="J661" s="117"/>
      <c r="K661" s="117"/>
    </row>
    <row r="662" spans="2:11">
      <c r="B662" s="116"/>
      <c r="C662" s="116"/>
      <c r="D662" s="116"/>
      <c r="E662" s="117"/>
      <c r="F662" s="117"/>
      <c r="G662" s="117"/>
      <c r="H662" s="117"/>
      <c r="I662" s="117"/>
      <c r="J662" s="117"/>
      <c r="K662" s="117"/>
    </row>
    <row r="663" spans="2:11">
      <c r="B663" s="116"/>
      <c r="C663" s="116"/>
      <c r="D663" s="116"/>
      <c r="E663" s="117"/>
      <c r="F663" s="117"/>
      <c r="G663" s="117"/>
      <c r="H663" s="117"/>
      <c r="I663" s="117"/>
      <c r="J663" s="117"/>
      <c r="K663" s="117"/>
    </row>
    <row r="664" spans="2:11">
      <c r="B664" s="116"/>
      <c r="C664" s="116"/>
      <c r="D664" s="116"/>
      <c r="E664" s="117"/>
      <c r="F664" s="117"/>
      <c r="G664" s="117"/>
      <c r="H664" s="117"/>
      <c r="I664" s="117"/>
      <c r="J664" s="117"/>
      <c r="K664" s="117"/>
    </row>
    <row r="665" spans="2:11">
      <c r="B665" s="116"/>
      <c r="C665" s="116"/>
      <c r="D665" s="116"/>
      <c r="E665" s="117"/>
      <c r="F665" s="117"/>
      <c r="G665" s="117"/>
      <c r="H665" s="117"/>
      <c r="I665" s="117"/>
      <c r="J665" s="117"/>
      <c r="K665" s="117"/>
    </row>
    <row r="666" spans="2:11">
      <c r="B666" s="116"/>
      <c r="C666" s="116"/>
      <c r="D666" s="116"/>
      <c r="E666" s="117"/>
      <c r="F666" s="117"/>
      <c r="G666" s="117"/>
      <c r="H666" s="117"/>
      <c r="I666" s="117"/>
      <c r="J666" s="117"/>
      <c r="K666" s="117"/>
    </row>
    <row r="667" spans="2:11">
      <c r="B667" s="116"/>
      <c r="C667" s="116"/>
      <c r="D667" s="116"/>
      <c r="E667" s="117"/>
      <c r="F667" s="117"/>
      <c r="G667" s="117"/>
      <c r="H667" s="117"/>
      <c r="I667" s="117"/>
      <c r="J667" s="117"/>
      <c r="K667" s="117"/>
    </row>
    <row r="668" spans="2:11">
      <c r="B668" s="116"/>
      <c r="C668" s="116"/>
      <c r="D668" s="116"/>
      <c r="E668" s="117"/>
      <c r="F668" s="117"/>
      <c r="G668" s="117"/>
      <c r="H668" s="117"/>
      <c r="I668" s="117"/>
      <c r="J668" s="117"/>
      <c r="K668" s="117"/>
    </row>
    <row r="669" spans="2:11">
      <c r="B669" s="116"/>
      <c r="C669" s="116"/>
      <c r="D669" s="116"/>
      <c r="E669" s="117"/>
      <c r="F669" s="117"/>
      <c r="G669" s="117"/>
      <c r="H669" s="117"/>
      <c r="I669" s="117"/>
      <c r="J669" s="117"/>
      <c r="K669" s="117"/>
    </row>
    <row r="670" spans="2:11">
      <c r="B670" s="116"/>
      <c r="C670" s="116"/>
      <c r="D670" s="116"/>
      <c r="E670" s="117"/>
      <c r="F670" s="117"/>
      <c r="G670" s="117"/>
      <c r="H670" s="117"/>
      <c r="I670" s="117"/>
      <c r="J670" s="117"/>
      <c r="K670" s="117"/>
    </row>
    <row r="671" spans="2:11">
      <c r="B671" s="116"/>
      <c r="C671" s="116"/>
      <c r="D671" s="116"/>
      <c r="E671" s="117"/>
      <c r="F671" s="117"/>
      <c r="G671" s="117"/>
      <c r="H671" s="117"/>
      <c r="I671" s="117"/>
      <c r="J671" s="117"/>
      <c r="K671" s="117"/>
    </row>
    <row r="672" spans="2:11">
      <c r="B672" s="116"/>
      <c r="C672" s="116"/>
      <c r="D672" s="116"/>
      <c r="E672" s="117"/>
      <c r="F672" s="117"/>
      <c r="G672" s="117"/>
      <c r="H672" s="117"/>
      <c r="I672" s="117"/>
      <c r="J672" s="117"/>
      <c r="K672" s="117"/>
    </row>
    <row r="673" spans="2:11">
      <c r="B673" s="116"/>
      <c r="C673" s="116"/>
      <c r="D673" s="116"/>
      <c r="E673" s="117"/>
      <c r="F673" s="117"/>
      <c r="G673" s="117"/>
      <c r="H673" s="117"/>
      <c r="I673" s="117"/>
      <c r="J673" s="117"/>
      <c r="K673" s="117"/>
    </row>
    <row r="674" spans="2:11">
      <c r="B674" s="116"/>
      <c r="C674" s="116"/>
      <c r="D674" s="116"/>
      <c r="E674" s="117"/>
      <c r="F674" s="117"/>
      <c r="G674" s="117"/>
      <c r="H674" s="117"/>
      <c r="I674" s="117"/>
      <c r="J674" s="117"/>
      <c r="K674" s="117"/>
    </row>
    <row r="675" spans="2:11">
      <c r="B675" s="116"/>
      <c r="C675" s="116"/>
      <c r="D675" s="116"/>
      <c r="E675" s="117"/>
      <c r="F675" s="117"/>
      <c r="G675" s="117"/>
      <c r="H675" s="117"/>
      <c r="I675" s="117"/>
      <c r="J675" s="117"/>
      <c r="K675" s="117"/>
    </row>
    <row r="676" spans="2:11">
      <c r="B676" s="116"/>
      <c r="C676" s="116"/>
      <c r="D676" s="116"/>
      <c r="E676" s="117"/>
      <c r="F676" s="117"/>
      <c r="G676" s="117"/>
      <c r="H676" s="117"/>
      <c r="I676" s="117"/>
      <c r="J676" s="117"/>
      <c r="K676" s="117"/>
    </row>
    <row r="677" spans="2:11">
      <c r="B677" s="116"/>
      <c r="C677" s="116"/>
      <c r="D677" s="116"/>
      <c r="E677" s="117"/>
      <c r="F677" s="117"/>
      <c r="G677" s="117"/>
      <c r="H677" s="117"/>
      <c r="I677" s="117"/>
      <c r="J677" s="117"/>
      <c r="K677" s="117"/>
    </row>
    <row r="678" spans="2:11">
      <c r="B678" s="116"/>
      <c r="C678" s="116"/>
      <c r="D678" s="116"/>
      <c r="E678" s="117"/>
      <c r="F678" s="117"/>
      <c r="G678" s="117"/>
      <c r="H678" s="117"/>
      <c r="I678" s="117"/>
      <c r="J678" s="117"/>
      <c r="K678" s="117"/>
    </row>
    <row r="679" spans="2:11">
      <c r="B679" s="116"/>
      <c r="C679" s="116"/>
      <c r="D679" s="116"/>
      <c r="E679" s="117"/>
      <c r="F679" s="117"/>
      <c r="G679" s="117"/>
      <c r="H679" s="117"/>
      <c r="I679" s="117"/>
      <c r="J679" s="117"/>
      <c r="K679" s="117"/>
    </row>
    <row r="680" spans="2:11">
      <c r="B680" s="116"/>
      <c r="C680" s="116"/>
      <c r="D680" s="116"/>
      <c r="E680" s="117"/>
      <c r="F680" s="117"/>
      <c r="G680" s="117"/>
      <c r="H680" s="117"/>
      <c r="I680" s="117"/>
      <c r="J680" s="117"/>
      <c r="K680" s="117"/>
    </row>
    <row r="681" spans="2:11">
      <c r="B681" s="116"/>
      <c r="C681" s="116"/>
      <c r="D681" s="116"/>
      <c r="E681" s="117"/>
      <c r="F681" s="117"/>
      <c r="G681" s="117"/>
      <c r="H681" s="117"/>
      <c r="I681" s="117"/>
      <c r="J681" s="117"/>
      <c r="K681" s="117"/>
    </row>
    <row r="682" spans="2:11">
      <c r="B682" s="116"/>
      <c r="C682" s="116"/>
      <c r="D682" s="116"/>
      <c r="E682" s="117"/>
      <c r="F682" s="117"/>
      <c r="G682" s="117"/>
      <c r="H682" s="117"/>
      <c r="I682" s="117"/>
      <c r="J682" s="117"/>
      <c r="K682" s="117"/>
    </row>
    <row r="683" spans="2:11">
      <c r="B683" s="116"/>
      <c r="C683" s="116"/>
      <c r="D683" s="116"/>
      <c r="E683" s="117"/>
      <c r="F683" s="117"/>
      <c r="G683" s="117"/>
      <c r="H683" s="117"/>
      <c r="I683" s="117"/>
      <c r="J683" s="117"/>
      <c r="K683" s="117"/>
    </row>
    <row r="684" spans="2:11">
      <c r="B684" s="116"/>
      <c r="C684" s="116"/>
      <c r="D684" s="116"/>
      <c r="E684" s="117"/>
      <c r="F684" s="117"/>
      <c r="G684" s="117"/>
      <c r="H684" s="117"/>
      <c r="I684" s="117"/>
      <c r="J684" s="117"/>
      <c r="K684" s="117"/>
    </row>
    <row r="685" spans="2:11">
      <c r="B685" s="116"/>
      <c r="C685" s="116"/>
      <c r="D685" s="116"/>
      <c r="E685" s="117"/>
      <c r="F685" s="117"/>
      <c r="G685" s="117"/>
      <c r="H685" s="117"/>
      <c r="I685" s="117"/>
      <c r="J685" s="117"/>
      <c r="K685" s="117"/>
    </row>
    <row r="686" spans="2:11">
      <c r="B686" s="116"/>
      <c r="C686" s="116"/>
      <c r="D686" s="116"/>
      <c r="E686" s="117"/>
      <c r="F686" s="117"/>
      <c r="G686" s="117"/>
      <c r="H686" s="117"/>
      <c r="I686" s="117"/>
      <c r="J686" s="117"/>
      <c r="K686" s="117"/>
    </row>
    <row r="687" spans="2:11">
      <c r="B687" s="116"/>
      <c r="C687" s="116"/>
      <c r="D687" s="116"/>
      <c r="E687" s="117"/>
      <c r="F687" s="117"/>
      <c r="G687" s="117"/>
      <c r="H687" s="117"/>
      <c r="I687" s="117"/>
      <c r="J687" s="117"/>
      <c r="K687" s="117"/>
    </row>
    <row r="688" spans="2:11">
      <c r="B688" s="116"/>
      <c r="C688" s="116"/>
      <c r="D688" s="116"/>
      <c r="E688" s="117"/>
      <c r="F688" s="117"/>
      <c r="G688" s="117"/>
      <c r="H688" s="117"/>
      <c r="I688" s="117"/>
      <c r="J688" s="117"/>
      <c r="K688" s="117"/>
    </row>
    <row r="689" spans="2:11">
      <c r="B689" s="116"/>
      <c r="C689" s="116"/>
      <c r="D689" s="116"/>
      <c r="E689" s="117"/>
      <c r="F689" s="117"/>
      <c r="G689" s="117"/>
      <c r="H689" s="117"/>
      <c r="I689" s="117"/>
      <c r="J689" s="117"/>
      <c r="K689" s="117"/>
    </row>
    <row r="690" spans="2:11">
      <c r="B690" s="116"/>
      <c r="C690" s="116"/>
      <c r="D690" s="116"/>
      <c r="E690" s="117"/>
      <c r="F690" s="117"/>
      <c r="G690" s="117"/>
      <c r="H690" s="117"/>
      <c r="I690" s="117"/>
      <c r="J690" s="117"/>
      <c r="K690" s="117"/>
    </row>
    <row r="691" spans="2:11">
      <c r="B691" s="116"/>
      <c r="C691" s="116"/>
      <c r="D691" s="116"/>
      <c r="E691" s="117"/>
      <c r="F691" s="117"/>
      <c r="G691" s="117"/>
      <c r="H691" s="117"/>
      <c r="I691" s="117"/>
      <c r="J691" s="117"/>
      <c r="K691" s="117"/>
    </row>
    <row r="692" spans="2:11">
      <c r="B692" s="116"/>
      <c r="C692" s="116"/>
      <c r="D692" s="116"/>
      <c r="E692" s="117"/>
      <c r="F692" s="117"/>
      <c r="G692" s="117"/>
      <c r="H692" s="117"/>
      <c r="I692" s="117"/>
      <c r="J692" s="117"/>
      <c r="K692" s="117"/>
    </row>
    <row r="693" spans="2:11">
      <c r="B693" s="116"/>
      <c r="C693" s="116"/>
      <c r="D693" s="116"/>
      <c r="E693" s="117"/>
      <c r="F693" s="117"/>
      <c r="G693" s="117"/>
      <c r="H693" s="117"/>
      <c r="I693" s="117"/>
      <c r="J693" s="117"/>
      <c r="K693" s="117"/>
    </row>
    <row r="694" spans="2:11">
      <c r="B694" s="116"/>
      <c r="C694" s="116"/>
      <c r="D694" s="116"/>
      <c r="E694" s="117"/>
      <c r="F694" s="117"/>
      <c r="G694" s="117"/>
      <c r="H694" s="117"/>
      <c r="I694" s="117"/>
      <c r="J694" s="117"/>
      <c r="K694" s="117"/>
    </row>
    <row r="695" spans="2:11">
      <c r="B695" s="116"/>
      <c r="C695" s="116"/>
      <c r="D695" s="116"/>
      <c r="E695" s="117"/>
      <c r="F695" s="117"/>
      <c r="G695" s="117"/>
      <c r="H695" s="117"/>
      <c r="I695" s="117"/>
      <c r="J695" s="117"/>
      <c r="K695" s="117"/>
    </row>
    <row r="696" spans="2:11">
      <c r="B696" s="116"/>
      <c r="C696" s="116"/>
      <c r="D696" s="116"/>
      <c r="E696" s="117"/>
      <c r="F696" s="117"/>
      <c r="G696" s="117"/>
      <c r="H696" s="117"/>
      <c r="I696" s="117"/>
      <c r="J696" s="117"/>
      <c r="K696" s="117"/>
    </row>
    <row r="697" spans="2:11">
      <c r="B697" s="116"/>
      <c r="C697" s="116"/>
      <c r="D697" s="116"/>
      <c r="E697" s="117"/>
      <c r="F697" s="117"/>
      <c r="G697" s="117"/>
      <c r="H697" s="117"/>
      <c r="I697" s="117"/>
      <c r="J697" s="117"/>
      <c r="K697" s="117"/>
    </row>
    <row r="698" spans="2:11">
      <c r="B698" s="116"/>
      <c r="C698" s="116"/>
      <c r="D698" s="116"/>
      <c r="E698" s="117"/>
      <c r="F698" s="117"/>
      <c r="G698" s="117"/>
      <c r="H698" s="117"/>
      <c r="I698" s="117"/>
      <c r="J698" s="117"/>
      <c r="K698" s="117"/>
    </row>
    <row r="699" spans="2:11">
      <c r="B699" s="116"/>
      <c r="C699" s="116"/>
      <c r="D699" s="116"/>
      <c r="E699" s="117"/>
      <c r="F699" s="117"/>
      <c r="G699" s="117"/>
      <c r="H699" s="117"/>
      <c r="I699" s="117"/>
      <c r="J699" s="117"/>
      <c r="K699" s="117"/>
    </row>
    <row r="700" spans="2:11">
      <c r="B700" s="116"/>
      <c r="C700" s="116"/>
      <c r="D700" s="116"/>
      <c r="E700" s="117"/>
      <c r="F700" s="117"/>
      <c r="G700" s="117"/>
      <c r="H700" s="117"/>
      <c r="I700" s="117"/>
      <c r="J700" s="117"/>
      <c r="K700" s="117"/>
    </row>
    <row r="701" spans="2:11">
      <c r="B701" s="116"/>
      <c r="C701" s="116"/>
      <c r="D701" s="116"/>
      <c r="E701" s="117"/>
      <c r="F701" s="117"/>
      <c r="G701" s="117"/>
      <c r="H701" s="117"/>
      <c r="I701" s="117"/>
      <c r="J701" s="117"/>
      <c r="K701" s="117"/>
    </row>
    <row r="702" spans="2:11">
      <c r="B702" s="116"/>
      <c r="C702" s="116"/>
      <c r="D702" s="116"/>
      <c r="E702" s="117"/>
      <c r="F702" s="117"/>
      <c r="G702" s="117"/>
      <c r="H702" s="117"/>
      <c r="I702" s="117"/>
      <c r="J702" s="117"/>
      <c r="K702" s="117"/>
    </row>
    <row r="703" spans="2:11">
      <c r="B703" s="116"/>
      <c r="C703" s="116"/>
      <c r="D703" s="116"/>
      <c r="E703" s="117"/>
      <c r="F703" s="117"/>
      <c r="G703" s="117"/>
      <c r="H703" s="117"/>
      <c r="I703" s="117"/>
      <c r="J703" s="117"/>
      <c r="K703" s="117"/>
    </row>
    <row r="704" spans="2:11">
      <c r="B704" s="116"/>
      <c r="C704" s="116"/>
      <c r="D704" s="116"/>
      <c r="E704" s="117"/>
      <c r="F704" s="117"/>
      <c r="G704" s="117"/>
      <c r="H704" s="117"/>
      <c r="I704" s="117"/>
      <c r="J704" s="117"/>
      <c r="K704" s="117"/>
    </row>
    <row r="705" spans="2:11">
      <c r="B705" s="116"/>
      <c r="C705" s="116"/>
      <c r="D705" s="116"/>
      <c r="E705" s="117"/>
      <c r="F705" s="117"/>
      <c r="G705" s="117"/>
      <c r="H705" s="117"/>
      <c r="I705" s="117"/>
      <c r="J705" s="117"/>
      <c r="K705" s="117"/>
    </row>
    <row r="706" spans="2:11">
      <c r="B706" s="116"/>
      <c r="C706" s="116"/>
      <c r="D706" s="116"/>
      <c r="E706" s="117"/>
      <c r="F706" s="117"/>
      <c r="G706" s="117"/>
      <c r="H706" s="117"/>
      <c r="I706" s="117"/>
      <c r="J706" s="117"/>
      <c r="K706" s="117"/>
    </row>
    <row r="707" spans="2:11">
      <c r="B707" s="116"/>
      <c r="C707" s="116"/>
      <c r="D707" s="116"/>
      <c r="E707" s="117"/>
      <c r="F707" s="117"/>
      <c r="G707" s="117"/>
      <c r="H707" s="117"/>
      <c r="I707" s="117"/>
      <c r="J707" s="117"/>
      <c r="K707" s="117"/>
    </row>
    <row r="708" spans="2:11">
      <c r="B708" s="116"/>
      <c r="C708" s="116"/>
      <c r="D708" s="116"/>
      <c r="E708" s="117"/>
      <c r="F708" s="117"/>
      <c r="G708" s="117"/>
      <c r="H708" s="117"/>
      <c r="I708" s="117"/>
      <c r="J708" s="117"/>
      <c r="K708" s="117"/>
    </row>
    <row r="709" spans="2:11">
      <c r="B709" s="116"/>
      <c r="C709" s="116"/>
      <c r="D709" s="116"/>
      <c r="E709" s="117"/>
      <c r="F709" s="117"/>
      <c r="G709" s="117"/>
      <c r="H709" s="117"/>
      <c r="I709" s="117"/>
      <c r="J709" s="117"/>
      <c r="K709" s="117"/>
    </row>
    <row r="710" spans="2:11">
      <c r="B710" s="116"/>
      <c r="C710" s="116"/>
      <c r="D710" s="116"/>
      <c r="E710" s="117"/>
      <c r="F710" s="117"/>
      <c r="G710" s="117"/>
      <c r="H710" s="117"/>
      <c r="I710" s="117"/>
      <c r="J710" s="117"/>
      <c r="K710" s="117"/>
    </row>
    <row r="711" spans="2:11">
      <c r="B711" s="116"/>
      <c r="C711" s="116"/>
      <c r="D711" s="116"/>
      <c r="E711" s="117"/>
      <c r="F711" s="117"/>
      <c r="G711" s="117"/>
      <c r="H711" s="117"/>
      <c r="I711" s="117"/>
      <c r="J711" s="117"/>
      <c r="K711" s="117"/>
    </row>
    <row r="712" spans="2:11">
      <c r="B712" s="116"/>
      <c r="C712" s="116"/>
      <c r="D712" s="116"/>
      <c r="E712" s="117"/>
      <c r="F712" s="117"/>
      <c r="G712" s="117"/>
      <c r="H712" s="117"/>
      <c r="I712" s="117"/>
      <c r="J712" s="117"/>
      <c r="K712" s="117"/>
    </row>
    <row r="713" spans="2:11">
      <c r="B713" s="116"/>
      <c r="C713" s="116"/>
      <c r="D713" s="116"/>
      <c r="E713" s="117"/>
      <c r="F713" s="117"/>
      <c r="G713" s="117"/>
      <c r="H713" s="117"/>
      <c r="I713" s="117"/>
      <c r="J713" s="117"/>
      <c r="K713" s="117"/>
    </row>
    <row r="714" spans="2:11">
      <c r="B714" s="116"/>
      <c r="C714" s="116"/>
      <c r="D714" s="116"/>
      <c r="E714" s="117"/>
      <c r="F714" s="117"/>
      <c r="G714" s="117"/>
      <c r="H714" s="117"/>
      <c r="I714" s="117"/>
      <c r="J714" s="117"/>
      <c r="K714" s="117"/>
    </row>
    <row r="715" spans="2:11">
      <c r="B715" s="116"/>
      <c r="C715" s="116"/>
      <c r="D715" s="116"/>
      <c r="E715" s="117"/>
      <c r="F715" s="117"/>
      <c r="G715" s="117"/>
      <c r="H715" s="117"/>
      <c r="I715" s="117"/>
      <c r="J715" s="117"/>
      <c r="K715" s="117"/>
    </row>
    <row r="716" spans="2:11">
      <c r="B716" s="116"/>
      <c r="C716" s="116"/>
      <c r="D716" s="116"/>
      <c r="E716" s="117"/>
      <c r="F716" s="117"/>
      <c r="G716" s="117"/>
      <c r="H716" s="117"/>
      <c r="I716" s="117"/>
      <c r="J716" s="117"/>
      <c r="K716" s="117"/>
    </row>
    <row r="717" spans="2:11">
      <c r="B717" s="116"/>
      <c r="C717" s="116"/>
      <c r="D717" s="116"/>
      <c r="E717" s="117"/>
      <c r="F717" s="117"/>
      <c r="G717" s="117"/>
      <c r="H717" s="117"/>
      <c r="I717" s="117"/>
      <c r="J717" s="117"/>
      <c r="K717" s="117"/>
    </row>
    <row r="718" spans="2:11">
      <c r="B718" s="116"/>
      <c r="C718" s="116"/>
      <c r="D718" s="116"/>
      <c r="E718" s="117"/>
      <c r="F718" s="117"/>
      <c r="G718" s="117"/>
      <c r="H718" s="117"/>
      <c r="I718" s="117"/>
      <c r="J718" s="117"/>
      <c r="K718" s="117"/>
    </row>
    <row r="719" spans="2:11">
      <c r="B719" s="116"/>
      <c r="C719" s="116"/>
      <c r="D719" s="116"/>
      <c r="E719" s="117"/>
      <c r="F719" s="117"/>
      <c r="G719" s="117"/>
      <c r="H719" s="117"/>
      <c r="I719" s="117"/>
      <c r="J719" s="117"/>
      <c r="K719" s="117"/>
    </row>
    <row r="720" spans="2:11">
      <c r="B720" s="116"/>
      <c r="C720" s="116"/>
      <c r="D720" s="116"/>
      <c r="E720" s="117"/>
      <c r="F720" s="117"/>
      <c r="G720" s="117"/>
      <c r="H720" s="117"/>
      <c r="I720" s="117"/>
      <c r="J720" s="117"/>
      <c r="K720" s="117"/>
    </row>
    <row r="721" spans="2:11">
      <c r="B721" s="116"/>
      <c r="C721" s="116"/>
      <c r="D721" s="116"/>
      <c r="E721" s="117"/>
      <c r="F721" s="117"/>
      <c r="G721" s="117"/>
      <c r="H721" s="117"/>
      <c r="I721" s="117"/>
      <c r="J721" s="117"/>
      <c r="K721" s="117"/>
    </row>
    <row r="722" spans="2:11">
      <c r="B722" s="116"/>
      <c r="C722" s="116"/>
      <c r="D722" s="116"/>
      <c r="E722" s="117"/>
      <c r="F722" s="117"/>
      <c r="G722" s="117"/>
      <c r="H722" s="117"/>
      <c r="I722" s="117"/>
      <c r="J722" s="117"/>
      <c r="K722" s="117"/>
    </row>
    <row r="723" spans="2:11">
      <c r="B723" s="116"/>
      <c r="C723" s="116"/>
      <c r="D723" s="116"/>
      <c r="E723" s="117"/>
      <c r="F723" s="117"/>
      <c r="G723" s="117"/>
      <c r="H723" s="117"/>
      <c r="I723" s="117"/>
      <c r="J723" s="117"/>
      <c r="K723" s="117"/>
    </row>
    <row r="724" spans="2:11">
      <c r="B724" s="116"/>
      <c r="C724" s="116"/>
      <c r="D724" s="116"/>
      <c r="E724" s="117"/>
      <c r="F724" s="117"/>
      <c r="G724" s="117"/>
      <c r="H724" s="117"/>
      <c r="I724" s="117"/>
      <c r="J724" s="117"/>
      <c r="K724" s="117"/>
    </row>
    <row r="725" spans="2:11">
      <c r="B725" s="116"/>
      <c r="C725" s="116"/>
      <c r="D725" s="116"/>
      <c r="E725" s="117"/>
      <c r="F725" s="117"/>
      <c r="G725" s="117"/>
      <c r="H725" s="117"/>
      <c r="I725" s="117"/>
      <c r="J725" s="117"/>
      <c r="K725" s="117"/>
    </row>
    <row r="726" spans="2:11">
      <c r="B726" s="116"/>
      <c r="C726" s="116"/>
      <c r="D726" s="116"/>
      <c r="E726" s="117"/>
      <c r="F726" s="117"/>
      <c r="G726" s="117"/>
      <c r="H726" s="117"/>
      <c r="I726" s="117"/>
      <c r="J726" s="117"/>
      <c r="K726" s="117"/>
    </row>
    <row r="727" spans="2:11">
      <c r="B727" s="116"/>
      <c r="C727" s="116"/>
      <c r="D727" s="116"/>
      <c r="E727" s="117"/>
      <c r="F727" s="117"/>
      <c r="G727" s="117"/>
      <c r="H727" s="117"/>
      <c r="I727" s="117"/>
      <c r="J727" s="117"/>
      <c r="K727" s="117"/>
    </row>
    <row r="728" spans="2:11">
      <c r="B728" s="116"/>
      <c r="C728" s="116"/>
      <c r="D728" s="116"/>
      <c r="E728" s="117"/>
      <c r="F728" s="117"/>
      <c r="G728" s="117"/>
      <c r="H728" s="117"/>
      <c r="I728" s="117"/>
      <c r="J728" s="117"/>
      <c r="K728" s="117"/>
    </row>
    <row r="729" spans="2:11">
      <c r="B729" s="116"/>
      <c r="C729" s="116"/>
      <c r="D729" s="116"/>
      <c r="E729" s="117"/>
      <c r="F729" s="117"/>
      <c r="G729" s="117"/>
      <c r="H729" s="117"/>
      <c r="I729" s="117"/>
      <c r="J729" s="117"/>
      <c r="K729" s="117"/>
    </row>
    <row r="730" spans="2:11">
      <c r="B730" s="116"/>
      <c r="C730" s="116"/>
      <c r="D730" s="116"/>
      <c r="E730" s="117"/>
      <c r="F730" s="117"/>
      <c r="G730" s="117"/>
      <c r="H730" s="117"/>
      <c r="I730" s="117"/>
      <c r="J730" s="117"/>
      <c r="K730" s="117"/>
    </row>
    <row r="731" spans="2:11">
      <c r="B731" s="116"/>
      <c r="C731" s="116"/>
      <c r="D731" s="116"/>
      <c r="E731" s="117"/>
      <c r="F731" s="117"/>
      <c r="G731" s="117"/>
      <c r="H731" s="117"/>
      <c r="I731" s="117"/>
      <c r="J731" s="117"/>
      <c r="K731" s="117"/>
    </row>
    <row r="732" spans="2:11">
      <c r="B732" s="116"/>
      <c r="C732" s="116"/>
      <c r="D732" s="116"/>
      <c r="E732" s="117"/>
      <c r="F732" s="117"/>
      <c r="G732" s="117"/>
      <c r="H732" s="117"/>
      <c r="I732" s="117"/>
      <c r="J732" s="117"/>
      <c r="K732" s="117"/>
    </row>
    <row r="733" spans="2:11">
      <c r="B733" s="116"/>
      <c r="C733" s="116"/>
      <c r="D733" s="116"/>
      <c r="E733" s="117"/>
      <c r="F733" s="117"/>
      <c r="G733" s="117"/>
      <c r="H733" s="117"/>
      <c r="I733" s="117"/>
      <c r="J733" s="117"/>
      <c r="K733" s="117"/>
    </row>
    <row r="734" spans="2:11">
      <c r="B734" s="116"/>
      <c r="C734" s="116"/>
      <c r="D734" s="116"/>
      <c r="E734" s="117"/>
      <c r="F734" s="117"/>
      <c r="G734" s="117"/>
      <c r="H734" s="117"/>
      <c r="I734" s="117"/>
      <c r="J734" s="117"/>
      <c r="K734" s="117"/>
    </row>
    <row r="735" spans="2:11">
      <c r="B735" s="116"/>
      <c r="C735" s="116"/>
      <c r="D735" s="116"/>
      <c r="E735" s="117"/>
      <c r="F735" s="117"/>
      <c r="G735" s="117"/>
      <c r="H735" s="117"/>
      <c r="I735" s="117"/>
      <c r="J735" s="117"/>
      <c r="K735" s="117"/>
    </row>
    <row r="736" spans="2:11">
      <c r="B736" s="116"/>
      <c r="C736" s="116"/>
      <c r="D736" s="116"/>
      <c r="E736" s="117"/>
      <c r="F736" s="117"/>
      <c r="G736" s="117"/>
      <c r="H736" s="117"/>
      <c r="I736" s="117"/>
      <c r="J736" s="117"/>
      <c r="K736" s="117"/>
    </row>
    <row r="737" spans="2:11">
      <c r="B737" s="116"/>
      <c r="C737" s="116"/>
      <c r="D737" s="116"/>
      <c r="E737" s="117"/>
      <c r="F737" s="117"/>
      <c r="G737" s="117"/>
      <c r="H737" s="117"/>
      <c r="I737" s="117"/>
      <c r="J737" s="117"/>
      <c r="K737" s="117"/>
    </row>
    <row r="738" spans="2:11">
      <c r="B738" s="116"/>
      <c r="C738" s="116"/>
      <c r="D738" s="116"/>
      <c r="E738" s="117"/>
      <c r="F738" s="117"/>
      <c r="G738" s="117"/>
      <c r="H738" s="117"/>
      <c r="I738" s="117"/>
      <c r="J738" s="117"/>
      <c r="K738" s="117"/>
    </row>
    <row r="739" spans="2:11">
      <c r="B739" s="116"/>
      <c r="C739" s="116"/>
      <c r="D739" s="116"/>
      <c r="E739" s="117"/>
      <c r="F739" s="117"/>
      <c r="G739" s="117"/>
      <c r="H739" s="117"/>
      <c r="I739" s="117"/>
      <c r="J739" s="117"/>
      <c r="K739" s="117"/>
    </row>
    <row r="740" spans="2:11">
      <c r="B740" s="116"/>
      <c r="C740" s="116"/>
      <c r="D740" s="116"/>
      <c r="E740" s="117"/>
      <c r="F740" s="117"/>
      <c r="G740" s="117"/>
      <c r="H740" s="117"/>
      <c r="I740" s="117"/>
      <c r="J740" s="117"/>
      <c r="K740" s="117"/>
    </row>
    <row r="741" spans="2:11">
      <c r="B741" s="116"/>
      <c r="C741" s="116"/>
      <c r="D741" s="116"/>
      <c r="E741" s="117"/>
      <c r="F741" s="117"/>
      <c r="G741" s="117"/>
      <c r="H741" s="117"/>
      <c r="I741" s="117"/>
      <c r="J741" s="117"/>
      <c r="K741" s="117"/>
    </row>
    <row r="742" spans="2:11">
      <c r="B742" s="116"/>
      <c r="C742" s="116"/>
      <c r="D742" s="116"/>
      <c r="E742" s="117"/>
      <c r="F742" s="117"/>
      <c r="G742" s="117"/>
      <c r="H742" s="117"/>
      <c r="I742" s="117"/>
      <c r="J742" s="117"/>
      <c r="K742" s="117"/>
    </row>
    <row r="743" spans="2:11">
      <c r="B743" s="116"/>
      <c r="C743" s="116"/>
      <c r="D743" s="116"/>
      <c r="E743" s="117"/>
      <c r="F743" s="117"/>
      <c r="G743" s="117"/>
      <c r="H743" s="117"/>
      <c r="I743" s="117"/>
      <c r="J743" s="117"/>
      <c r="K743" s="117"/>
    </row>
    <row r="744" spans="2:11">
      <c r="B744" s="116"/>
      <c r="C744" s="116"/>
      <c r="D744" s="116"/>
      <c r="E744" s="117"/>
      <c r="F744" s="117"/>
      <c r="G744" s="117"/>
      <c r="H744" s="117"/>
      <c r="I744" s="117"/>
      <c r="J744" s="117"/>
      <c r="K744" s="117"/>
    </row>
    <row r="745" spans="2:11">
      <c r="B745" s="116"/>
      <c r="C745" s="116"/>
      <c r="D745" s="116"/>
      <c r="E745" s="117"/>
      <c r="F745" s="117"/>
      <c r="G745" s="117"/>
      <c r="H745" s="117"/>
      <c r="I745" s="117"/>
      <c r="J745" s="117"/>
      <c r="K745" s="117"/>
    </row>
    <row r="746" spans="2:11">
      <c r="B746" s="116"/>
      <c r="C746" s="116"/>
      <c r="D746" s="116"/>
      <c r="E746" s="117"/>
      <c r="F746" s="117"/>
      <c r="G746" s="117"/>
      <c r="H746" s="117"/>
      <c r="I746" s="117"/>
      <c r="J746" s="117"/>
      <c r="K746" s="117"/>
    </row>
    <row r="747" spans="2:11">
      <c r="B747" s="116"/>
      <c r="C747" s="116"/>
      <c r="D747" s="116"/>
      <c r="E747" s="117"/>
      <c r="F747" s="117"/>
      <c r="G747" s="117"/>
      <c r="H747" s="117"/>
      <c r="I747" s="117"/>
      <c r="J747" s="117"/>
      <c r="K747" s="117"/>
    </row>
    <row r="748" spans="2:11">
      <c r="B748" s="116"/>
      <c r="C748" s="116"/>
      <c r="D748" s="116"/>
      <c r="E748" s="117"/>
      <c r="F748" s="117"/>
      <c r="G748" s="117"/>
      <c r="H748" s="117"/>
      <c r="I748" s="117"/>
      <c r="J748" s="117"/>
      <c r="K748" s="117"/>
    </row>
    <row r="749" spans="2:11">
      <c r="B749" s="116"/>
      <c r="C749" s="116"/>
      <c r="D749" s="116"/>
      <c r="E749" s="117"/>
      <c r="F749" s="117"/>
      <c r="G749" s="117"/>
      <c r="H749" s="117"/>
      <c r="I749" s="117"/>
      <c r="J749" s="117"/>
      <c r="K749" s="117"/>
    </row>
    <row r="750" spans="2:11">
      <c r="B750" s="116"/>
      <c r="C750" s="116"/>
      <c r="D750" s="116"/>
      <c r="E750" s="117"/>
      <c r="F750" s="117"/>
      <c r="G750" s="117"/>
      <c r="H750" s="117"/>
      <c r="I750" s="117"/>
      <c r="J750" s="117"/>
      <c r="K750" s="117"/>
    </row>
    <row r="751" spans="2:11">
      <c r="B751" s="116"/>
      <c r="C751" s="116"/>
      <c r="D751" s="116"/>
      <c r="E751" s="117"/>
      <c r="F751" s="117"/>
      <c r="G751" s="117"/>
      <c r="H751" s="117"/>
      <c r="I751" s="117"/>
      <c r="J751" s="117"/>
      <c r="K751" s="117"/>
    </row>
    <row r="752" spans="2:11">
      <c r="B752" s="116"/>
      <c r="C752" s="116"/>
      <c r="D752" s="116"/>
      <c r="E752" s="117"/>
      <c r="F752" s="117"/>
      <c r="G752" s="117"/>
      <c r="H752" s="117"/>
      <c r="I752" s="117"/>
      <c r="J752" s="117"/>
      <c r="K752" s="117"/>
    </row>
    <row r="753" spans="2:11">
      <c r="B753" s="116"/>
      <c r="C753" s="116"/>
      <c r="D753" s="116"/>
      <c r="E753" s="117"/>
      <c r="F753" s="117"/>
      <c r="G753" s="117"/>
      <c r="H753" s="117"/>
      <c r="I753" s="117"/>
      <c r="J753" s="117"/>
      <c r="K753" s="117"/>
    </row>
    <row r="754" spans="2:11">
      <c r="B754" s="116"/>
      <c r="C754" s="116"/>
      <c r="D754" s="116"/>
      <c r="E754" s="117"/>
      <c r="F754" s="117"/>
      <c r="G754" s="117"/>
      <c r="H754" s="117"/>
      <c r="I754" s="117"/>
      <c r="J754" s="117"/>
      <c r="K754" s="117"/>
    </row>
    <row r="755" spans="2:11">
      <c r="B755" s="116"/>
      <c r="C755" s="116"/>
      <c r="D755" s="116"/>
      <c r="E755" s="117"/>
      <c r="F755" s="117"/>
      <c r="G755" s="117"/>
      <c r="H755" s="117"/>
      <c r="I755" s="117"/>
      <c r="J755" s="117"/>
      <c r="K755" s="117"/>
    </row>
    <row r="756" spans="2:11">
      <c r="B756" s="116"/>
      <c r="C756" s="116"/>
      <c r="D756" s="116"/>
      <c r="E756" s="117"/>
      <c r="F756" s="117"/>
      <c r="G756" s="117"/>
      <c r="H756" s="117"/>
      <c r="I756" s="117"/>
      <c r="J756" s="117"/>
      <c r="K756" s="117"/>
    </row>
    <row r="757" spans="2:11">
      <c r="B757" s="116"/>
      <c r="C757" s="116"/>
      <c r="D757" s="116"/>
      <c r="E757" s="117"/>
      <c r="F757" s="117"/>
      <c r="G757" s="117"/>
      <c r="H757" s="117"/>
      <c r="I757" s="117"/>
      <c r="J757" s="117"/>
      <c r="K757" s="117"/>
    </row>
    <row r="758" spans="2:11">
      <c r="B758" s="116"/>
      <c r="C758" s="116"/>
      <c r="D758" s="116"/>
      <c r="E758" s="117"/>
      <c r="F758" s="117"/>
      <c r="G758" s="117"/>
      <c r="H758" s="117"/>
      <c r="I758" s="117"/>
      <c r="J758" s="117"/>
      <c r="K758" s="117"/>
    </row>
    <row r="759" spans="2:11">
      <c r="B759" s="116"/>
      <c r="C759" s="116"/>
      <c r="D759" s="116"/>
      <c r="E759" s="117"/>
      <c r="F759" s="117"/>
      <c r="G759" s="117"/>
      <c r="H759" s="117"/>
      <c r="I759" s="117"/>
      <c r="J759" s="117"/>
      <c r="K759" s="117"/>
    </row>
    <row r="760" spans="2:11">
      <c r="B760" s="116"/>
      <c r="C760" s="116"/>
      <c r="D760" s="116"/>
      <c r="E760" s="117"/>
      <c r="F760" s="117"/>
      <c r="G760" s="117"/>
      <c r="H760" s="117"/>
      <c r="I760" s="117"/>
      <c r="J760" s="117"/>
      <c r="K760" s="117"/>
    </row>
    <row r="761" spans="2:11">
      <c r="B761" s="116"/>
      <c r="C761" s="116"/>
      <c r="D761" s="116"/>
      <c r="E761" s="117"/>
      <c r="F761" s="117"/>
      <c r="G761" s="117"/>
      <c r="H761" s="117"/>
      <c r="I761" s="117"/>
      <c r="J761" s="117"/>
      <c r="K761" s="117"/>
    </row>
    <row r="762" spans="2:11">
      <c r="B762" s="116"/>
      <c r="C762" s="116"/>
      <c r="D762" s="116"/>
      <c r="E762" s="117"/>
      <c r="F762" s="117"/>
      <c r="G762" s="117"/>
      <c r="H762" s="117"/>
      <c r="I762" s="117"/>
      <c r="J762" s="117"/>
      <c r="K762" s="117"/>
    </row>
    <row r="763" spans="2:11">
      <c r="B763" s="116"/>
      <c r="C763" s="116"/>
      <c r="D763" s="116"/>
      <c r="E763" s="117"/>
      <c r="F763" s="117"/>
      <c r="G763" s="117"/>
      <c r="H763" s="117"/>
      <c r="I763" s="117"/>
      <c r="J763" s="117"/>
      <c r="K763" s="117"/>
    </row>
    <row r="764" spans="2:11">
      <c r="B764" s="116"/>
      <c r="C764" s="116"/>
      <c r="D764" s="116"/>
      <c r="E764" s="117"/>
      <c r="F764" s="117"/>
      <c r="G764" s="117"/>
      <c r="H764" s="117"/>
      <c r="I764" s="117"/>
      <c r="J764" s="117"/>
      <c r="K764" s="117"/>
    </row>
    <row r="765" spans="2:11">
      <c r="B765" s="116"/>
      <c r="C765" s="116"/>
      <c r="D765" s="116"/>
      <c r="E765" s="117"/>
      <c r="F765" s="117"/>
      <c r="G765" s="117"/>
      <c r="H765" s="117"/>
      <c r="I765" s="117"/>
      <c r="J765" s="117"/>
      <c r="K765" s="117"/>
    </row>
    <row r="766" spans="2:11">
      <c r="B766" s="116"/>
      <c r="C766" s="116"/>
      <c r="D766" s="116"/>
      <c r="E766" s="117"/>
      <c r="F766" s="117"/>
      <c r="G766" s="117"/>
      <c r="H766" s="117"/>
      <c r="I766" s="117"/>
      <c r="J766" s="117"/>
      <c r="K766" s="117"/>
    </row>
    <row r="767" spans="2:11">
      <c r="B767" s="116"/>
      <c r="C767" s="116"/>
      <c r="D767" s="116"/>
      <c r="E767" s="117"/>
      <c r="F767" s="117"/>
      <c r="G767" s="117"/>
      <c r="H767" s="117"/>
      <c r="I767" s="117"/>
      <c r="J767" s="117"/>
      <c r="K767" s="117"/>
    </row>
    <row r="768" spans="2:11">
      <c r="B768" s="116"/>
      <c r="C768" s="116"/>
      <c r="D768" s="116"/>
      <c r="E768" s="117"/>
      <c r="F768" s="117"/>
      <c r="G768" s="117"/>
      <c r="H768" s="117"/>
      <c r="I768" s="117"/>
      <c r="J768" s="117"/>
      <c r="K768" s="117"/>
    </row>
    <row r="769" spans="2:11">
      <c r="B769" s="116"/>
      <c r="C769" s="116"/>
      <c r="D769" s="116"/>
      <c r="E769" s="117"/>
      <c r="F769" s="117"/>
      <c r="G769" s="117"/>
      <c r="H769" s="117"/>
      <c r="I769" s="117"/>
      <c r="J769" s="117"/>
      <c r="K769" s="117"/>
    </row>
    <row r="770" spans="2:11">
      <c r="B770" s="116"/>
      <c r="C770" s="116"/>
      <c r="D770" s="116"/>
      <c r="E770" s="117"/>
      <c r="F770" s="117"/>
      <c r="G770" s="117"/>
      <c r="H770" s="117"/>
      <c r="I770" s="117"/>
      <c r="J770" s="117"/>
      <c r="K770" s="117"/>
    </row>
    <row r="771" spans="2:11">
      <c r="B771" s="116"/>
      <c r="C771" s="116"/>
      <c r="D771" s="116"/>
      <c r="E771" s="117"/>
      <c r="F771" s="117"/>
      <c r="G771" s="117"/>
      <c r="H771" s="117"/>
      <c r="I771" s="117"/>
      <c r="J771" s="117"/>
      <c r="K771" s="117"/>
    </row>
    <row r="772" spans="2:11">
      <c r="B772" s="116"/>
      <c r="C772" s="116"/>
      <c r="D772" s="116"/>
      <c r="E772" s="117"/>
      <c r="F772" s="117"/>
      <c r="G772" s="117"/>
      <c r="H772" s="117"/>
      <c r="I772" s="117"/>
      <c r="J772" s="117"/>
      <c r="K772" s="117"/>
    </row>
    <row r="773" spans="2:11">
      <c r="B773" s="116"/>
      <c r="C773" s="116"/>
      <c r="D773" s="116"/>
      <c r="E773" s="117"/>
      <c r="F773" s="117"/>
      <c r="G773" s="117"/>
      <c r="H773" s="117"/>
      <c r="I773" s="117"/>
      <c r="J773" s="117"/>
      <c r="K773" s="117"/>
    </row>
    <row r="774" spans="2:11">
      <c r="B774" s="116"/>
      <c r="C774" s="116"/>
      <c r="D774" s="116"/>
      <c r="E774" s="117"/>
      <c r="F774" s="117"/>
      <c r="G774" s="117"/>
      <c r="H774" s="117"/>
      <c r="I774" s="117"/>
      <c r="J774" s="117"/>
      <c r="K774" s="117"/>
    </row>
    <row r="775" spans="2:11">
      <c r="B775" s="116"/>
      <c r="C775" s="116"/>
      <c r="D775" s="116"/>
      <c r="E775" s="117"/>
      <c r="F775" s="117"/>
      <c r="G775" s="117"/>
      <c r="H775" s="117"/>
      <c r="I775" s="117"/>
      <c r="J775" s="117"/>
      <c r="K775" s="117"/>
    </row>
    <row r="776" spans="2:11">
      <c r="B776" s="116"/>
      <c r="C776" s="116"/>
      <c r="D776" s="116"/>
      <c r="E776" s="117"/>
      <c r="F776" s="117"/>
      <c r="G776" s="117"/>
      <c r="H776" s="117"/>
      <c r="I776" s="117"/>
      <c r="J776" s="117"/>
      <c r="K776" s="117"/>
    </row>
    <row r="777" spans="2:11">
      <c r="B777" s="116"/>
      <c r="C777" s="116"/>
      <c r="D777" s="116"/>
      <c r="E777" s="117"/>
      <c r="F777" s="117"/>
      <c r="G777" s="117"/>
      <c r="H777" s="117"/>
      <c r="I777" s="117"/>
      <c r="J777" s="117"/>
      <c r="K777" s="117"/>
    </row>
    <row r="778" spans="2:11">
      <c r="B778" s="116"/>
      <c r="C778" s="116"/>
      <c r="D778" s="116"/>
      <c r="E778" s="117"/>
      <c r="F778" s="117"/>
      <c r="G778" s="117"/>
      <c r="H778" s="117"/>
      <c r="I778" s="117"/>
      <c r="J778" s="117"/>
      <c r="K778" s="117"/>
    </row>
    <row r="779" spans="2:11">
      <c r="B779" s="116"/>
      <c r="C779" s="116"/>
      <c r="D779" s="116"/>
      <c r="E779" s="117"/>
      <c r="F779" s="117"/>
      <c r="G779" s="117"/>
      <c r="H779" s="117"/>
      <c r="I779" s="117"/>
      <c r="J779" s="117"/>
      <c r="K779" s="117"/>
    </row>
    <row r="780" spans="2:11">
      <c r="B780" s="116"/>
      <c r="C780" s="116"/>
      <c r="D780" s="116"/>
      <c r="E780" s="117"/>
      <c r="F780" s="117"/>
      <c r="G780" s="117"/>
      <c r="H780" s="117"/>
      <c r="I780" s="117"/>
      <c r="J780" s="117"/>
      <c r="K780" s="117"/>
    </row>
    <row r="781" spans="2:11">
      <c r="B781" s="116"/>
      <c r="C781" s="116"/>
      <c r="D781" s="116"/>
      <c r="E781" s="117"/>
      <c r="F781" s="117"/>
      <c r="G781" s="117"/>
      <c r="H781" s="117"/>
      <c r="I781" s="117"/>
      <c r="J781" s="117"/>
      <c r="K781" s="117"/>
    </row>
    <row r="782" spans="2:11">
      <c r="B782" s="116"/>
      <c r="C782" s="116"/>
      <c r="D782" s="116"/>
      <c r="E782" s="117"/>
      <c r="F782" s="117"/>
      <c r="G782" s="117"/>
      <c r="H782" s="117"/>
      <c r="I782" s="117"/>
      <c r="J782" s="117"/>
      <c r="K782" s="117"/>
    </row>
    <row r="783" spans="2:11">
      <c r="B783" s="116"/>
      <c r="C783" s="116"/>
      <c r="D783" s="116"/>
      <c r="E783" s="117"/>
      <c r="F783" s="117"/>
      <c r="G783" s="117"/>
      <c r="H783" s="117"/>
      <c r="I783" s="117"/>
      <c r="J783" s="117"/>
      <c r="K783" s="117"/>
    </row>
    <row r="784" spans="2:11">
      <c r="B784" s="116"/>
      <c r="C784" s="116"/>
      <c r="D784" s="116"/>
      <c r="E784" s="117"/>
      <c r="F784" s="117"/>
      <c r="G784" s="117"/>
      <c r="H784" s="117"/>
      <c r="I784" s="117"/>
      <c r="J784" s="117"/>
      <c r="K784" s="117"/>
    </row>
    <row r="785" spans="2:11">
      <c r="B785" s="116"/>
      <c r="C785" s="116"/>
      <c r="D785" s="116"/>
      <c r="E785" s="117"/>
      <c r="F785" s="117"/>
      <c r="G785" s="117"/>
      <c r="H785" s="117"/>
      <c r="I785" s="117"/>
      <c r="J785" s="117"/>
      <c r="K785" s="117"/>
    </row>
    <row r="786" spans="2:11">
      <c r="B786" s="116"/>
      <c r="C786" s="116"/>
      <c r="D786" s="116"/>
      <c r="E786" s="117"/>
      <c r="F786" s="117"/>
      <c r="G786" s="117"/>
      <c r="H786" s="117"/>
      <c r="I786" s="117"/>
      <c r="J786" s="117"/>
      <c r="K786" s="117"/>
    </row>
    <row r="787" spans="2:11">
      <c r="B787" s="116"/>
      <c r="C787" s="116"/>
      <c r="D787" s="116"/>
      <c r="E787" s="117"/>
      <c r="F787" s="117"/>
      <c r="G787" s="117"/>
      <c r="H787" s="117"/>
      <c r="I787" s="117"/>
      <c r="J787" s="117"/>
      <c r="K787" s="117"/>
    </row>
    <row r="788" spans="2:11">
      <c r="B788" s="116"/>
      <c r="C788" s="116"/>
      <c r="D788" s="116"/>
      <c r="E788" s="117"/>
      <c r="F788" s="117"/>
      <c r="G788" s="117"/>
      <c r="H788" s="117"/>
      <c r="I788" s="117"/>
      <c r="J788" s="117"/>
      <c r="K788" s="117"/>
    </row>
    <row r="789" spans="2:11">
      <c r="B789" s="116"/>
      <c r="C789" s="116"/>
      <c r="D789" s="116"/>
      <c r="E789" s="117"/>
      <c r="F789" s="117"/>
      <c r="G789" s="117"/>
      <c r="H789" s="117"/>
      <c r="I789" s="117"/>
      <c r="J789" s="117"/>
      <c r="K789" s="117"/>
    </row>
    <row r="790" spans="2:11">
      <c r="B790" s="116"/>
      <c r="C790" s="116"/>
      <c r="D790" s="116"/>
      <c r="E790" s="117"/>
      <c r="F790" s="117"/>
      <c r="G790" s="117"/>
      <c r="H790" s="117"/>
      <c r="I790" s="117"/>
      <c r="J790" s="117"/>
      <c r="K790" s="117"/>
    </row>
    <row r="791" spans="2:11">
      <c r="B791" s="116"/>
      <c r="C791" s="116"/>
      <c r="D791" s="116"/>
      <c r="E791" s="117"/>
      <c r="F791" s="117"/>
      <c r="G791" s="117"/>
      <c r="H791" s="117"/>
      <c r="I791" s="117"/>
      <c r="J791" s="117"/>
      <c r="K791" s="117"/>
    </row>
    <row r="792" spans="2:11">
      <c r="B792" s="116"/>
      <c r="C792" s="116"/>
      <c r="D792" s="116"/>
      <c r="E792" s="117"/>
      <c r="F792" s="117"/>
      <c r="G792" s="117"/>
      <c r="H792" s="117"/>
      <c r="I792" s="117"/>
      <c r="J792" s="117"/>
      <c r="K792" s="117"/>
    </row>
    <row r="793" spans="2:11">
      <c r="B793" s="116"/>
      <c r="C793" s="116"/>
      <c r="D793" s="116"/>
      <c r="E793" s="117"/>
      <c r="F793" s="117"/>
      <c r="G793" s="117"/>
      <c r="H793" s="117"/>
      <c r="I793" s="117"/>
      <c r="J793" s="117"/>
      <c r="K793" s="117"/>
    </row>
    <row r="794" spans="2:11">
      <c r="B794" s="116"/>
      <c r="C794" s="116"/>
      <c r="D794" s="116"/>
      <c r="E794" s="117"/>
      <c r="F794" s="117"/>
      <c r="G794" s="117"/>
      <c r="H794" s="117"/>
      <c r="I794" s="117"/>
      <c r="J794" s="117"/>
      <c r="K794" s="117"/>
    </row>
    <row r="795" spans="2:11">
      <c r="B795" s="116"/>
      <c r="C795" s="116"/>
      <c r="D795" s="116"/>
      <c r="E795" s="117"/>
      <c r="F795" s="117"/>
      <c r="G795" s="117"/>
      <c r="H795" s="117"/>
      <c r="I795" s="117"/>
      <c r="J795" s="117"/>
      <c r="K795" s="117"/>
    </row>
    <row r="796" spans="2:11">
      <c r="B796" s="116"/>
      <c r="C796" s="116"/>
      <c r="D796" s="116"/>
      <c r="E796" s="117"/>
      <c r="F796" s="117"/>
      <c r="G796" s="117"/>
      <c r="H796" s="117"/>
      <c r="I796" s="117"/>
      <c r="J796" s="117"/>
      <c r="K796" s="117"/>
    </row>
    <row r="797" spans="2:11">
      <c r="B797" s="116"/>
      <c r="C797" s="116"/>
      <c r="D797" s="116"/>
      <c r="E797" s="117"/>
      <c r="F797" s="117"/>
      <c r="G797" s="117"/>
      <c r="H797" s="117"/>
      <c r="I797" s="117"/>
      <c r="J797" s="117"/>
      <c r="K797" s="117"/>
    </row>
    <row r="798" spans="2:11">
      <c r="B798" s="116"/>
      <c r="C798" s="116"/>
      <c r="D798" s="116"/>
      <c r="E798" s="117"/>
      <c r="F798" s="117"/>
      <c r="G798" s="117"/>
      <c r="H798" s="117"/>
      <c r="I798" s="117"/>
      <c r="J798" s="117"/>
      <c r="K798" s="117"/>
    </row>
    <row r="799" spans="2:11">
      <c r="B799" s="116"/>
      <c r="C799" s="116"/>
      <c r="D799" s="116"/>
      <c r="E799" s="117"/>
      <c r="F799" s="117"/>
      <c r="G799" s="117"/>
      <c r="H799" s="117"/>
      <c r="I799" s="117"/>
      <c r="J799" s="117"/>
      <c r="K799" s="117"/>
    </row>
    <row r="800" spans="2:11">
      <c r="B800" s="116"/>
      <c r="C800" s="116"/>
      <c r="D800" s="116"/>
      <c r="E800" s="117"/>
      <c r="F800" s="117"/>
      <c r="G800" s="117"/>
      <c r="H800" s="117"/>
      <c r="I800" s="117"/>
      <c r="J800" s="117"/>
      <c r="K800" s="117"/>
    </row>
    <row r="801" spans="2:11">
      <c r="B801" s="116"/>
      <c r="C801" s="116"/>
      <c r="D801" s="116"/>
      <c r="E801" s="117"/>
      <c r="F801" s="117"/>
      <c r="G801" s="117"/>
      <c r="H801" s="117"/>
      <c r="I801" s="117"/>
      <c r="J801" s="117"/>
      <c r="K801" s="117"/>
    </row>
    <row r="802" spans="2:11">
      <c r="B802" s="116"/>
      <c r="C802" s="116"/>
      <c r="D802" s="116"/>
      <c r="E802" s="117"/>
      <c r="F802" s="117"/>
      <c r="G802" s="117"/>
      <c r="H802" s="117"/>
      <c r="I802" s="117"/>
      <c r="J802" s="117"/>
      <c r="K802" s="117"/>
    </row>
    <row r="803" spans="2:11">
      <c r="B803" s="116"/>
      <c r="C803" s="116"/>
      <c r="D803" s="116"/>
      <c r="E803" s="117"/>
      <c r="F803" s="117"/>
      <c r="G803" s="117"/>
      <c r="H803" s="117"/>
      <c r="I803" s="117"/>
      <c r="J803" s="117"/>
      <c r="K803" s="117"/>
    </row>
    <row r="804" spans="2:11">
      <c r="B804" s="116"/>
      <c r="C804" s="116"/>
      <c r="D804" s="116"/>
      <c r="E804" s="117"/>
      <c r="F804" s="117"/>
      <c r="G804" s="117"/>
      <c r="H804" s="117"/>
      <c r="I804" s="117"/>
      <c r="J804" s="117"/>
      <c r="K804" s="117"/>
    </row>
    <row r="805" spans="2:11">
      <c r="B805" s="116"/>
      <c r="C805" s="116"/>
      <c r="D805" s="116"/>
      <c r="E805" s="117"/>
      <c r="F805" s="117"/>
      <c r="G805" s="117"/>
      <c r="H805" s="117"/>
      <c r="I805" s="117"/>
      <c r="J805" s="117"/>
      <c r="K805" s="117"/>
    </row>
    <row r="806" spans="2:11">
      <c r="B806" s="116"/>
      <c r="C806" s="116"/>
      <c r="D806" s="116"/>
      <c r="E806" s="117"/>
      <c r="F806" s="117"/>
      <c r="G806" s="117"/>
      <c r="H806" s="117"/>
      <c r="I806" s="117"/>
      <c r="J806" s="117"/>
      <c r="K806" s="117"/>
    </row>
    <row r="807" spans="2:11">
      <c r="B807" s="116"/>
      <c r="C807" s="116"/>
      <c r="D807" s="116"/>
      <c r="E807" s="117"/>
      <c r="F807" s="117"/>
      <c r="G807" s="117"/>
      <c r="H807" s="117"/>
      <c r="I807" s="117"/>
      <c r="J807" s="117"/>
      <c r="K807" s="117"/>
    </row>
    <row r="808" spans="2:11">
      <c r="B808" s="116"/>
      <c r="C808" s="116"/>
      <c r="D808" s="116"/>
      <c r="E808" s="117"/>
      <c r="F808" s="117"/>
      <c r="G808" s="117"/>
      <c r="H808" s="117"/>
      <c r="I808" s="117"/>
      <c r="J808" s="117"/>
      <c r="K808" s="117"/>
    </row>
    <row r="809" spans="2:11">
      <c r="B809" s="116"/>
      <c r="C809" s="116"/>
      <c r="D809" s="116"/>
      <c r="E809" s="117"/>
      <c r="F809" s="117"/>
      <c r="G809" s="117"/>
      <c r="H809" s="117"/>
      <c r="I809" s="117"/>
      <c r="J809" s="117"/>
      <c r="K809" s="117"/>
    </row>
    <row r="810" spans="2:11">
      <c r="B810" s="116"/>
      <c r="C810" s="116"/>
      <c r="D810" s="116"/>
      <c r="E810" s="117"/>
      <c r="F810" s="117"/>
      <c r="G810" s="117"/>
      <c r="H810" s="117"/>
      <c r="I810" s="117"/>
      <c r="J810" s="117"/>
      <c r="K810" s="117"/>
    </row>
    <row r="811" spans="2:11">
      <c r="B811" s="116"/>
      <c r="C811" s="116"/>
      <c r="D811" s="116"/>
      <c r="E811" s="117"/>
      <c r="F811" s="117"/>
      <c r="G811" s="117"/>
      <c r="H811" s="117"/>
      <c r="I811" s="117"/>
      <c r="J811" s="117"/>
      <c r="K811" s="117"/>
    </row>
    <row r="812" spans="2:11">
      <c r="B812" s="116"/>
      <c r="C812" s="116"/>
      <c r="D812" s="116"/>
      <c r="E812" s="117"/>
      <c r="F812" s="117"/>
      <c r="G812" s="117"/>
      <c r="H812" s="117"/>
      <c r="I812" s="117"/>
      <c r="J812" s="117"/>
      <c r="K812" s="117"/>
    </row>
    <row r="813" spans="2:11">
      <c r="B813" s="116"/>
      <c r="C813" s="116"/>
      <c r="D813" s="116"/>
      <c r="E813" s="117"/>
      <c r="F813" s="117"/>
      <c r="G813" s="117"/>
      <c r="H813" s="117"/>
      <c r="I813" s="117"/>
      <c r="J813" s="117"/>
      <c r="K813" s="117"/>
    </row>
    <row r="814" spans="2:11">
      <c r="B814" s="116"/>
      <c r="C814" s="116"/>
      <c r="D814" s="116"/>
      <c r="E814" s="117"/>
      <c r="F814" s="117"/>
      <c r="G814" s="117"/>
      <c r="H814" s="117"/>
      <c r="I814" s="117"/>
      <c r="J814" s="117"/>
      <c r="K814" s="117"/>
    </row>
    <row r="815" spans="2:11">
      <c r="B815" s="116"/>
      <c r="C815" s="116"/>
      <c r="D815" s="116"/>
      <c r="E815" s="117"/>
      <c r="F815" s="117"/>
      <c r="G815" s="117"/>
      <c r="H815" s="117"/>
      <c r="I815" s="117"/>
      <c r="J815" s="117"/>
      <c r="K815" s="117"/>
    </row>
    <row r="816" spans="2:11">
      <c r="B816" s="116"/>
      <c r="C816" s="116"/>
      <c r="D816" s="116"/>
      <c r="E816" s="117"/>
      <c r="F816" s="117"/>
      <c r="G816" s="117"/>
      <c r="H816" s="117"/>
      <c r="I816" s="117"/>
      <c r="J816" s="117"/>
      <c r="K816" s="117"/>
    </row>
    <row r="817" spans="2:11">
      <c r="B817" s="116"/>
      <c r="C817" s="116"/>
      <c r="D817" s="116"/>
      <c r="E817" s="117"/>
      <c r="F817" s="117"/>
      <c r="G817" s="117"/>
      <c r="H817" s="117"/>
      <c r="I817" s="117"/>
      <c r="J817" s="117"/>
      <c r="K817" s="117"/>
    </row>
    <row r="818" spans="2:11">
      <c r="B818" s="116"/>
      <c r="C818" s="116"/>
      <c r="D818" s="116"/>
      <c r="E818" s="117"/>
      <c r="F818" s="117"/>
      <c r="G818" s="117"/>
      <c r="H818" s="117"/>
      <c r="I818" s="117"/>
      <c r="J818" s="117"/>
      <c r="K818" s="117"/>
    </row>
    <row r="819" spans="2:11">
      <c r="B819" s="116"/>
      <c r="C819" s="116"/>
      <c r="D819" s="116"/>
      <c r="E819" s="117"/>
      <c r="F819" s="117"/>
      <c r="G819" s="117"/>
      <c r="H819" s="117"/>
      <c r="I819" s="117"/>
      <c r="J819" s="117"/>
      <c r="K819" s="117"/>
    </row>
    <row r="820" spans="2:11">
      <c r="B820" s="116"/>
      <c r="C820" s="116"/>
      <c r="D820" s="116"/>
      <c r="E820" s="117"/>
      <c r="F820" s="117"/>
      <c r="G820" s="117"/>
      <c r="H820" s="117"/>
      <c r="I820" s="117"/>
      <c r="J820" s="117"/>
      <c r="K820" s="117"/>
    </row>
    <row r="821" spans="2:11">
      <c r="B821" s="116"/>
      <c r="C821" s="116"/>
      <c r="D821" s="116"/>
      <c r="E821" s="117"/>
      <c r="F821" s="117"/>
      <c r="G821" s="117"/>
      <c r="H821" s="117"/>
      <c r="I821" s="117"/>
      <c r="J821" s="117"/>
      <c r="K821" s="117"/>
    </row>
    <row r="822" spans="2:11">
      <c r="B822" s="116"/>
      <c r="C822" s="116"/>
      <c r="D822" s="116"/>
      <c r="E822" s="117"/>
      <c r="F822" s="117"/>
      <c r="G822" s="117"/>
      <c r="H822" s="117"/>
      <c r="I822" s="117"/>
      <c r="J822" s="117"/>
      <c r="K822" s="117"/>
    </row>
    <row r="823" spans="2:11">
      <c r="B823" s="116"/>
      <c r="C823" s="116"/>
      <c r="D823" s="116"/>
      <c r="E823" s="117"/>
      <c r="F823" s="117"/>
      <c r="G823" s="117"/>
      <c r="H823" s="117"/>
      <c r="I823" s="117"/>
      <c r="J823" s="117"/>
      <c r="K823" s="117"/>
    </row>
    <row r="824" spans="2:11">
      <c r="B824" s="116"/>
      <c r="C824" s="116"/>
      <c r="D824" s="116"/>
      <c r="E824" s="117"/>
      <c r="F824" s="117"/>
      <c r="G824" s="117"/>
      <c r="H824" s="117"/>
      <c r="I824" s="117"/>
      <c r="J824" s="117"/>
      <c r="K824" s="117"/>
    </row>
    <row r="825" spans="2:11">
      <c r="B825" s="116"/>
      <c r="C825" s="116"/>
      <c r="D825" s="116"/>
      <c r="E825" s="117"/>
      <c r="F825" s="117"/>
      <c r="G825" s="117"/>
      <c r="H825" s="117"/>
      <c r="I825" s="117"/>
      <c r="J825" s="117"/>
      <c r="K825" s="117"/>
    </row>
    <row r="826" spans="2:11">
      <c r="B826" s="116"/>
      <c r="C826" s="116"/>
      <c r="D826" s="116"/>
      <c r="E826" s="117"/>
      <c r="F826" s="117"/>
      <c r="G826" s="117"/>
      <c r="H826" s="117"/>
      <c r="I826" s="117"/>
      <c r="J826" s="117"/>
      <c r="K826" s="117"/>
    </row>
    <row r="827" spans="2:11">
      <c r="B827" s="116"/>
      <c r="C827" s="116"/>
      <c r="D827" s="116"/>
      <c r="E827" s="117"/>
      <c r="F827" s="117"/>
      <c r="G827" s="117"/>
      <c r="H827" s="117"/>
      <c r="I827" s="117"/>
      <c r="J827" s="117"/>
      <c r="K827" s="117"/>
    </row>
    <row r="828" spans="2:11">
      <c r="B828" s="116"/>
      <c r="C828" s="116"/>
      <c r="D828" s="116"/>
      <c r="E828" s="117"/>
      <c r="F828" s="117"/>
      <c r="G828" s="117"/>
      <c r="H828" s="117"/>
      <c r="I828" s="117"/>
      <c r="J828" s="117"/>
      <c r="K828" s="117"/>
    </row>
    <row r="829" spans="2:11">
      <c r="B829" s="116"/>
      <c r="C829" s="116"/>
      <c r="D829" s="116"/>
      <c r="E829" s="117"/>
      <c r="F829" s="117"/>
      <c r="G829" s="117"/>
      <c r="H829" s="117"/>
      <c r="I829" s="117"/>
      <c r="J829" s="117"/>
      <c r="K829" s="117"/>
    </row>
    <row r="830" spans="2:11">
      <c r="B830" s="116"/>
      <c r="C830" s="116"/>
      <c r="D830" s="116"/>
      <c r="E830" s="117"/>
      <c r="F830" s="117"/>
      <c r="G830" s="117"/>
      <c r="H830" s="117"/>
      <c r="I830" s="117"/>
      <c r="J830" s="117"/>
      <c r="K830" s="117"/>
    </row>
    <row r="831" spans="2:11">
      <c r="B831" s="116"/>
      <c r="C831" s="116"/>
      <c r="D831" s="116"/>
      <c r="E831" s="117"/>
      <c r="F831" s="117"/>
      <c r="G831" s="117"/>
      <c r="H831" s="117"/>
      <c r="I831" s="117"/>
      <c r="J831" s="117"/>
      <c r="K831" s="117"/>
    </row>
    <row r="832" spans="2:11">
      <c r="B832" s="116"/>
      <c r="C832" s="116"/>
      <c r="D832" s="116"/>
      <c r="E832" s="117"/>
      <c r="F832" s="117"/>
      <c r="G832" s="117"/>
      <c r="H832" s="117"/>
      <c r="I832" s="117"/>
      <c r="J832" s="117"/>
      <c r="K832" s="117"/>
    </row>
    <row r="833" spans="2:11">
      <c r="B833" s="116"/>
      <c r="C833" s="116"/>
      <c r="D833" s="116"/>
      <c r="E833" s="117"/>
      <c r="F833" s="117"/>
      <c r="G833" s="117"/>
      <c r="H833" s="117"/>
      <c r="I833" s="117"/>
      <c r="J833" s="117"/>
      <c r="K833" s="117"/>
    </row>
    <row r="834" spans="2:11">
      <c r="B834" s="116"/>
      <c r="C834" s="116"/>
      <c r="D834" s="116"/>
      <c r="E834" s="117"/>
      <c r="F834" s="117"/>
      <c r="G834" s="117"/>
      <c r="H834" s="117"/>
      <c r="I834" s="117"/>
      <c r="J834" s="117"/>
      <c r="K834" s="117"/>
    </row>
    <row r="835" spans="2:11">
      <c r="B835" s="116"/>
      <c r="C835" s="116"/>
      <c r="D835" s="116"/>
      <c r="E835" s="117"/>
      <c r="F835" s="117"/>
      <c r="G835" s="117"/>
      <c r="H835" s="117"/>
      <c r="I835" s="117"/>
      <c r="J835" s="117"/>
      <c r="K835" s="117"/>
    </row>
    <row r="836" spans="2:11">
      <c r="B836" s="116"/>
      <c r="C836" s="116"/>
      <c r="D836" s="116"/>
      <c r="E836" s="117"/>
      <c r="F836" s="117"/>
      <c r="G836" s="117"/>
      <c r="H836" s="117"/>
      <c r="I836" s="117"/>
      <c r="J836" s="117"/>
      <c r="K836" s="117"/>
    </row>
    <row r="837" spans="2:11">
      <c r="B837" s="116"/>
      <c r="C837" s="116"/>
      <c r="D837" s="116"/>
      <c r="E837" s="117"/>
      <c r="F837" s="117"/>
      <c r="G837" s="117"/>
      <c r="H837" s="117"/>
      <c r="I837" s="117"/>
      <c r="J837" s="117"/>
      <c r="K837" s="117"/>
    </row>
    <row r="838" spans="2:11">
      <c r="B838" s="116"/>
      <c r="C838" s="116"/>
      <c r="D838" s="116"/>
      <c r="E838" s="117"/>
      <c r="F838" s="117"/>
      <c r="G838" s="117"/>
      <c r="H838" s="117"/>
      <c r="I838" s="117"/>
      <c r="J838" s="117"/>
      <c r="K838" s="117"/>
    </row>
    <row r="839" spans="2:11">
      <c r="B839" s="116"/>
      <c r="C839" s="116"/>
      <c r="D839" s="116"/>
      <c r="E839" s="117"/>
      <c r="F839" s="117"/>
      <c r="G839" s="117"/>
      <c r="H839" s="117"/>
      <c r="I839" s="117"/>
      <c r="J839" s="117"/>
      <c r="K839" s="117"/>
    </row>
    <row r="840" spans="2:11">
      <c r="B840" s="116"/>
      <c r="C840" s="116"/>
      <c r="D840" s="116"/>
      <c r="E840" s="117"/>
      <c r="F840" s="117"/>
      <c r="G840" s="117"/>
      <c r="H840" s="117"/>
      <c r="I840" s="117"/>
      <c r="J840" s="117"/>
      <c r="K840" s="117"/>
    </row>
    <row r="841" spans="2:11">
      <c r="B841" s="116"/>
      <c r="C841" s="116"/>
      <c r="D841" s="116"/>
      <c r="E841" s="117"/>
      <c r="F841" s="117"/>
      <c r="G841" s="117"/>
      <c r="H841" s="117"/>
      <c r="I841" s="117"/>
      <c r="J841" s="117"/>
      <c r="K841" s="117"/>
    </row>
    <row r="842" spans="2:11">
      <c r="B842" s="116"/>
      <c r="C842" s="116"/>
      <c r="D842" s="116"/>
      <c r="E842" s="117"/>
      <c r="F842" s="117"/>
      <c r="G842" s="117"/>
      <c r="H842" s="117"/>
      <c r="I842" s="117"/>
      <c r="J842" s="117"/>
      <c r="K842" s="117"/>
    </row>
    <row r="843" spans="2:11">
      <c r="B843" s="116"/>
      <c r="C843" s="116"/>
      <c r="D843" s="116"/>
      <c r="E843" s="117"/>
      <c r="F843" s="117"/>
      <c r="G843" s="117"/>
      <c r="H843" s="117"/>
      <c r="I843" s="117"/>
      <c r="J843" s="117"/>
      <c r="K843" s="117"/>
    </row>
    <row r="844" spans="2:11">
      <c r="B844" s="116"/>
      <c r="C844" s="116"/>
      <c r="D844" s="116"/>
      <c r="E844" s="117"/>
      <c r="F844" s="117"/>
      <c r="G844" s="117"/>
      <c r="H844" s="117"/>
      <c r="I844" s="117"/>
      <c r="J844" s="117"/>
      <c r="K844" s="117"/>
    </row>
    <row r="845" spans="2:11">
      <c r="B845" s="116"/>
      <c r="C845" s="116"/>
      <c r="D845" s="116"/>
      <c r="E845" s="117"/>
      <c r="F845" s="117"/>
      <c r="G845" s="117"/>
      <c r="H845" s="117"/>
      <c r="I845" s="117"/>
      <c r="J845" s="117"/>
      <c r="K845" s="117"/>
    </row>
    <row r="846" spans="2:11">
      <c r="B846" s="116"/>
      <c r="C846" s="116"/>
      <c r="D846" s="116"/>
      <c r="E846" s="117"/>
      <c r="F846" s="117"/>
      <c r="G846" s="117"/>
      <c r="H846" s="117"/>
      <c r="I846" s="117"/>
      <c r="J846" s="117"/>
      <c r="K846" s="117"/>
    </row>
    <row r="847" spans="2:11">
      <c r="B847" s="116"/>
      <c r="C847" s="116"/>
      <c r="D847" s="116"/>
      <c r="E847" s="117"/>
      <c r="F847" s="117"/>
      <c r="G847" s="117"/>
      <c r="H847" s="117"/>
      <c r="I847" s="117"/>
      <c r="J847" s="117"/>
      <c r="K847" s="117"/>
    </row>
    <row r="848" spans="2:11">
      <c r="B848" s="116"/>
      <c r="C848" s="116"/>
      <c r="D848" s="116"/>
      <c r="E848" s="117"/>
      <c r="F848" s="117"/>
      <c r="G848" s="117"/>
      <c r="H848" s="117"/>
      <c r="I848" s="117"/>
      <c r="J848" s="117"/>
      <c r="K848" s="117"/>
    </row>
    <row r="849" spans="2:11">
      <c r="B849" s="116"/>
      <c r="C849" s="116"/>
      <c r="D849" s="116"/>
      <c r="E849" s="117"/>
      <c r="F849" s="117"/>
      <c r="G849" s="117"/>
      <c r="H849" s="117"/>
      <c r="I849" s="117"/>
      <c r="J849" s="117"/>
      <c r="K849" s="117"/>
    </row>
    <row r="850" spans="2:11">
      <c r="B850" s="116"/>
      <c r="C850" s="116"/>
      <c r="D850" s="116"/>
      <c r="E850" s="117"/>
      <c r="F850" s="117"/>
      <c r="G850" s="117"/>
      <c r="H850" s="117"/>
      <c r="I850" s="117"/>
      <c r="J850" s="117"/>
      <c r="K850" s="117"/>
    </row>
    <row r="851" spans="2:11">
      <c r="B851" s="116"/>
      <c r="C851" s="116"/>
      <c r="D851" s="116"/>
      <c r="E851" s="117"/>
      <c r="F851" s="117"/>
      <c r="G851" s="117"/>
      <c r="H851" s="117"/>
      <c r="I851" s="117"/>
      <c r="J851" s="117"/>
      <c r="K851" s="117"/>
    </row>
    <row r="852" spans="2:11">
      <c r="B852" s="116"/>
      <c r="C852" s="116"/>
      <c r="D852" s="116"/>
      <c r="E852" s="117"/>
      <c r="F852" s="117"/>
      <c r="G852" s="117"/>
      <c r="H852" s="117"/>
      <c r="I852" s="117"/>
      <c r="J852" s="117"/>
      <c r="K852" s="117"/>
    </row>
    <row r="853" spans="2:11">
      <c r="B853" s="116"/>
      <c r="C853" s="116"/>
      <c r="D853" s="116"/>
      <c r="E853" s="117"/>
      <c r="F853" s="117"/>
      <c r="G853" s="117"/>
      <c r="H853" s="117"/>
      <c r="I853" s="117"/>
      <c r="J853" s="117"/>
      <c r="K853" s="117"/>
    </row>
    <row r="854" spans="2:11">
      <c r="B854" s="116"/>
      <c r="C854" s="116"/>
      <c r="D854" s="116"/>
      <c r="E854" s="117"/>
      <c r="F854" s="117"/>
      <c r="G854" s="117"/>
      <c r="H854" s="117"/>
      <c r="I854" s="117"/>
      <c r="J854" s="117"/>
      <c r="K854" s="117"/>
    </row>
    <row r="855" spans="2:11">
      <c r="B855" s="116"/>
      <c r="C855" s="116"/>
      <c r="D855" s="116"/>
      <c r="E855" s="117"/>
      <c r="F855" s="117"/>
      <c r="G855" s="117"/>
      <c r="H855" s="117"/>
      <c r="I855" s="117"/>
      <c r="J855" s="117"/>
      <c r="K855" s="117"/>
    </row>
    <row r="856" spans="2:11">
      <c r="B856" s="116"/>
      <c r="C856" s="116"/>
      <c r="D856" s="116"/>
      <c r="E856" s="117"/>
      <c r="F856" s="117"/>
      <c r="G856" s="117"/>
      <c r="H856" s="117"/>
      <c r="I856" s="117"/>
      <c r="J856" s="117"/>
      <c r="K856" s="117"/>
    </row>
    <row r="857" spans="2:11">
      <c r="B857" s="116"/>
      <c r="C857" s="116"/>
      <c r="D857" s="116"/>
      <c r="E857" s="117"/>
      <c r="F857" s="117"/>
      <c r="G857" s="117"/>
      <c r="H857" s="117"/>
      <c r="I857" s="117"/>
      <c r="J857" s="117"/>
      <c r="K857" s="117"/>
    </row>
    <row r="858" spans="2:11">
      <c r="B858" s="116"/>
      <c r="C858" s="116"/>
      <c r="D858" s="116"/>
      <c r="E858" s="117"/>
      <c r="F858" s="117"/>
      <c r="G858" s="117"/>
      <c r="H858" s="117"/>
      <c r="I858" s="117"/>
      <c r="J858" s="117"/>
      <c r="K858" s="117"/>
    </row>
    <row r="859" spans="2:11">
      <c r="B859" s="116"/>
      <c r="C859" s="116"/>
      <c r="D859" s="116"/>
      <c r="E859" s="117"/>
      <c r="F859" s="117"/>
      <c r="G859" s="117"/>
      <c r="H859" s="117"/>
      <c r="I859" s="117"/>
      <c r="J859" s="117"/>
      <c r="K859" s="117"/>
    </row>
    <row r="860" spans="2:11">
      <c r="B860" s="116"/>
      <c r="C860" s="116"/>
      <c r="D860" s="116"/>
      <c r="E860" s="117"/>
      <c r="F860" s="117"/>
      <c r="G860" s="117"/>
      <c r="H860" s="117"/>
      <c r="I860" s="117"/>
      <c r="J860" s="117"/>
      <c r="K860" s="117"/>
    </row>
    <row r="861" spans="2:11">
      <c r="B861" s="116"/>
      <c r="C861" s="116"/>
      <c r="D861" s="116"/>
      <c r="E861" s="117"/>
      <c r="F861" s="117"/>
      <c r="G861" s="117"/>
      <c r="H861" s="117"/>
      <c r="I861" s="117"/>
      <c r="J861" s="117"/>
      <c r="K861" s="117"/>
    </row>
    <row r="862" spans="2:11">
      <c r="B862" s="116"/>
      <c r="C862" s="116"/>
      <c r="D862" s="116"/>
      <c r="E862" s="117"/>
      <c r="F862" s="117"/>
      <c r="G862" s="117"/>
      <c r="H862" s="117"/>
      <c r="I862" s="117"/>
      <c r="J862" s="117"/>
      <c r="K862" s="117"/>
    </row>
    <row r="863" spans="2:11">
      <c r="B863" s="116"/>
      <c r="C863" s="116"/>
      <c r="D863" s="116"/>
      <c r="E863" s="117"/>
      <c r="F863" s="117"/>
      <c r="G863" s="117"/>
      <c r="H863" s="117"/>
      <c r="I863" s="117"/>
      <c r="J863" s="117"/>
      <c r="K863" s="117"/>
    </row>
    <row r="864" spans="2:11">
      <c r="B864" s="116"/>
      <c r="C864" s="116"/>
      <c r="D864" s="116"/>
      <c r="E864" s="117"/>
      <c r="F864" s="117"/>
      <c r="G864" s="117"/>
      <c r="H864" s="117"/>
      <c r="I864" s="117"/>
      <c r="J864" s="117"/>
      <c r="K864" s="117"/>
    </row>
    <row r="865" spans="2:11">
      <c r="B865" s="116"/>
      <c r="C865" s="116"/>
      <c r="D865" s="116"/>
      <c r="E865" s="117"/>
      <c r="F865" s="117"/>
      <c r="G865" s="117"/>
      <c r="H865" s="117"/>
      <c r="I865" s="117"/>
      <c r="J865" s="117"/>
      <c r="K865" s="117"/>
    </row>
    <row r="866" spans="2:11">
      <c r="B866" s="116"/>
      <c r="C866" s="116"/>
      <c r="D866" s="116"/>
      <c r="E866" s="117"/>
      <c r="F866" s="117"/>
      <c r="G866" s="117"/>
      <c r="H866" s="117"/>
      <c r="I866" s="117"/>
      <c r="J866" s="117"/>
      <c r="K866" s="117"/>
    </row>
    <row r="867" spans="2:11">
      <c r="B867" s="116"/>
      <c r="C867" s="116"/>
      <c r="D867" s="116"/>
      <c r="E867" s="117"/>
      <c r="F867" s="117"/>
      <c r="G867" s="117"/>
      <c r="H867" s="117"/>
      <c r="I867" s="117"/>
      <c r="J867" s="117"/>
      <c r="K867" s="117"/>
    </row>
    <row r="868" spans="2:11">
      <c r="B868" s="116"/>
      <c r="C868" s="116"/>
      <c r="D868" s="116"/>
      <c r="E868" s="117"/>
      <c r="F868" s="117"/>
      <c r="G868" s="117"/>
      <c r="H868" s="117"/>
      <c r="I868" s="117"/>
      <c r="J868" s="117"/>
      <c r="K868" s="117"/>
    </row>
    <row r="869" spans="2:11">
      <c r="B869" s="116"/>
      <c r="C869" s="116"/>
      <c r="D869" s="116"/>
      <c r="E869" s="117"/>
      <c r="F869" s="117"/>
      <c r="G869" s="117"/>
      <c r="H869" s="117"/>
      <c r="I869" s="117"/>
      <c r="J869" s="117"/>
      <c r="K869" s="117"/>
    </row>
    <row r="870" spans="2:11">
      <c r="B870" s="116"/>
      <c r="C870" s="116"/>
      <c r="D870" s="116"/>
      <c r="E870" s="117"/>
      <c r="F870" s="117"/>
      <c r="G870" s="117"/>
      <c r="H870" s="117"/>
      <c r="I870" s="117"/>
      <c r="J870" s="117"/>
      <c r="K870" s="117"/>
    </row>
    <row r="871" spans="2:11">
      <c r="B871" s="116"/>
      <c r="C871" s="116"/>
      <c r="D871" s="116"/>
      <c r="E871" s="117"/>
      <c r="F871" s="117"/>
      <c r="G871" s="117"/>
      <c r="H871" s="117"/>
      <c r="I871" s="117"/>
      <c r="J871" s="117"/>
      <c r="K871" s="117"/>
    </row>
    <row r="872" spans="2:11">
      <c r="B872" s="116"/>
      <c r="C872" s="116"/>
      <c r="D872" s="116"/>
      <c r="E872" s="117"/>
      <c r="F872" s="117"/>
      <c r="G872" s="117"/>
      <c r="H872" s="117"/>
      <c r="I872" s="117"/>
      <c r="J872" s="117"/>
      <c r="K872" s="117"/>
    </row>
    <row r="873" spans="2:11">
      <c r="B873" s="116"/>
      <c r="C873" s="116"/>
      <c r="D873" s="116"/>
      <c r="E873" s="117"/>
      <c r="F873" s="117"/>
      <c r="G873" s="117"/>
      <c r="H873" s="117"/>
      <c r="I873" s="117"/>
      <c r="J873" s="117"/>
      <c r="K873" s="117"/>
    </row>
    <row r="874" spans="2:11">
      <c r="B874" s="116"/>
      <c r="C874" s="116"/>
      <c r="D874" s="116"/>
      <c r="E874" s="117"/>
      <c r="F874" s="117"/>
      <c r="G874" s="117"/>
      <c r="H874" s="117"/>
      <c r="I874" s="117"/>
      <c r="J874" s="117"/>
      <c r="K874" s="117"/>
    </row>
    <row r="875" spans="2:11">
      <c r="B875" s="116"/>
      <c r="C875" s="116"/>
      <c r="D875" s="116"/>
      <c r="E875" s="117"/>
      <c r="F875" s="117"/>
      <c r="G875" s="117"/>
      <c r="H875" s="117"/>
      <c r="I875" s="117"/>
      <c r="J875" s="117"/>
      <c r="K875" s="117"/>
    </row>
    <row r="876" spans="2:11">
      <c r="B876" s="116"/>
      <c r="C876" s="116"/>
      <c r="D876" s="116"/>
      <c r="E876" s="117"/>
      <c r="F876" s="117"/>
      <c r="G876" s="117"/>
      <c r="H876" s="117"/>
      <c r="I876" s="117"/>
      <c r="J876" s="117"/>
      <c r="K876" s="117"/>
    </row>
    <row r="877" spans="2:11">
      <c r="B877" s="116"/>
      <c r="C877" s="116"/>
      <c r="D877" s="116"/>
      <c r="E877" s="117"/>
      <c r="F877" s="117"/>
      <c r="G877" s="117"/>
      <c r="H877" s="117"/>
      <c r="I877" s="117"/>
      <c r="J877" s="117"/>
      <c r="K877" s="117"/>
    </row>
    <row r="878" spans="2:11">
      <c r="B878" s="116"/>
      <c r="C878" s="116"/>
      <c r="D878" s="116"/>
      <c r="E878" s="117"/>
      <c r="F878" s="117"/>
      <c r="G878" s="117"/>
      <c r="H878" s="117"/>
      <c r="I878" s="117"/>
      <c r="J878" s="117"/>
      <c r="K878" s="117"/>
    </row>
    <row r="879" spans="2:11">
      <c r="B879" s="116"/>
      <c r="C879" s="116"/>
      <c r="D879" s="116"/>
      <c r="E879" s="117"/>
      <c r="F879" s="117"/>
      <c r="G879" s="117"/>
      <c r="H879" s="117"/>
      <c r="I879" s="117"/>
      <c r="J879" s="117"/>
      <c r="K879" s="117"/>
    </row>
    <row r="880" spans="2:11">
      <c r="B880" s="116"/>
      <c r="C880" s="116"/>
      <c r="D880" s="116"/>
      <c r="E880" s="117"/>
      <c r="F880" s="117"/>
      <c r="G880" s="117"/>
      <c r="H880" s="117"/>
      <c r="I880" s="117"/>
      <c r="J880" s="117"/>
      <c r="K880" s="117"/>
    </row>
    <row r="881" spans="2:11">
      <c r="B881" s="116"/>
      <c r="C881" s="116"/>
      <c r="D881" s="116"/>
      <c r="E881" s="117"/>
      <c r="F881" s="117"/>
      <c r="G881" s="117"/>
      <c r="H881" s="117"/>
      <c r="I881" s="117"/>
      <c r="J881" s="117"/>
      <c r="K881" s="117"/>
    </row>
    <row r="882" spans="2:11">
      <c r="B882" s="116"/>
      <c r="C882" s="116"/>
      <c r="D882" s="116"/>
      <c r="E882" s="117"/>
      <c r="F882" s="117"/>
      <c r="G882" s="117"/>
      <c r="H882" s="117"/>
      <c r="I882" s="117"/>
      <c r="J882" s="117"/>
      <c r="K882" s="117"/>
    </row>
    <row r="883" spans="2:11">
      <c r="B883" s="116"/>
      <c r="C883" s="116"/>
      <c r="D883" s="116"/>
      <c r="E883" s="117"/>
      <c r="F883" s="117"/>
      <c r="G883" s="117"/>
      <c r="H883" s="117"/>
      <c r="I883" s="117"/>
      <c r="J883" s="117"/>
      <c r="K883" s="117"/>
    </row>
    <row r="884" spans="2:11">
      <c r="B884" s="116"/>
      <c r="C884" s="116"/>
      <c r="D884" s="116"/>
      <c r="E884" s="117"/>
      <c r="F884" s="117"/>
      <c r="G884" s="117"/>
      <c r="H884" s="117"/>
      <c r="I884" s="117"/>
      <c r="J884" s="117"/>
      <c r="K884" s="117"/>
    </row>
    <row r="885" spans="2:11">
      <c r="B885" s="116"/>
      <c r="C885" s="116"/>
      <c r="D885" s="116"/>
      <c r="E885" s="117"/>
      <c r="F885" s="117"/>
      <c r="G885" s="117"/>
      <c r="H885" s="117"/>
      <c r="I885" s="117"/>
      <c r="J885" s="117"/>
      <c r="K885" s="117"/>
    </row>
    <row r="886" spans="2:11">
      <c r="B886" s="116"/>
      <c r="C886" s="116"/>
      <c r="D886" s="116"/>
      <c r="E886" s="117"/>
      <c r="F886" s="117"/>
      <c r="G886" s="117"/>
      <c r="H886" s="117"/>
      <c r="I886" s="117"/>
      <c r="J886" s="117"/>
      <c r="K886" s="117"/>
    </row>
    <row r="887" spans="2:11">
      <c r="B887" s="116"/>
      <c r="C887" s="116"/>
      <c r="D887" s="116"/>
      <c r="E887" s="117"/>
      <c r="F887" s="117"/>
      <c r="G887" s="117"/>
      <c r="H887" s="117"/>
      <c r="I887" s="117"/>
      <c r="J887" s="117"/>
      <c r="K887" s="117"/>
    </row>
    <row r="888" spans="2:11">
      <c r="B888" s="116"/>
      <c r="C888" s="116"/>
      <c r="D888" s="116"/>
      <c r="E888" s="117"/>
      <c r="F888" s="117"/>
      <c r="G888" s="117"/>
      <c r="H888" s="117"/>
      <c r="I888" s="117"/>
      <c r="J888" s="117"/>
      <c r="K888" s="117"/>
    </row>
    <row r="889" spans="2:11">
      <c r="B889" s="116"/>
      <c r="C889" s="116"/>
      <c r="D889" s="116"/>
      <c r="E889" s="117"/>
      <c r="F889" s="117"/>
      <c r="G889" s="117"/>
      <c r="H889" s="117"/>
      <c r="I889" s="117"/>
      <c r="J889" s="117"/>
      <c r="K889" s="117"/>
    </row>
    <row r="890" spans="2:11">
      <c r="B890" s="116"/>
      <c r="C890" s="116"/>
      <c r="D890" s="116"/>
      <c r="E890" s="117"/>
      <c r="F890" s="117"/>
      <c r="G890" s="117"/>
      <c r="H890" s="117"/>
      <c r="I890" s="117"/>
      <c r="J890" s="117"/>
      <c r="K890" s="117"/>
    </row>
    <row r="891" spans="2:11">
      <c r="B891" s="116"/>
      <c r="C891" s="116"/>
      <c r="D891" s="116"/>
      <c r="E891" s="117"/>
      <c r="F891" s="117"/>
      <c r="G891" s="117"/>
      <c r="H891" s="117"/>
      <c r="I891" s="117"/>
      <c r="J891" s="117"/>
      <c r="K891" s="117"/>
    </row>
    <row r="892" spans="2:11">
      <c r="B892" s="116"/>
      <c r="C892" s="116"/>
      <c r="D892" s="116"/>
      <c r="E892" s="117"/>
      <c r="F892" s="117"/>
      <c r="G892" s="117"/>
      <c r="H892" s="117"/>
      <c r="I892" s="117"/>
      <c r="J892" s="117"/>
      <c r="K892" s="117"/>
    </row>
    <row r="893" spans="2:11">
      <c r="B893" s="116"/>
      <c r="C893" s="116"/>
      <c r="D893" s="116"/>
      <c r="E893" s="117"/>
      <c r="F893" s="117"/>
      <c r="G893" s="117"/>
      <c r="H893" s="117"/>
      <c r="I893" s="117"/>
      <c r="J893" s="117"/>
      <c r="K893" s="117"/>
    </row>
    <row r="894" spans="2:11">
      <c r="B894" s="116"/>
      <c r="C894" s="116"/>
      <c r="D894" s="116"/>
      <c r="E894" s="117"/>
      <c r="F894" s="117"/>
      <c r="G894" s="117"/>
      <c r="H894" s="117"/>
      <c r="I894" s="117"/>
      <c r="J894" s="117"/>
      <c r="K894" s="117"/>
    </row>
    <row r="895" spans="2:11">
      <c r="B895" s="116"/>
      <c r="C895" s="116"/>
      <c r="D895" s="116"/>
      <c r="E895" s="117"/>
      <c r="F895" s="117"/>
      <c r="G895" s="117"/>
      <c r="H895" s="117"/>
      <c r="I895" s="117"/>
      <c r="J895" s="117"/>
      <c r="K895" s="117"/>
    </row>
    <row r="896" spans="2:11">
      <c r="B896" s="116"/>
      <c r="C896" s="116"/>
      <c r="D896" s="116"/>
      <c r="E896" s="117"/>
      <c r="F896" s="117"/>
      <c r="G896" s="117"/>
      <c r="H896" s="117"/>
      <c r="I896" s="117"/>
      <c r="J896" s="117"/>
      <c r="K896" s="117"/>
    </row>
    <row r="897" spans="2:11">
      <c r="B897" s="116"/>
      <c r="C897" s="116"/>
      <c r="D897" s="116"/>
      <c r="E897" s="117"/>
      <c r="F897" s="117"/>
      <c r="G897" s="117"/>
      <c r="H897" s="117"/>
      <c r="I897" s="117"/>
      <c r="J897" s="117"/>
      <c r="K897" s="117"/>
    </row>
    <row r="898" spans="2:11">
      <c r="B898" s="116"/>
      <c r="C898" s="116"/>
      <c r="D898" s="116"/>
      <c r="E898" s="117"/>
      <c r="F898" s="117"/>
      <c r="G898" s="117"/>
      <c r="H898" s="117"/>
      <c r="I898" s="117"/>
      <c r="J898" s="117"/>
      <c r="K898" s="117"/>
    </row>
    <row r="899" spans="2:11">
      <c r="B899" s="116"/>
      <c r="C899" s="116"/>
      <c r="D899" s="116"/>
      <c r="E899" s="117"/>
      <c r="F899" s="117"/>
      <c r="G899" s="117"/>
      <c r="H899" s="117"/>
      <c r="I899" s="117"/>
      <c r="J899" s="117"/>
      <c r="K899" s="117"/>
    </row>
    <row r="900" spans="2:11">
      <c r="B900" s="116"/>
      <c r="C900" s="116"/>
      <c r="D900" s="116"/>
      <c r="E900" s="117"/>
      <c r="F900" s="117"/>
      <c r="G900" s="117"/>
      <c r="H900" s="117"/>
      <c r="I900" s="117"/>
      <c r="J900" s="117"/>
      <c r="K900" s="117"/>
    </row>
    <row r="901" spans="2:11">
      <c r="B901" s="116"/>
      <c r="C901" s="116"/>
      <c r="D901" s="116"/>
      <c r="E901" s="117"/>
      <c r="F901" s="117"/>
      <c r="G901" s="117"/>
      <c r="H901" s="117"/>
      <c r="I901" s="117"/>
      <c r="J901" s="117"/>
      <c r="K901" s="117"/>
    </row>
    <row r="902" spans="2:11">
      <c r="B902" s="116"/>
      <c r="C902" s="116"/>
      <c r="D902" s="116"/>
      <c r="E902" s="117"/>
      <c r="F902" s="117"/>
      <c r="G902" s="117"/>
      <c r="H902" s="117"/>
      <c r="I902" s="117"/>
      <c r="J902" s="117"/>
      <c r="K902" s="117"/>
    </row>
    <row r="903" spans="2:11">
      <c r="B903" s="116"/>
      <c r="C903" s="116"/>
      <c r="D903" s="116"/>
      <c r="E903" s="117"/>
      <c r="F903" s="117"/>
      <c r="G903" s="117"/>
      <c r="H903" s="117"/>
      <c r="I903" s="117"/>
      <c r="J903" s="117"/>
      <c r="K903" s="117"/>
    </row>
    <row r="904" spans="2:11">
      <c r="B904" s="116"/>
      <c r="C904" s="116"/>
      <c r="D904" s="116"/>
      <c r="E904" s="117"/>
      <c r="F904" s="117"/>
      <c r="G904" s="117"/>
      <c r="H904" s="117"/>
      <c r="I904" s="117"/>
      <c r="J904" s="117"/>
      <c r="K904" s="117"/>
    </row>
    <row r="905" spans="2:11">
      <c r="B905" s="116"/>
      <c r="C905" s="116"/>
      <c r="D905" s="116"/>
      <c r="E905" s="117"/>
      <c r="F905" s="117"/>
      <c r="G905" s="117"/>
      <c r="H905" s="117"/>
      <c r="I905" s="117"/>
      <c r="J905" s="117"/>
      <c r="K905" s="117"/>
    </row>
    <row r="906" spans="2:11">
      <c r="B906" s="116"/>
      <c r="C906" s="116"/>
      <c r="D906" s="116"/>
      <c r="E906" s="117"/>
      <c r="F906" s="117"/>
      <c r="G906" s="117"/>
      <c r="H906" s="117"/>
      <c r="I906" s="117"/>
      <c r="J906" s="117"/>
      <c r="K906" s="117"/>
    </row>
    <row r="907" spans="2:11">
      <c r="B907" s="116"/>
      <c r="C907" s="116"/>
      <c r="D907" s="116"/>
      <c r="E907" s="117"/>
      <c r="F907" s="117"/>
      <c r="G907" s="117"/>
      <c r="H907" s="117"/>
      <c r="I907" s="117"/>
      <c r="J907" s="117"/>
      <c r="K907" s="117"/>
    </row>
    <row r="908" spans="2:11">
      <c r="B908" s="116"/>
      <c r="C908" s="116"/>
      <c r="D908" s="116"/>
      <c r="E908" s="117"/>
      <c r="F908" s="117"/>
      <c r="G908" s="117"/>
      <c r="H908" s="117"/>
      <c r="I908" s="117"/>
      <c r="J908" s="117"/>
      <c r="K908" s="117"/>
    </row>
    <row r="909" spans="2:11">
      <c r="B909" s="116"/>
      <c r="C909" s="116"/>
      <c r="D909" s="116"/>
      <c r="E909" s="117"/>
      <c r="F909" s="117"/>
      <c r="G909" s="117"/>
      <c r="H909" s="117"/>
      <c r="I909" s="117"/>
      <c r="J909" s="117"/>
      <c r="K909" s="117"/>
    </row>
    <row r="910" spans="2:11">
      <c r="B910" s="116"/>
      <c r="C910" s="116"/>
      <c r="D910" s="116"/>
      <c r="E910" s="117"/>
      <c r="F910" s="117"/>
      <c r="G910" s="117"/>
      <c r="H910" s="117"/>
      <c r="I910" s="117"/>
      <c r="J910" s="117"/>
      <c r="K910" s="117"/>
    </row>
    <row r="911" spans="2:11">
      <c r="B911" s="116"/>
      <c r="C911" s="116"/>
      <c r="D911" s="116"/>
      <c r="E911" s="117"/>
      <c r="F911" s="117"/>
      <c r="G911" s="117"/>
      <c r="H911" s="117"/>
      <c r="I911" s="117"/>
      <c r="J911" s="117"/>
      <c r="K911" s="117"/>
    </row>
    <row r="912" spans="2:11">
      <c r="B912" s="116"/>
      <c r="C912" s="116"/>
      <c r="D912" s="116"/>
      <c r="E912" s="117"/>
      <c r="F912" s="117"/>
      <c r="G912" s="117"/>
      <c r="H912" s="117"/>
      <c r="I912" s="117"/>
      <c r="J912" s="117"/>
      <c r="K912" s="117"/>
    </row>
    <row r="913" spans="2:11">
      <c r="B913" s="116"/>
      <c r="C913" s="116"/>
      <c r="D913" s="116"/>
      <c r="E913" s="117"/>
      <c r="F913" s="117"/>
      <c r="G913" s="117"/>
      <c r="H913" s="117"/>
      <c r="I913" s="117"/>
      <c r="J913" s="117"/>
      <c r="K913" s="117"/>
    </row>
    <row r="914" spans="2:11">
      <c r="B914" s="116"/>
      <c r="C914" s="116"/>
      <c r="D914" s="116"/>
      <c r="E914" s="117"/>
      <c r="F914" s="117"/>
      <c r="G914" s="117"/>
      <c r="H914" s="117"/>
      <c r="I914" s="117"/>
      <c r="J914" s="117"/>
      <c r="K914" s="117"/>
    </row>
    <row r="915" spans="2:11">
      <c r="B915" s="116"/>
      <c r="C915" s="116"/>
      <c r="D915" s="116"/>
      <c r="E915" s="117"/>
      <c r="F915" s="117"/>
      <c r="G915" s="117"/>
      <c r="H915" s="117"/>
      <c r="I915" s="117"/>
      <c r="J915" s="117"/>
      <c r="K915" s="117"/>
    </row>
    <row r="916" spans="2:11">
      <c r="B916" s="116"/>
      <c r="C916" s="116"/>
      <c r="D916" s="116"/>
      <c r="E916" s="117"/>
      <c r="F916" s="117"/>
      <c r="G916" s="117"/>
      <c r="H916" s="117"/>
      <c r="I916" s="117"/>
      <c r="J916" s="117"/>
      <c r="K916" s="117"/>
    </row>
    <row r="917" spans="2:11">
      <c r="B917" s="116"/>
      <c r="C917" s="116"/>
      <c r="D917" s="116"/>
      <c r="E917" s="117"/>
      <c r="F917" s="117"/>
      <c r="G917" s="117"/>
      <c r="H917" s="117"/>
      <c r="I917" s="117"/>
      <c r="J917" s="117"/>
      <c r="K917" s="117"/>
    </row>
    <row r="918" spans="2:11">
      <c r="B918" s="116"/>
      <c r="C918" s="116"/>
      <c r="D918" s="116"/>
      <c r="E918" s="117"/>
      <c r="F918" s="117"/>
      <c r="G918" s="117"/>
      <c r="H918" s="117"/>
      <c r="I918" s="117"/>
      <c r="J918" s="117"/>
      <c r="K918" s="117"/>
    </row>
    <row r="919" spans="2:11">
      <c r="B919" s="116"/>
      <c r="C919" s="116"/>
      <c r="D919" s="116"/>
      <c r="E919" s="117"/>
      <c r="F919" s="117"/>
      <c r="G919" s="117"/>
      <c r="H919" s="117"/>
      <c r="I919" s="117"/>
      <c r="J919" s="117"/>
      <c r="K919" s="117"/>
    </row>
    <row r="920" spans="2:11">
      <c r="B920" s="116"/>
      <c r="C920" s="116"/>
      <c r="D920" s="116"/>
      <c r="E920" s="117"/>
      <c r="F920" s="117"/>
      <c r="G920" s="117"/>
      <c r="H920" s="117"/>
      <c r="I920" s="117"/>
      <c r="J920" s="117"/>
      <c r="K920" s="117"/>
    </row>
    <row r="921" spans="2:11">
      <c r="B921" s="116"/>
      <c r="C921" s="116"/>
      <c r="D921" s="116"/>
      <c r="E921" s="117"/>
      <c r="F921" s="117"/>
      <c r="G921" s="117"/>
      <c r="H921" s="117"/>
      <c r="I921" s="117"/>
      <c r="J921" s="117"/>
      <c r="K921" s="117"/>
    </row>
    <row r="922" spans="2:11">
      <c r="B922" s="116"/>
      <c r="C922" s="116"/>
      <c r="D922" s="116"/>
      <c r="E922" s="117"/>
      <c r="F922" s="117"/>
      <c r="G922" s="117"/>
      <c r="H922" s="117"/>
      <c r="I922" s="117"/>
      <c r="J922" s="117"/>
      <c r="K922" s="117"/>
    </row>
    <row r="923" spans="2:11">
      <c r="B923" s="116"/>
      <c r="C923" s="116"/>
      <c r="D923" s="116"/>
      <c r="E923" s="117"/>
      <c r="F923" s="117"/>
      <c r="G923" s="117"/>
      <c r="H923" s="117"/>
      <c r="I923" s="117"/>
      <c r="J923" s="117"/>
      <c r="K923" s="117"/>
    </row>
    <row r="924" spans="2:11">
      <c r="B924" s="116"/>
      <c r="C924" s="116"/>
      <c r="D924" s="116"/>
      <c r="E924" s="117"/>
      <c r="F924" s="117"/>
      <c r="G924" s="117"/>
      <c r="H924" s="117"/>
      <c r="I924" s="117"/>
      <c r="J924" s="117"/>
      <c r="K924" s="117"/>
    </row>
    <row r="925" spans="2:11">
      <c r="B925" s="116"/>
      <c r="C925" s="116"/>
      <c r="D925" s="116"/>
      <c r="E925" s="117"/>
      <c r="F925" s="117"/>
      <c r="G925" s="117"/>
      <c r="H925" s="117"/>
      <c r="I925" s="117"/>
      <c r="J925" s="117"/>
      <c r="K925" s="117"/>
    </row>
    <row r="926" spans="2:11">
      <c r="B926" s="116"/>
      <c r="C926" s="116"/>
      <c r="D926" s="116"/>
      <c r="E926" s="117"/>
      <c r="F926" s="117"/>
      <c r="G926" s="117"/>
      <c r="H926" s="117"/>
      <c r="I926" s="117"/>
      <c r="J926" s="117"/>
      <c r="K926" s="117"/>
    </row>
    <row r="927" spans="2:11">
      <c r="B927" s="116"/>
      <c r="C927" s="116"/>
      <c r="D927" s="116"/>
      <c r="E927" s="117"/>
      <c r="F927" s="117"/>
      <c r="G927" s="117"/>
      <c r="H927" s="117"/>
      <c r="I927" s="117"/>
      <c r="J927" s="117"/>
      <c r="K927" s="117"/>
    </row>
    <row r="928" spans="2:11">
      <c r="B928" s="116"/>
      <c r="C928" s="116"/>
      <c r="D928" s="116"/>
      <c r="E928" s="117"/>
      <c r="F928" s="117"/>
      <c r="G928" s="117"/>
      <c r="H928" s="117"/>
      <c r="I928" s="117"/>
      <c r="J928" s="117"/>
      <c r="K928" s="117"/>
    </row>
    <row r="929" spans="2:11">
      <c r="B929" s="116"/>
      <c r="C929" s="116"/>
      <c r="D929" s="116"/>
      <c r="E929" s="117"/>
      <c r="F929" s="117"/>
      <c r="G929" s="117"/>
      <c r="H929" s="117"/>
      <c r="I929" s="117"/>
      <c r="J929" s="117"/>
      <c r="K929" s="117"/>
    </row>
    <row r="930" spans="2:11">
      <c r="B930" s="116"/>
      <c r="C930" s="116"/>
      <c r="D930" s="116"/>
      <c r="E930" s="117"/>
      <c r="F930" s="117"/>
      <c r="G930" s="117"/>
      <c r="H930" s="117"/>
      <c r="I930" s="117"/>
      <c r="J930" s="117"/>
      <c r="K930" s="117"/>
    </row>
    <row r="931" spans="2:11">
      <c r="B931" s="116"/>
      <c r="C931" s="116"/>
      <c r="D931" s="116"/>
      <c r="E931" s="117"/>
      <c r="F931" s="117"/>
      <c r="G931" s="117"/>
      <c r="H931" s="117"/>
      <c r="I931" s="117"/>
      <c r="J931" s="117"/>
      <c r="K931" s="117"/>
    </row>
    <row r="932" spans="2:11">
      <c r="B932" s="116"/>
      <c r="C932" s="116"/>
      <c r="D932" s="116"/>
      <c r="E932" s="117"/>
      <c r="F932" s="117"/>
      <c r="G932" s="117"/>
      <c r="H932" s="117"/>
      <c r="I932" s="117"/>
      <c r="J932" s="117"/>
      <c r="K932" s="117"/>
    </row>
    <row r="933" spans="2:11">
      <c r="B933" s="116"/>
      <c r="C933" s="116"/>
      <c r="D933" s="116"/>
      <c r="E933" s="117"/>
      <c r="F933" s="117"/>
      <c r="G933" s="117"/>
      <c r="H933" s="117"/>
      <c r="I933" s="117"/>
      <c r="J933" s="117"/>
      <c r="K933" s="117"/>
    </row>
    <row r="934" spans="2:11">
      <c r="B934" s="116"/>
      <c r="C934" s="116"/>
      <c r="D934" s="116"/>
      <c r="E934" s="117"/>
      <c r="F934" s="117"/>
      <c r="G934" s="117"/>
      <c r="H934" s="117"/>
      <c r="I934" s="117"/>
      <c r="J934" s="117"/>
      <c r="K934" s="117"/>
    </row>
    <row r="935" spans="2:11">
      <c r="B935" s="116"/>
      <c r="C935" s="116"/>
      <c r="D935" s="116"/>
      <c r="E935" s="117"/>
      <c r="F935" s="117"/>
      <c r="G935" s="117"/>
      <c r="H935" s="117"/>
      <c r="I935" s="117"/>
      <c r="J935" s="117"/>
      <c r="K935" s="117"/>
    </row>
    <row r="936" spans="2:11">
      <c r="B936" s="116"/>
      <c r="C936" s="116"/>
      <c r="D936" s="116"/>
      <c r="E936" s="117"/>
      <c r="F936" s="117"/>
      <c r="G936" s="117"/>
      <c r="H936" s="117"/>
      <c r="I936" s="117"/>
      <c r="J936" s="117"/>
      <c r="K936" s="117"/>
    </row>
    <row r="937" spans="2:11">
      <c r="B937" s="116"/>
      <c r="C937" s="116"/>
      <c r="D937" s="116"/>
      <c r="E937" s="117"/>
      <c r="F937" s="117"/>
      <c r="G937" s="117"/>
      <c r="H937" s="117"/>
      <c r="I937" s="117"/>
      <c r="J937" s="117"/>
      <c r="K937" s="117"/>
    </row>
    <row r="938" spans="2:11">
      <c r="B938" s="116"/>
      <c r="C938" s="116"/>
      <c r="D938" s="116"/>
      <c r="E938" s="117"/>
      <c r="F938" s="117"/>
      <c r="G938" s="117"/>
      <c r="H938" s="117"/>
      <c r="I938" s="117"/>
      <c r="J938" s="117"/>
      <c r="K938" s="117"/>
    </row>
    <row r="939" spans="2:11">
      <c r="B939" s="116"/>
      <c r="C939" s="116"/>
      <c r="D939" s="116"/>
      <c r="E939" s="117"/>
      <c r="F939" s="117"/>
      <c r="G939" s="117"/>
      <c r="H939" s="117"/>
      <c r="I939" s="117"/>
      <c r="J939" s="117"/>
      <c r="K939" s="117"/>
    </row>
    <row r="940" spans="2:11">
      <c r="B940" s="116"/>
      <c r="C940" s="116"/>
      <c r="D940" s="116"/>
      <c r="E940" s="117"/>
      <c r="F940" s="117"/>
      <c r="G940" s="117"/>
      <c r="H940" s="117"/>
      <c r="I940" s="117"/>
      <c r="J940" s="117"/>
      <c r="K940" s="117"/>
    </row>
    <row r="941" spans="2:11">
      <c r="B941" s="116"/>
      <c r="C941" s="116"/>
      <c r="D941" s="116"/>
      <c r="E941" s="117"/>
      <c r="F941" s="117"/>
      <c r="G941" s="117"/>
      <c r="H941" s="117"/>
      <c r="I941" s="117"/>
      <c r="J941" s="117"/>
      <c r="K941" s="117"/>
    </row>
    <row r="942" spans="2:11">
      <c r="B942" s="116"/>
      <c r="C942" s="116"/>
      <c r="D942" s="116"/>
      <c r="E942" s="117"/>
      <c r="F942" s="117"/>
      <c r="G942" s="117"/>
      <c r="H942" s="117"/>
      <c r="I942" s="117"/>
      <c r="J942" s="117"/>
      <c r="K942" s="117"/>
    </row>
    <row r="943" spans="2:11">
      <c r="B943" s="116"/>
      <c r="C943" s="116"/>
      <c r="D943" s="116"/>
      <c r="E943" s="117"/>
      <c r="F943" s="117"/>
      <c r="G943" s="117"/>
      <c r="H943" s="117"/>
      <c r="I943" s="117"/>
      <c r="J943" s="117"/>
      <c r="K943" s="117"/>
    </row>
    <row r="944" spans="2:11">
      <c r="B944" s="116"/>
      <c r="C944" s="116"/>
      <c r="D944" s="116"/>
      <c r="E944" s="117"/>
      <c r="F944" s="117"/>
      <c r="G944" s="117"/>
      <c r="H944" s="117"/>
      <c r="I944" s="117"/>
      <c r="J944" s="117"/>
      <c r="K944" s="117"/>
    </row>
    <row r="945" spans="2:11">
      <c r="B945" s="116"/>
      <c r="C945" s="116"/>
      <c r="D945" s="116"/>
      <c r="E945" s="117"/>
      <c r="F945" s="117"/>
      <c r="G945" s="117"/>
      <c r="H945" s="117"/>
      <c r="I945" s="117"/>
      <c r="J945" s="117"/>
      <c r="K945" s="117"/>
    </row>
    <row r="946" spans="2:11">
      <c r="B946" s="116"/>
      <c r="C946" s="116"/>
      <c r="D946" s="116"/>
      <c r="E946" s="117"/>
      <c r="F946" s="117"/>
      <c r="G946" s="117"/>
      <c r="H946" s="117"/>
      <c r="I946" s="117"/>
      <c r="J946" s="117"/>
      <c r="K946" s="117"/>
    </row>
    <row r="947" spans="2:11">
      <c r="B947" s="116"/>
      <c r="C947" s="116"/>
      <c r="D947" s="116"/>
      <c r="E947" s="117"/>
      <c r="F947" s="117"/>
      <c r="G947" s="117"/>
      <c r="H947" s="117"/>
      <c r="I947" s="117"/>
      <c r="J947" s="117"/>
      <c r="K947" s="117"/>
    </row>
    <row r="948" spans="2:11">
      <c r="B948" s="116"/>
      <c r="C948" s="116"/>
      <c r="D948" s="116"/>
      <c r="E948" s="117"/>
      <c r="F948" s="117"/>
      <c r="G948" s="117"/>
      <c r="H948" s="117"/>
      <c r="I948" s="117"/>
      <c r="J948" s="117"/>
      <c r="K948" s="117"/>
    </row>
    <row r="949" spans="2:11">
      <c r="B949" s="116"/>
      <c r="C949" s="116"/>
      <c r="D949" s="116"/>
      <c r="E949" s="117"/>
      <c r="F949" s="117"/>
      <c r="G949" s="117"/>
      <c r="H949" s="117"/>
      <c r="I949" s="117"/>
      <c r="J949" s="117"/>
      <c r="K949" s="117"/>
    </row>
    <row r="950" spans="2:11">
      <c r="B950" s="116"/>
      <c r="C950" s="116"/>
      <c r="D950" s="116"/>
      <c r="E950" s="117"/>
      <c r="F950" s="117"/>
      <c r="G950" s="117"/>
      <c r="H950" s="117"/>
      <c r="I950" s="117"/>
      <c r="J950" s="117"/>
      <c r="K950" s="117"/>
    </row>
    <row r="951" spans="2:11">
      <c r="B951" s="116"/>
      <c r="C951" s="116"/>
      <c r="D951" s="116"/>
      <c r="E951" s="117"/>
      <c r="F951" s="117"/>
      <c r="G951" s="117"/>
      <c r="H951" s="117"/>
      <c r="I951" s="117"/>
      <c r="J951" s="117"/>
      <c r="K951" s="117"/>
    </row>
    <row r="952" spans="2:11">
      <c r="B952" s="116"/>
      <c r="C952" s="116"/>
      <c r="D952" s="116"/>
      <c r="E952" s="117"/>
      <c r="F952" s="117"/>
      <c r="G952" s="117"/>
      <c r="H952" s="117"/>
      <c r="I952" s="117"/>
      <c r="J952" s="117"/>
      <c r="K952" s="117"/>
    </row>
    <row r="953" spans="2:11">
      <c r="B953" s="116"/>
      <c r="C953" s="116"/>
      <c r="D953" s="116"/>
      <c r="E953" s="117"/>
      <c r="F953" s="117"/>
      <c r="G953" s="117"/>
      <c r="H953" s="117"/>
      <c r="I953" s="117"/>
      <c r="J953" s="117"/>
      <c r="K953" s="117"/>
    </row>
    <row r="954" spans="2:11">
      <c r="B954" s="116"/>
      <c r="C954" s="116"/>
      <c r="D954" s="116"/>
      <c r="E954" s="117"/>
      <c r="F954" s="117"/>
      <c r="G954" s="117"/>
      <c r="H954" s="117"/>
      <c r="I954" s="117"/>
      <c r="J954" s="117"/>
      <c r="K954" s="117"/>
    </row>
    <row r="955" spans="2:11">
      <c r="B955" s="116"/>
      <c r="C955" s="116"/>
      <c r="D955" s="116"/>
      <c r="E955" s="117"/>
      <c r="F955" s="117"/>
      <c r="G955" s="117"/>
      <c r="H955" s="117"/>
      <c r="I955" s="117"/>
      <c r="J955" s="117"/>
      <c r="K955" s="117"/>
    </row>
    <row r="956" spans="2:11">
      <c r="B956" s="116"/>
      <c r="C956" s="116"/>
      <c r="D956" s="116"/>
      <c r="E956" s="117"/>
      <c r="F956" s="117"/>
      <c r="G956" s="117"/>
      <c r="H956" s="117"/>
      <c r="I956" s="117"/>
      <c r="J956" s="117"/>
      <c r="K956" s="117"/>
    </row>
    <row r="957" spans="2:11">
      <c r="B957" s="116"/>
      <c r="C957" s="116"/>
      <c r="D957" s="116"/>
      <c r="E957" s="117"/>
      <c r="F957" s="117"/>
      <c r="G957" s="117"/>
      <c r="H957" s="117"/>
      <c r="I957" s="117"/>
      <c r="J957" s="117"/>
      <c r="K957" s="117"/>
    </row>
    <row r="958" spans="2:11">
      <c r="B958" s="116"/>
      <c r="C958" s="116"/>
      <c r="D958" s="116"/>
      <c r="E958" s="117"/>
      <c r="F958" s="117"/>
      <c r="G958" s="117"/>
      <c r="H958" s="117"/>
      <c r="I958" s="117"/>
      <c r="J958" s="117"/>
      <c r="K958" s="117"/>
    </row>
    <row r="959" spans="2:11">
      <c r="B959" s="116"/>
      <c r="C959" s="116"/>
      <c r="D959" s="116"/>
      <c r="E959" s="117"/>
      <c r="F959" s="117"/>
      <c r="G959" s="117"/>
      <c r="H959" s="117"/>
      <c r="I959" s="117"/>
      <c r="J959" s="117"/>
      <c r="K959" s="117"/>
    </row>
    <row r="960" spans="2:11">
      <c r="B960" s="116"/>
      <c r="C960" s="116"/>
      <c r="D960" s="116"/>
      <c r="E960" s="117"/>
      <c r="F960" s="117"/>
      <c r="G960" s="117"/>
      <c r="H960" s="117"/>
      <c r="I960" s="117"/>
      <c r="J960" s="117"/>
      <c r="K960" s="117"/>
    </row>
    <row r="961" spans="2:11">
      <c r="B961" s="116"/>
      <c r="C961" s="116"/>
      <c r="D961" s="116"/>
      <c r="E961" s="117"/>
      <c r="F961" s="117"/>
      <c r="G961" s="117"/>
      <c r="H961" s="117"/>
      <c r="I961" s="117"/>
      <c r="J961" s="117"/>
      <c r="K961" s="117"/>
    </row>
    <row r="962" spans="2:11">
      <c r="B962" s="116"/>
      <c r="C962" s="116"/>
      <c r="D962" s="116"/>
      <c r="E962" s="117"/>
      <c r="F962" s="117"/>
      <c r="G962" s="117"/>
      <c r="H962" s="117"/>
      <c r="I962" s="117"/>
      <c r="J962" s="117"/>
      <c r="K962" s="117"/>
    </row>
    <row r="963" spans="2:11">
      <c r="B963" s="116"/>
      <c r="C963" s="116"/>
      <c r="D963" s="116"/>
      <c r="E963" s="117"/>
      <c r="F963" s="117"/>
      <c r="G963" s="117"/>
      <c r="H963" s="117"/>
      <c r="I963" s="117"/>
      <c r="J963" s="117"/>
      <c r="K963" s="117"/>
    </row>
    <row r="964" spans="2:11">
      <c r="B964" s="116"/>
      <c r="C964" s="116"/>
      <c r="D964" s="116"/>
      <c r="E964" s="117"/>
      <c r="F964" s="117"/>
      <c r="G964" s="117"/>
      <c r="H964" s="117"/>
      <c r="I964" s="117"/>
      <c r="J964" s="117"/>
      <c r="K964" s="117"/>
    </row>
    <row r="965" spans="2:11">
      <c r="B965" s="116"/>
      <c r="C965" s="116"/>
      <c r="D965" s="116"/>
      <c r="E965" s="117"/>
      <c r="F965" s="117"/>
      <c r="G965" s="117"/>
      <c r="H965" s="117"/>
      <c r="I965" s="117"/>
      <c r="J965" s="117"/>
      <c r="K965" s="117"/>
    </row>
    <row r="966" spans="2:11">
      <c r="B966" s="116"/>
      <c r="C966" s="116"/>
      <c r="D966" s="116"/>
      <c r="E966" s="117"/>
      <c r="F966" s="117"/>
      <c r="G966" s="117"/>
      <c r="H966" s="117"/>
      <c r="I966" s="117"/>
      <c r="J966" s="117"/>
      <c r="K966" s="117"/>
    </row>
    <row r="967" spans="2:11">
      <c r="B967" s="116"/>
      <c r="C967" s="116"/>
      <c r="D967" s="116"/>
      <c r="E967" s="117"/>
      <c r="F967" s="117"/>
      <c r="G967" s="117"/>
      <c r="H967" s="117"/>
      <c r="I967" s="117"/>
      <c r="J967" s="117"/>
      <c r="K967" s="117"/>
    </row>
    <row r="968" spans="2:11">
      <c r="B968" s="116"/>
      <c r="C968" s="116"/>
      <c r="D968" s="116"/>
      <c r="E968" s="117"/>
      <c r="F968" s="117"/>
      <c r="G968" s="117"/>
      <c r="H968" s="117"/>
      <c r="I968" s="117"/>
      <c r="J968" s="117"/>
      <c r="K968" s="117"/>
    </row>
    <row r="969" spans="2:11">
      <c r="B969" s="116"/>
      <c r="C969" s="116"/>
      <c r="D969" s="116"/>
      <c r="E969" s="117"/>
      <c r="F969" s="117"/>
      <c r="G969" s="117"/>
      <c r="H969" s="117"/>
      <c r="I969" s="117"/>
      <c r="J969" s="117"/>
      <c r="K969" s="117"/>
    </row>
    <row r="970" spans="2:11">
      <c r="B970" s="116"/>
      <c r="C970" s="116"/>
      <c r="D970" s="116"/>
      <c r="E970" s="117"/>
      <c r="F970" s="117"/>
      <c r="G970" s="117"/>
      <c r="H970" s="117"/>
      <c r="I970" s="117"/>
      <c r="J970" s="117"/>
      <c r="K970" s="117"/>
    </row>
    <row r="971" spans="2:11">
      <c r="B971" s="116"/>
      <c r="C971" s="116"/>
      <c r="D971" s="116"/>
      <c r="E971" s="117"/>
      <c r="F971" s="117"/>
      <c r="G971" s="117"/>
      <c r="H971" s="117"/>
      <c r="I971" s="117"/>
      <c r="J971" s="117"/>
      <c r="K971" s="117"/>
    </row>
    <row r="972" spans="2:11">
      <c r="B972" s="116"/>
      <c r="C972" s="116"/>
      <c r="D972" s="116"/>
      <c r="E972" s="117"/>
      <c r="F972" s="117"/>
      <c r="G972" s="117"/>
      <c r="H972" s="117"/>
      <c r="I972" s="117"/>
      <c r="J972" s="117"/>
      <c r="K972" s="117"/>
    </row>
    <row r="973" spans="2:11">
      <c r="B973" s="116"/>
      <c r="C973" s="116"/>
      <c r="D973" s="116"/>
      <c r="E973" s="117"/>
      <c r="F973" s="117"/>
      <c r="G973" s="117"/>
      <c r="H973" s="117"/>
      <c r="I973" s="117"/>
      <c r="J973" s="117"/>
      <c r="K973" s="117"/>
    </row>
    <row r="974" spans="2:11">
      <c r="B974" s="116"/>
      <c r="C974" s="116"/>
      <c r="D974" s="116"/>
      <c r="E974" s="117"/>
      <c r="F974" s="117"/>
      <c r="G974" s="117"/>
      <c r="H974" s="117"/>
      <c r="I974" s="117"/>
      <c r="J974" s="117"/>
      <c r="K974" s="117"/>
    </row>
    <row r="975" spans="2:11">
      <c r="B975" s="116"/>
      <c r="C975" s="116"/>
      <c r="D975" s="116"/>
      <c r="E975" s="117"/>
      <c r="F975" s="117"/>
      <c r="G975" s="117"/>
      <c r="H975" s="117"/>
      <c r="I975" s="117"/>
      <c r="J975" s="117"/>
      <c r="K975" s="117"/>
    </row>
    <row r="976" spans="2:11">
      <c r="B976" s="116"/>
      <c r="C976" s="116"/>
      <c r="D976" s="116"/>
      <c r="E976" s="117"/>
      <c r="F976" s="117"/>
      <c r="G976" s="117"/>
      <c r="H976" s="117"/>
      <c r="I976" s="117"/>
      <c r="J976" s="117"/>
      <c r="K976" s="117"/>
    </row>
    <row r="977" spans="2:11">
      <c r="B977" s="116"/>
      <c r="C977" s="116"/>
      <c r="D977" s="116"/>
      <c r="E977" s="117"/>
      <c r="F977" s="117"/>
      <c r="G977" s="117"/>
      <c r="H977" s="117"/>
      <c r="I977" s="117"/>
      <c r="J977" s="117"/>
      <c r="K977" s="117"/>
    </row>
    <row r="978" spans="2:11">
      <c r="B978" s="116"/>
      <c r="C978" s="116"/>
      <c r="D978" s="116"/>
      <c r="E978" s="117"/>
      <c r="F978" s="117"/>
      <c r="G978" s="117"/>
      <c r="H978" s="117"/>
      <c r="I978" s="117"/>
      <c r="J978" s="117"/>
      <c r="K978" s="117"/>
    </row>
    <row r="979" spans="2:11">
      <c r="B979" s="116"/>
      <c r="C979" s="116"/>
      <c r="D979" s="116"/>
      <c r="E979" s="117"/>
      <c r="F979" s="117"/>
      <c r="G979" s="117"/>
      <c r="H979" s="117"/>
      <c r="I979" s="117"/>
      <c r="J979" s="117"/>
      <c r="K979" s="117"/>
    </row>
    <row r="980" spans="2:11">
      <c r="B980" s="116"/>
      <c r="C980" s="116"/>
      <c r="D980" s="116"/>
      <c r="E980" s="117"/>
      <c r="F980" s="117"/>
      <c r="G980" s="117"/>
      <c r="H980" s="117"/>
      <c r="I980" s="117"/>
      <c r="J980" s="117"/>
      <c r="K980" s="117"/>
    </row>
    <row r="981" spans="2:11">
      <c r="B981" s="116"/>
      <c r="C981" s="116"/>
      <c r="D981" s="116"/>
      <c r="E981" s="117"/>
      <c r="F981" s="117"/>
      <c r="G981" s="117"/>
      <c r="H981" s="117"/>
      <c r="I981" s="117"/>
      <c r="J981" s="117"/>
      <c r="K981" s="117"/>
    </row>
    <row r="982" spans="2:11">
      <c r="B982" s="116"/>
      <c r="C982" s="116"/>
      <c r="D982" s="116"/>
      <c r="E982" s="117"/>
      <c r="F982" s="117"/>
      <c r="G982" s="117"/>
      <c r="H982" s="117"/>
      <c r="I982" s="117"/>
      <c r="J982" s="117"/>
      <c r="K982" s="117"/>
    </row>
    <row r="983" spans="2:11">
      <c r="B983" s="116"/>
      <c r="C983" s="116"/>
      <c r="D983" s="116"/>
      <c r="E983" s="117"/>
      <c r="F983" s="117"/>
      <c r="G983" s="117"/>
      <c r="H983" s="117"/>
      <c r="I983" s="117"/>
      <c r="J983" s="117"/>
      <c r="K983" s="117"/>
    </row>
    <row r="984" spans="2:11">
      <c r="B984" s="116"/>
      <c r="C984" s="116"/>
      <c r="D984" s="116"/>
      <c r="E984" s="117"/>
      <c r="F984" s="117"/>
      <c r="G984" s="117"/>
      <c r="H984" s="117"/>
      <c r="I984" s="117"/>
      <c r="J984" s="117"/>
      <c r="K984" s="117"/>
    </row>
    <row r="985" spans="2:11">
      <c r="B985" s="116"/>
      <c r="C985" s="116"/>
      <c r="D985" s="116"/>
      <c r="E985" s="117"/>
      <c r="F985" s="117"/>
      <c r="G985" s="117"/>
      <c r="H985" s="117"/>
      <c r="I985" s="117"/>
      <c r="J985" s="117"/>
      <c r="K985" s="117"/>
    </row>
    <row r="986" spans="2:11">
      <c r="B986" s="116"/>
      <c r="C986" s="116"/>
      <c r="D986" s="116"/>
      <c r="E986" s="117"/>
      <c r="F986" s="117"/>
      <c r="G986" s="117"/>
      <c r="H986" s="117"/>
      <c r="I986" s="117"/>
      <c r="J986" s="117"/>
      <c r="K986" s="117"/>
    </row>
    <row r="987" spans="2:11">
      <c r="B987" s="116"/>
      <c r="C987" s="116"/>
      <c r="D987" s="116"/>
      <c r="E987" s="117"/>
      <c r="F987" s="117"/>
      <c r="G987" s="117"/>
      <c r="H987" s="117"/>
      <c r="I987" s="117"/>
      <c r="J987" s="117"/>
      <c r="K987" s="117"/>
    </row>
    <row r="988" spans="2:11">
      <c r="B988" s="116"/>
      <c r="C988" s="116"/>
      <c r="D988" s="116"/>
      <c r="E988" s="117"/>
      <c r="F988" s="117"/>
      <c r="G988" s="117"/>
      <c r="H988" s="117"/>
      <c r="I988" s="117"/>
      <c r="J988" s="117"/>
      <c r="K988" s="117"/>
    </row>
    <row r="989" spans="2:11">
      <c r="B989" s="116"/>
      <c r="C989" s="116"/>
      <c r="D989" s="116"/>
      <c r="E989" s="117"/>
      <c r="F989" s="117"/>
      <c r="G989" s="117"/>
      <c r="H989" s="117"/>
      <c r="I989" s="117"/>
      <c r="J989" s="117"/>
      <c r="K989" s="117"/>
    </row>
    <row r="990" spans="2:11">
      <c r="B990" s="116"/>
      <c r="C990" s="116"/>
      <c r="D990" s="116"/>
      <c r="E990" s="117"/>
      <c r="F990" s="117"/>
      <c r="G990" s="117"/>
      <c r="H990" s="117"/>
      <c r="I990" s="117"/>
      <c r="J990" s="117"/>
      <c r="K990" s="117"/>
    </row>
    <row r="991" spans="2:11">
      <c r="B991" s="116"/>
      <c r="C991" s="116"/>
      <c r="D991" s="116"/>
      <c r="E991" s="117"/>
      <c r="F991" s="117"/>
      <c r="G991" s="117"/>
      <c r="H991" s="117"/>
      <c r="I991" s="117"/>
      <c r="J991" s="117"/>
      <c r="K991" s="117"/>
    </row>
    <row r="992" spans="2:11">
      <c r="B992" s="116"/>
      <c r="C992" s="116"/>
      <c r="D992" s="116"/>
      <c r="E992" s="117"/>
      <c r="F992" s="117"/>
      <c r="G992" s="117"/>
      <c r="H992" s="117"/>
      <c r="I992" s="117"/>
      <c r="J992" s="117"/>
      <c r="K992" s="117"/>
    </row>
    <row r="993" spans="2:11">
      <c r="B993" s="116"/>
      <c r="C993" s="116"/>
      <c r="D993" s="116"/>
      <c r="E993" s="117"/>
      <c r="F993" s="117"/>
      <c r="G993" s="117"/>
      <c r="H993" s="117"/>
      <c r="I993" s="117"/>
      <c r="J993" s="117"/>
      <c r="K993" s="117"/>
    </row>
    <row r="994" spans="2:11">
      <c r="B994" s="116"/>
      <c r="C994" s="116"/>
      <c r="D994" s="116"/>
      <c r="E994" s="117"/>
      <c r="F994" s="117"/>
      <c r="G994" s="117"/>
      <c r="H994" s="117"/>
      <c r="I994" s="117"/>
      <c r="J994" s="117"/>
      <c r="K994" s="117"/>
    </row>
    <row r="995" spans="2:11">
      <c r="B995" s="116"/>
      <c r="C995" s="116"/>
      <c r="D995" s="116"/>
      <c r="E995" s="117"/>
      <c r="F995" s="117"/>
      <c r="G995" s="117"/>
      <c r="H995" s="117"/>
      <c r="I995" s="117"/>
      <c r="J995" s="117"/>
      <c r="K995" s="117"/>
    </row>
    <row r="996" spans="2:11">
      <c r="B996" s="116"/>
      <c r="C996" s="116"/>
      <c r="D996" s="116"/>
      <c r="E996" s="117"/>
      <c r="F996" s="117"/>
      <c r="G996" s="117"/>
      <c r="H996" s="117"/>
      <c r="I996" s="117"/>
      <c r="J996" s="117"/>
      <c r="K996" s="117"/>
    </row>
    <row r="997" spans="2:11">
      <c r="B997" s="116"/>
      <c r="C997" s="116"/>
      <c r="D997" s="116"/>
      <c r="E997" s="117"/>
      <c r="F997" s="117"/>
      <c r="G997" s="117"/>
      <c r="H997" s="117"/>
      <c r="I997" s="117"/>
      <c r="J997" s="117"/>
      <c r="K997" s="117"/>
    </row>
    <row r="998" spans="2:11">
      <c r="B998" s="116"/>
      <c r="C998" s="116"/>
      <c r="D998" s="116"/>
      <c r="E998" s="117"/>
      <c r="F998" s="117"/>
      <c r="G998" s="117"/>
      <c r="H998" s="117"/>
      <c r="I998" s="117"/>
      <c r="J998" s="117"/>
      <c r="K998" s="117"/>
    </row>
    <row r="999" spans="2:11">
      <c r="B999" s="116"/>
      <c r="C999" s="116"/>
      <c r="D999" s="116"/>
      <c r="E999" s="117"/>
      <c r="F999" s="117"/>
      <c r="G999" s="117"/>
      <c r="H999" s="117"/>
      <c r="I999" s="117"/>
      <c r="J999" s="117"/>
      <c r="K999" s="117"/>
    </row>
    <row r="1000" spans="2:11">
      <c r="B1000" s="116"/>
      <c r="C1000" s="116"/>
      <c r="D1000" s="116"/>
      <c r="E1000" s="117"/>
      <c r="F1000" s="117"/>
      <c r="G1000" s="117"/>
      <c r="H1000" s="117"/>
      <c r="I1000" s="117"/>
      <c r="J1000" s="117"/>
      <c r="K1000" s="117"/>
    </row>
    <row r="1001" spans="2:11">
      <c r="B1001" s="116"/>
      <c r="C1001" s="116"/>
      <c r="D1001" s="116"/>
      <c r="E1001" s="117"/>
      <c r="F1001" s="117"/>
      <c r="G1001" s="117"/>
      <c r="H1001" s="117"/>
      <c r="I1001" s="117"/>
      <c r="J1001" s="117"/>
      <c r="K1001" s="117"/>
    </row>
    <row r="1002" spans="2:11">
      <c r="B1002" s="116"/>
      <c r="C1002" s="116"/>
      <c r="D1002" s="116"/>
      <c r="E1002" s="117"/>
      <c r="F1002" s="117"/>
      <c r="G1002" s="117"/>
      <c r="H1002" s="117"/>
      <c r="I1002" s="117"/>
      <c r="J1002" s="117"/>
      <c r="K1002" s="117"/>
    </row>
    <row r="1003" spans="2:11">
      <c r="B1003" s="116"/>
      <c r="C1003" s="116"/>
      <c r="D1003" s="116"/>
      <c r="E1003" s="117"/>
      <c r="F1003" s="117"/>
      <c r="G1003" s="117"/>
      <c r="H1003" s="117"/>
      <c r="I1003" s="117"/>
      <c r="J1003" s="117"/>
      <c r="K1003" s="117"/>
    </row>
    <row r="1004" spans="2:11">
      <c r="B1004" s="116"/>
      <c r="C1004" s="116"/>
      <c r="D1004" s="116"/>
      <c r="E1004" s="117"/>
      <c r="F1004" s="117"/>
      <c r="G1004" s="117"/>
      <c r="H1004" s="117"/>
      <c r="I1004" s="117"/>
      <c r="J1004" s="117"/>
      <c r="K1004" s="117"/>
    </row>
    <row r="1005" spans="2:11">
      <c r="B1005" s="116"/>
      <c r="C1005" s="116"/>
      <c r="D1005" s="116"/>
      <c r="E1005" s="117"/>
      <c r="F1005" s="117"/>
      <c r="G1005" s="117"/>
      <c r="H1005" s="117"/>
      <c r="I1005" s="117"/>
      <c r="J1005" s="117"/>
      <c r="K1005" s="117"/>
    </row>
    <row r="1006" spans="2:11">
      <c r="B1006" s="116"/>
      <c r="C1006" s="116"/>
      <c r="D1006" s="116"/>
      <c r="E1006" s="117"/>
      <c r="F1006" s="117"/>
      <c r="G1006" s="117"/>
      <c r="H1006" s="117"/>
      <c r="I1006" s="117"/>
      <c r="J1006" s="117"/>
      <c r="K1006" s="117"/>
    </row>
    <row r="1007" spans="2:11">
      <c r="B1007" s="116"/>
      <c r="C1007" s="116"/>
      <c r="D1007" s="116"/>
      <c r="E1007" s="117"/>
      <c r="F1007" s="117"/>
      <c r="G1007" s="117"/>
      <c r="H1007" s="117"/>
      <c r="I1007" s="117"/>
      <c r="J1007" s="117"/>
      <c r="K1007" s="117"/>
    </row>
    <row r="1008" spans="2:11">
      <c r="B1008" s="116"/>
      <c r="C1008" s="116"/>
      <c r="D1008" s="116"/>
      <c r="E1008" s="117"/>
      <c r="F1008" s="117"/>
      <c r="G1008" s="117"/>
      <c r="H1008" s="117"/>
      <c r="I1008" s="117"/>
      <c r="J1008" s="117"/>
      <c r="K1008" s="117"/>
    </row>
    <row r="1009" spans="2:11">
      <c r="B1009" s="116"/>
      <c r="C1009" s="116"/>
      <c r="D1009" s="116"/>
      <c r="E1009" s="117"/>
      <c r="F1009" s="117"/>
      <c r="G1009" s="117"/>
      <c r="H1009" s="117"/>
      <c r="I1009" s="117"/>
      <c r="J1009" s="117"/>
      <c r="K1009" s="117"/>
    </row>
    <row r="1010" spans="2:11">
      <c r="B1010" s="116"/>
      <c r="C1010" s="116"/>
      <c r="D1010" s="116"/>
      <c r="E1010" s="117"/>
      <c r="F1010" s="117"/>
      <c r="G1010" s="117"/>
      <c r="H1010" s="117"/>
      <c r="I1010" s="117"/>
      <c r="J1010" s="117"/>
      <c r="K1010" s="117"/>
    </row>
    <row r="1011" spans="2:11">
      <c r="B1011" s="116"/>
      <c r="C1011" s="116"/>
      <c r="D1011" s="116"/>
      <c r="E1011" s="117"/>
      <c r="F1011" s="117"/>
      <c r="G1011" s="117"/>
      <c r="H1011" s="117"/>
      <c r="I1011" s="117"/>
      <c r="J1011" s="117"/>
      <c r="K1011" s="117"/>
    </row>
    <row r="1012" spans="2:11">
      <c r="B1012" s="116"/>
      <c r="C1012" s="116"/>
      <c r="D1012" s="116"/>
      <c r="E1012" s="117"/>
      <c r="F1012" s="117"/>
      <c r="G1012" s="117"/>
      <c r="H1012" s="117"/>
      <c r="I1012" s="117"/>
      <c r="J1012" s="117"/>
      <c r="K1012" s="117"/>
    </row>
    <row r="1013" spans="2:11">
      <c r="B1013" s="116"/>
      <c r="C1013" s="116"/>
      <c r="D1013" s="116"/>
      <c r="E1013" s="117"/>
      <c r="F1013" s="117"/>
      <c r="G1013" s="117"/>
      <c r="H1013" s="117"/>
      <c r="I1013" s="117"/>
      <c r="J1013" s="117"/>
      <c r="K1013" s="117"/>
    </row>
    <row r="1014" spans="2:11">
      <c r="B1014" s="116"/>
      <c r="C1014" s="116"/>
      <c r="D1014" s="116"/>
      <c r="E1014" s="117"/>
      <c r="F1014" s="117"/>
      <c r="G1014" s="117"/>
      <c r="H1014" s="117"/>
      <c r="I1014" s="117"/>
      <c r="J1014" s="117"/>
      <c r="K1014" s="117"/>
    </row>
    <row r="1015" spans="2:11">
      <c r="B1015" s="116"/>
      <c r="C1015" s="116"/>
      <c r="D1015" s="116"/>
      <c r="E1015" s="117"/>
      <c r="F1015" s="117"/>
      <c r="G1015" s="117"/>
      <c r="H1015" s="117"/>
      <c r="I1015" s="117"/>
      <c r="J1015" s="117"/>
      <c r="K1015" s="117"/>
    </row>
    <row r="1016" spans="2:11">
      <c r="B1016" s="116"/>
      <c r="C1016" s="116"/>
      <c r="D1016" s="116"/>
      <c r="E1016" s="117"/>
      <c r="F1016" s="117"/>
      <c r="G1016" s="117"/>
      <c r="H1016" s="117"/>
      <c r="I1016" s="117"/>
      <c r="J1016" s="117"/>
      <c r="K1016" s="117"/>
    </row>
    <row r="1017" spans="2:11">
      <c r="B1017" s="116"/>
      <c r="C1017" s="116"/>
      <c r="D1017" s="116"/>
      <c r="E1017" s="117"/>
      <c r="F1017" s="117"/>
      <c r="G1017" s="117"/>
      <c r="H1017" s="117"/>
      <c r="I1017" s="117"/>
      <c r="J1017" s="117"/>
      <c r="K1017" s="117"/>
    </row>
    <row r="1018" spans="2:11">
      <c r="B1018" s="116"/>
      <c r="C1018" s="116"/>
      <c r="D1018" s="116"/>
      <c r="E1018" s="117"/>
      <c r="F1018" s="117"/>
      <c r="G1018" s="117"/>
      <c r="H1018" s="117"/>
      <c r="I1018" s="117"/>
      <c r="J1018" s="117"/>
      <c r="K1018" s="117"/>
    </row>
    <row r="1019" spans="2:11">
      <c r="B1019" s="116"/>
      <c r="C1019" s="116"/>
      <c r="D1019" s="116"/>
      <c r="E1019" s="117"/>
      <c r="F1019" s="117"/>
      <c r="G1019" s="117"/>
      <c r="H1019" s="117"/>
      <c r="I1019" s="117"/>
      <c r="J1019" s="117"/>
      <c r="K1019" s="117"/>
    </row>
    <row r="1020" spans="2:11">
      <c r="B1020" s="116"/>
      <c r="C1020" s="116"/>
      <c r="D1020" s="116"/>
      <c r="E1020" s="117"/>
      <c r="F1020" s="117"/>
      <c r="G1020" s="117"/>
      <c r="H1020" s="117"/>
      <c r="I1020" s="117"/>
      <c r="J1020" s="117"/>
      <c r="K1020" s="117"/>
    </row>
    <row r="1021" spans="2:11">
      <c r="B1021" s="116"/>
      <c r="C1021" s="116"/>
      <c r="D1021" s="116"/>
      <c r="E1021" s="117"/>
      <c r="F1021" s="117"/>
      <c r="G1021" s="117"/>
      <c r="H1021" s="117"/>
      <c r="I1021" s="117"/>
      <c r="J1021" s="117"/>
      <c r="K1021" s="117"/>
    </row>
    <row r="1022" spans="2:11">
      <c r="B1022" s="116"/>
      <c r="C1022" s="116"/>
      <c r="D1022" s="116"/>
      <c r="E1022" s="117"/>
      <c r="F1022" s="117"/>
      <c r="G1022" s="117"/>
      <c r="H1022" s="117"/>
      <c r="I1022" s="117"/>
      <c r="J1022" s="117"/>
      <c r="K1022" s="117"/>
    </row>
    <row r="1023" spans="2:11">
      <c r="B1023" s="116"/>
      <c r="C1023" s="116"/>
      <c r="D1023" s="116"/>
      <c r="E1023" s="117"/>
      <c r="F1023" s="117"/>
      <c r="G1023" s="117"/>
      <c r="H1023" s="117"/>
      <c r="I1023" s="117"/>
      <c r="J1023" s="117"/>
      <c r="K1023" s="117"/>
    </row>
    <row r="1024" spans="2:11">
      <c r="B1024" s="116"/>
      <c r="C1024" s="116"/>
      <c r="D1024" s="116"/>
      <c r="E1024" s="117"/>
      <c r="F1024" s="117"/>
      <c r="G1024" s="117"/>
      <c r="H1024" s="117"/>
      <c r="I1024" s="117"/>
      <c r="J1024" s="117"/>
      <c r="K1024" s="117"/>
    </row>
    <row r="1025" spans="2:11">
      <c r="B1025" s="116"/>
      <c r="C1025" s="116"/>
      <c r="D1025" s="116"/>
      <c r="E1025" s="117"/>
      <c r="F1025" s="117"/>
      <c r="G1025" s="117"/>
      <c r="H1025" s="117"/>
      <c r="I1025" s="117"/>
      <c r="J1025" s="117"/>
      <c r="K1025" s="117"/>
    </row>
    <row r="1026" spans="2:11">
      <c r="B1026" s="116"/>
      <c r="C1026" s="116"/>
      <c r="D1026" s="116"/>
      <c r="E1026" s="117"/>
      <c r="F1026" s="117"/>
      <c r="G1026" s="117"/>
      <c r="H1026" s="117"/>
      <c r="I1026" s="117"/>
      <c r="J1026" s="117"/>
      <c r="K1026" s="117"/>
    </row>
    <row r="1027" spans="2:11">
      <c r="B1027" s="116"/>
      <c r="C1027" s="116"/>
      <c r="D1027" s="116"/>
      <c r="E1027" s="117"/>
      <c r="F1027" s="117"/>
      <c r="G1027" s="117"/>
      <c r="H1027" s="117"/>
      <c r="I1027" s="117"/>
      <c r="J1027" s="117"/>
      <c r="K1027" s="117"/>
    </row>
    <row r="1028" spans="2:11">
      <c r="B1028" s="116"/>
      <c r="C1028" s="116"/>
      <c r="D1028" s="116"/>
      <c r="E1028" s="117"/>
      <c r="F1028" s="117"/>
      <c r="G1028" s="117"/>
      <c r="H1028" s="117"/>
      <c r="I1028" s="117"/>
      <c r="J1028" s="117"/>
      <c r="K1028" s="117"/>
    </row>
    <row r="1029" spans="2:11">
      <c r="B1029" s="116"/>
      <c r="C1029" s="116"/>
      <c r="D1029" s="116"/>
      <c r="E1029" s="117"/>
      <c r="F1029" s="117"/>
      <c r="G1029" s="117"/>
      <c r="H1029" s="117"/>
      <c r="I1029" s="117"/>
      <c r="J1029" s="117"/>
      <c r="K1029" s="117"/>
    </row>
    <row r="1030" spans="2:11">
      <c r="B1030" s="116"/>
      <c r="C1030" s="116"/>
      <c r="D1030" s="116"/>
      <c r="E1030" s="117"/>
      <c r="F1030" s="117"/>
      <c r="G1030" s="117"/>
      <c r="H1030" s="117"/>
      <c r="I1030" s="117"/>
      <c r="J1030" s="117"/>
      <c r="K1030" s="117"/>
    </row>
    <row r="1031" spans="2:11">
      <c r="B1031" s="116"/>
      <c r="C1031" s="116"/>
      <c r="D1031" s="116"/>
      <c r="E1031" s="117"/>
      <c r="F1031" s="117"/>
      <c r="G1031" s="117"/>
      <c r="H1031" s="117"/>
      <c r="I1031" s="117"/>
      <c r="J1031" s="117"/>
      <c r="K1031" s="117"/>
    </row>
    <row r="1032" spans="2:11">
      <c r="B1032" s="116"/>
      <c r="C1032" s="116"/>
      <c r="D1032" s="116"/>
      <c r="E1032" s="117"/>
      <c r="F1032" s="117"/>
      <c r="G1032" s="117"/>
      <c r="H1032" s="117"/>
      <c r="I1032" s="117"/>
      <c r="J1032" s="117"/>
      <c r="K1032" s="117"/>
    </row>
    <row r="1033" spans="2:11">
      <c r="B1033" s="116"/>
      <c r="C1033" s="116"/>
      <c r="D1033" s="116"/>
      <c r="E1033" s="117"/>
      <c r="F1033" s="117"/>
      <c r="G1033" s="117"/>
      <c r="H1033" s="117"/>
      <c r="I1033" s="117"/>
      <c r="J1033" s="117"/>
      <c r="K1033" s="117"/>
    </row>
    <row r="1034" spans="2:11">
      <c r="B1034" s="116"/>
      <c r="C1034" s="116"/>
      <c r="D1034" s="116"/>
      <c r="E1034" s="117"/>
      <c r="F1034" s="117"/>
      <c r="G1034" s="117"/>
      <c r="H1034" s="117"/>
      <c r="I1034" s="117"/>
      <c r="J1034" s="117"/>
      <c r="K1034" s="117"/>
    </row>
    <row r="1035" spans="2:11">
      <c r="B1035" s="116"/>
      <c r="C1035" s="116"/>
      <c r="D1035" s="116"/>
      <c r="E1035" s="117"/>
      <c r="F1035" s="117"/>
      <c r="G1035" s="117"/>
      <c r="H1035" s="117"/>
      <c r="I1035" s="117"/>
      <c r="J1035" s="117"/>
      <c r="K1035" s="117"/>
    </row>
    <row r="1036" spans="2:11">
      <c r="B1036" s="116"/>
      <c r="C1036" s="116"/>
      <c r="D1036" s="116"/>
      <c r="E1036" s="117"/>
      <c r="F1036" s="117"/>
      <c r="G1036" s="117"/>
      <c r="H1036" s="117"/>
      <c r="I1036" s="117"/>
      <c r="J1036" s="117"/>
      <c r="K1036" s="117"/>
    </row>
    <row r="1037" spans="2:11">
      <c r="B1037" s="116"/>
      <c r="C1037" s="116"/>
      <c r="D1037" s="116"/>
      <c r="E1037" s="117"/>
      <c r="F1037" s="117"/>
      <c r="G1037" s="117"/>
      <c r="H1037" s="117"/>
      <c r="I1037" s="117"/>
      <c r="J1037" s="117"/>
      <c r="K1037" s="117"/>
    </row>
    <row r="1038" spans="2:11">
      <c r="B1038" s="116"/>
      <c r="C1038" s="116"/>
      <c r="D1038" s="116"/>
      <c r="E1038" s="117"/>
      <c r="F1038" s="117"/>
      <c r="G1038" s="117"/>
      <c r="H1038" s="117"/>
      <c r="I1038" s="117"/>
      <c r="J1038" s="117"/>
      <c r="K1038" s="117"/>
    </row>
    <row r="1039" spans="2:11">
      <c r="B1039" s="116"/>
      <c r="C1039" s="116"/>
      <c r="D1039" s="116"/>
      <c r="E1039" s="117"/>
      <c r="F1039" s="117"/>
      <c r="G1039" s="117"/>
      <c r="H1039" s="117"/>
      <c r="I1039" s="117"/>
      <c r="J1039" s="117"/>
      <c r="K1039" s="117"/>
    </row>
    <row r="1040" spans="2:11">
      <c r="B1040" s="116"/>
      <c r="C1040" s="116"/>
      <c r="D1040" s="116"/>
      <c r="E1040" s="117"/>
      <c r="F1040" s="117"/>
      <c r="G1040" s="117"/>
      <c r="H1040" s="117"/>
      <c r="I1040" s="117"/>
      <c r="J1040" s="117"/>
      <c r="K1040" s="117"/>
    </row>
    <row r="1041" spans="2:11">
      <c r="B1041" s="116"/>
      <c r="C1041" s="116"/>
      <c r="D1041" s="116"/>
      <c r="E1041" s="117"/>
      <c r="F1041" s="117"/>
      <c r="G1041" s="117"/>
      <c r="H1041" s="117"/>
      <c r="I1041" s="117"/>
      <c r="J1041" s="117"/>
      <c r="K1041" s="117"/>
    </row>
    <row r="1042" spans="2:11">
      <c r="B1042" s="116"/>
      <c r="C1042" s="116"/>
      <c r="D1042" s="116"/>
      <c r="E1042" s="117"/>
      <c r="F1042" s="117"/>
      <c r="G1042" s="117"/>
      <c r="H1042" s="117"/>
      <c r="I1042" s="117"/>
      <c r="J1042" s="117"/>
      <c r="K1042" s="117"/>
    </row>
    <row r="1043" spans="2:11">
      <c r="B1043" s="116"/>
      <c r="C1043" s="116"/>
      <c r="D1043" s="116"/>
      <c r="E1043" s="117"/>
      <c r="F1043" s="117"/>
      <c r="G1043" s="117"/>
      <c r="H1043" s="117"/>
      <c r="I1043" s="117"/>
      <c r="J1043" s="117"/>
      <c r="K1043" s="117"/>
    </row>
    <row r="1044" spans="2:11">
      <c r="B1044" s="116"/>
      <c r="C1044" s="116"/>
      <c r="D1044" s="116"/>
      <c r="E1044" s="117"/>
      <c r="F1044" s="117"/>
      <c r="G1044" s="117"/>
      <c r="H1044" s="117"/>
      <c r="I1044" s="117"/>
      <c r="J1044" s="117"/>
      <c r="K1044" s="117"/>
    </row>
    <row r="1045" spans="2:11">
      <c r="B1045" s="116"/>
      <c r="C1045" s="116"/>
      <c r="D1045" s="116"/>
      <c r="E1045" s="117"/>
      <c r="F1045" s="117"/>
      <c r="G1045" s="117"/>
      <c r="H1045" s="117"/>
      <c r="I1045" s="117"/>
      <c r="J1045" s="117"/>
      <c r="K1045" s="117"/>
    </row>
    <row r="1046" spans="2:11">
      <c r="B1046" s="116"/>
      <c r="C1046" s="116"/>
      <c r="D1046" s="116"/>
      <c r="E1046" s="117"/>
      <c r="F1046" s="117"/>
      <c r="G1046" s="117"/>
      <c r="H1046" s="117"/>
      <c r="I1046" s="117"/>
      <c r="J1046" s="117"/>
      <c r="K1046" s="117"/>
    </row>
    <row r="1047" spans="2:11">
      <c r="B1047" s="116"/>
      <c r="C1047" s="116"/>
      <c r="D1047" s="116"/>
      <c r="E1047" s="117"/>
      <c r="F1047" s="117"/>
      <c r="G1047" s="117"/>
      <c r="H1047" s="117"/>
      <c r="I1047" s="117"/>
      <c r="J1047" s="117"/>
      <c r="K1047" s="117"/>
    </row>
    <row r="1048" spans="2:11">
      <c r="B1048" s="116"/>
      <c r="C1048" s="116"/>
      <c r="D1048" s="116"/>
      <c r="E1048" s="117"/>
      <c r="F1048" s="117"/>
      <c r="G1048" s="117"/>
      <c r="H1048" s="117"/>
      <c r="I1048" s="117"/>
      <c r="J1048" s="117"/>
      <c r="K1048" s="117"/>
    </row>
    <row r="1049" spans="2:11">
      <c r="B1049" s="116"/>
      <c r="C1049" s="116"/>
      <c r="D1049" s="116"/>
      <c r="E1049" s="117"/>
      <c r="F1049" s="117"/>
      <c r="G1049" s="117"/>
      <c r="H1049" s="117"/>
      <c r="I1049" s="117"/>
      <c r="J1049" s="117"/>
      <c r="K1049" s="117"/>
    </row>
    <row r="1050" spans="2:11">
      <c r="B1050" s="116"/>
      <c r="C1050" s="116"/>
      <c r="D1050" s="116"/>
      <c r="E1050" s="117"/>
      <c r="F1050" s="117"/>
      <c r="G1050" s="117"/>
      <c r="H1050" s="117"/>
      <c r="I1050" s="117"/>
      <c r="J1050" s="117"/>
      <c r="K1050" s="117"/>
    </row>
    <row r="1051" spans="2:11">
      <c r="B1051" s="116"/>
      <c r="C1051" s="116"/>
      <c r="D1051" s="116"/>
      <c r="E1051" s="117"/>
      <c r="F1051" s="117"/>
      <c r="G1051" s="117"/>
      <c r="H1051" s="117"/>
      <c r="I1051" s="117"/>
      <c r="J1051" s="117"/>
      <c r="K1051" s="117"/>
    </row>
    <row r="1052" spans="2:11">
      <c r="B1052" s="116"/>
      <c r="C1052" s="116"/>
      <c r="D1052" s="116"/>
      <c r="E1052" s="117"/>
      <c r="F1052" s="117"/>
      <c r="G1052" s="117"/>
      <c r="H1052" s="117"/>
      <c r="I1052" s="117"/>
      <c r="J1052" s="117"/>
      <c r="K1052" s="117"/>
    </row>
    <row r="1053" spans="2:11">
      <c r="B1053" s="116"/>
      <c r="C1053" s="116"/>
      <c r="D1053" s="116"/>
      <c r="E1053" s="117"/>
      <c r="F1053" s="117"/>
      <c r="G1053" s="117"/>
      <c r="H1053" s="117"/>
      <c r="I1053" s="117"/>
      <c r="J1053" s="117"/>
      <c r="K1053" s="117"/>
    </row>
    <row r="1054" spans="2:11">
      <c r="B1054" s="116"/>
      <c r="C1054" s="116"/>
      <c r="D1054" s="116"/>
      <c r="E1054" s="117"/>
      <c r="F1054" s="117"/>
      <c r="G1054" s="117"/>
      <c r="H1054" s="117"/>
      <c r="I1054" s="117"/>
      <c r="J1054" s="117"/>
      <c r="K1054" s="117"/>
    </row>
    <row r="1055" spans="2:11">
      <c r="B1055" s="116"/>
      <c r="C1055" s="116"/>
      <c r="D1055" s="116"/>
      <c r="E1055" s="117"/>
      <c r="F1055" s="117"/>
      <c r="G1055" s="117"/>
      <c r="H1055" s="117"/>
      <c r="I1055" s="117"/>
      <c r="J1055" s="117"/>
      <c r="K1055" s="117"/>
    </row>
    <row r="1056" spans="2:11">
      <c r="B1056" s="116"/>
      <c r="C1056" s="116"/>
      <c r="D1056" s="116"/>
      <c r="E1056" s="117"/>
      <c r="F1056" s="117"/>
      <c r="G1056" s="117"/>
      <c r="H1056" s="117"/>
      <c r="I1056" s="117"/>
      <c r="J1056" s="117"/>
      <c r="K1056" s="117"/>
    </row>
    <row r="1057" spans="2:11">
      <c r="B1057" s="116"/>
      <c r="C1057" s="116"/>
      <c r="D1057" s="116"/>
      <c r="E1057" s="117"/>
      <c r="F1057" s="117"/>
      <c r="G1057" s="117"/>
      <c r="H1057" s="117"/>
      <c r="I1057" s="117"/>
      <c r="J1057" s="117"/>
      <c r="K1057" s="117"/>
    </row>
    <row r="1058" spans="2:11">
      <c r="B1058" s="116"/>
      <c r="C1058" s="116"/>
      <c r="D1058" s="116"/>
      <c r="E1058" s="117"/>
      <c r="F1058" s="117"/>
      <c r="G1058" s="117"/>
      <c r="H1058" s="117"/>
      <c r="I1058" s="117"/>
      <c r="J1058" s="117"/>
      <c r="K1058" s="117"/>
    </row>
    <row r="1059" spans="2:11">
      <c r="B1059" s="116"/>
      <c r="C1059" s="116"/>
      <c r="D1059" s="116"/>
      <c r="E1059" s="117"/>
      <c r="F1059" s="117"/>
      <c r="G1059" s="117"/>
      <c r="H1059" s="117"/>
      <c r="I1059" s="117"/>
      <c r="J1059" s="117"/>
      <c r="K1059" s="117"/>
    </row>
    <row r="1060" spans="2:11">
      <c r="B1060" s="116"/>
      <c r="C1060" s="116"/>
      <c r="D1060" s="116"/>
      <c r="E1060" s="117"/>
      <c r="F1060" s="117"/>
      <c r="G1060" s="117"/>
      <c r="H1060" s="117"/>
      <c r="I1060" s="117"/>
      <c r="J1060" s="117"/>
      <c r="K1060" s="117"/>
    </row>
    <row r="1061" spans="2:11">
      <c r="B1061" s="116"/>
      <c r="C1061" s="116"/>
      <c r="D1061" s="116"/>
      <c r="E1061" s="117"/>
      <c r="F1061" s="117"/>
      <c r="G1061" s="117"/>
      <c r="H1061" s="117"/>
      <c r="I1061" s="117"/>
      <c r="J1061" s="117"/>
      <c r="K1061" s="117"/>
    </row>
    <row r="1062" spans="2:11">
      <c r="B1062" s="116"/>
      <c r="C1062" s="116"/>
      <c r="D1062" s="116"/>
      <c r="E1062" s="117"/>
      <c r="F1062" s="117"/>
      <c r="G1062" s="117"/>
      <c r="H1062" s="117"/>
      <c r="I1062" s="117"/>
      <c r="J1062" s="117"/>
      <c r="K1062" s="117"/>
    </row>
    <row r="1063" spans="2:11">
      <c r="B1063" s="116"/>
      <c r="C1063" s="116"/>
      <c r="D1063" s="116"/>
      <c r="E1063" s="117"/>
      <c r="F1063" s="117"/>
      <c r="G1063" s="117"/>
      <c r="H1063" s="117"/>
      <c r="I1063" s="117"/>
      <c r="J1063" s="117"/>
      <c r="K1063" s="117"/>
    </row>
    <row r="1064" spans="2:11">
      <c r="B1064" s="116"/>
      <c r="C1064" s="116"/>
      <c r="D1064" s="116"/>
      <c r="E1064" s="117"/>
      <c r="F1064" s="117"/>
      <c r="G1064" s="117"/>
      <c r="H1064" s="117"/>
      <c r="I1064" s="117"/>
      <c r="J1064" s="117"/>
      <c r="K1064" s="117"/>
    </row>
    <row r="1065" spans="2:11">
      <c r="B1065" s="116"/>
      <c r="C1065" s="116"/>
      <c r="D1065" s="116"/>
      <c r="E1065" s="117"/>
      <c r="F1065" s="117"/>
      <c r="G1065" s="117"/>
      <c r="H1065" s="117"/>
      <c r="I1065" s="117"/>
      <c r="J1065" s="117"/>
      <c r="K1065" s="117"/>
    </row>
    <row r="1066" spans="2:11">
      <c r="B1066" s="116"/>
      <c r="C1066" s="116"/>
      <c r="D1066" s="116"/>
      <c r="E1066" s="117"/>
      <c r="F1066" s="117"/>
      <c r="G1066" s="117"/>
      <c r="H1066" s="117"/>
      <c r="I1066" s="117"/>
      <c r="J1066" s="117"/>
      <c r="K1066" s="117"/>
    </row>
    <row r="1067" spans="2:11">
      <c r="B1067" s="116"/>
      <c r="C1067" s="116"/>
      <c r="D1067" s="116"/>
      <c r="E1067" s="117"/>
      <c r="F1067" s="117"/>
      <c r="G1067" s="117"/>
      <c r="H1067" s="117"/>
      <c r="I1067" s="117"/>
      <c r="J1067" s="117"/>
      <c r="K1067" s="117"/>
    </row>
    <row r="1068" spans="2:11">
      <c r="B1068" s="116"/>
      <c r="C1068" s="116"/>
      <c r="D1068" s="116"/>
      <c r="E1068" s="117"/>
      <c r="F1068" s="117"/>
      <c r="G1068" s="117"/>
      <c r="H1068" s="117"/>
      <c r="I1068" s="117"/>
      <c r="J1068" s="117"/>
      <c r="K1068" s="117"/>
    </row>
    <row r="1069" spans="2:11">
      <c r="B1069" s="116"/>
      <c r="C1069" s="116"/>
      <c r="D1069" s="116"/>
      <c r="E1069" s="117"/>
      <c r="F1069" s="117"/>
      <c r="G1069" s="117"/>
      <c r="H1069" s="117"/>
      <c r="I1069" s="117"/>
      <c r="J1069" s="117"/>
      <c r="K1069" s="117"/>
    </row>
    <row r="1070" spans="2:11">
      <c r="B1070" s="116"/>
      <c r="C1070" s="116"/>
      <c r="D1070" s="116"/>
      <c r="E1070" s="117"/>
      <c r="F1070" s="117"/>
      <c r="G1070" s="117"/>
      <c r="H1070" s="117"/>
      <c r="I1070" s="117"/>
      <c r="J1070" s="117"/>
      <c r="K1070" s="117"/>
    </row>
    <row r="1071" spans="2:11">
      <c r="B1071" s="116"/>
      <c r="C1071" s="116"/>
      <c r="D1071" s="116"/>
      <c r="E1071" s="117"/>
      <c r="F1071" s="117"/>
      <c r="G1071" s="117"/>
      <c r="H1071" s="117"/>
      <c r="I1071" s="117"/>
      <c r="J1071" s="117"/>
      <c r="K1071" s="117"/>
    </row>
    <row r="1072" spans="2:11">
      <c r="B1072" s="116"/>
      <c r="C1072" s="116"/>
      <c r="D1072" s="116"/>
      <c r="E1072" s="117"/>
      <c r="F1072" s="117"/>
      <c r="G1072" s="117"/>
      <c r="H1072" s="117"/>
      <c r="I1072" s="117"/>
      <c r="J1072" s="117"/>
      <c r="K1072" s="117"/>
    </row>
    <row r="1073" spans="2:11">
      <c r="B1073" s="116"/>
      <c r="C1073" s="116"/>
      <c r="D1073" s="116"/>
      <c r="E1073" s="117"/>
      <c r="F1073" s="117"/>
      <c r="G1073" s="117"/>
      <c r="H1073" s="117"/>
      <c r="I1073" s="117"/>
      <c r="J1073" s="117"/>
      <c r="K1073" s="117"/>
    </row>
    <row r="1074" spans="2:11">
      <c r="B1074" s="116"/>
      <c r="C1074" s="116"/>
      <c r="D1074" s="116"/>
      <c r="E1074" s="117"/>
      <c r="F1074" s="117"/>
      <c r="G1074" s="117"/>
      <c r="H1074" s="117"/>
      <c r="I1074" s="117"/>
      <c r="J1074" s="117"/>
      <c r="K1074" s="117"/>
    </row>
    <row r="1075" spans="2:11">
      <c r="B1075" s="116"/>
      <c r="C1075" s="116"/>
      <c r="D1075" s="116"/>
      <c r="E1075" s="117"/>
      <c r="F1075" s="117"/>
      <c r="G1075" s="117"/>
      <c r="H1075" s="117"/>
      <c r="I1075" s="117"/>
      <c r="J1075" s="117"/>
      <c r="K1075" s="117"/>
    </row>
    <row r="1076" spans="2:11">
      <c r="B1076" s="116"/>
      <c r="C1076" s="116"/>
      <c r="D1076" s="116"/>
      <c r="E1076" s="117"/>
      <c r="F1076" s="117"/>
      <c r="G1076" s="117"/>
      <c r="H1076" s="117"/>
      <c r="I1076" s="117"/>
      <c r="J1076" s="117"/>
      <c r="K1076" s="117"/>
    </row>
    <row r="1077" spans="2:11">
      <c r="B1077" s="116"/>
      <c r="C1077" s="116"/>
      <c r="D1077" s="116"/>
      <c r="E1077" s="117"/>
      <c r="F1077" s="117"/>
      <c r="G1077" s="117"/>
      <c r="H1077" s="117"/>
      <c r="I1077" s="117"/>
      <c r="J1077" s="117"/>
      <c r="K1077" s="117"/>
    </row>
    <row r="1078" spans="2:11">
      <c r="B1078" s="116"/>
      <c r="C1078" s="116"/>
      <c r="D1078" s="116"/>
      <c r="E1078" s="117"/>
      <c r="F1078" s="117"/>
      <c r="G1078" s="117"/>
      <c r="H1078" s="117"/>
      <c r="I1078" s="117"/>
      <c r="J1078" s="117"/>
      <c r="K1078" s="117"/>
    </row>
    <row r="1079" spans="2:11">
      <c r="B1079" s="116"/>
      <c r="C1079" s="116"/>
      <c r="D1079" s="116"/>
      <c r="E1079" s="117"/>
      <c r="F1079" s="117"/>
      <c r="G1079" s="117"/>
      <c r="H1079" s="117"/>
      <c r="I1079" s="117"/>
      <c r="J1079" s="117"/>
      <c r="K1079" s="117"/>
    </row>
    <row r="1080" spans="2:11">
      <c r="B1080" s="116"/>
      <c r="C1080" s="116"/>
      <c r="D1080" s="116"/>
      <c r="E1080" s="117"/>
      <c r="F1080" s="117"/>
      <c r="G1080" s="117"/>
      <c r="H1080" s="117"/>
      <c r="I1080" s="117"/>
      <c r="J1080" s="117"/>
      <c r="K1080" s="117"/>
    </row>
    <row r="1081" spans="2:11">
      <c r="B1081" s="116"/>
      <c r="C1081" s="116"/>
      <c r="D1081" s="116"/>
      <c r="E1081" s="117"/>
      <c r="F1081" s="117"/>
      <c r="G1081" s="117"/>
      <c r="H1081" s="117"/>
      <c r="I1081" s="117"/>
      <c r="J1081" s="117"/>
      <c r="K1081" s="117"/>
    </row>
    <row r="1082" spans="2:11">
      <c r="B1082" s="116"/>
      <c r="C1082" s="116"/>
      <c r="D1082" s="116"/>
      <c r="E1082" s="117"/>
      <c r="F1082" s="117"/>
      <c r="G1082" s="117"/>
      <c r="H1082" s="117"/>
      <c r="I1082" s="117"/>
      <c r="J1082" s="117"/>
      <c r="K1082" s="117"/>
    </row>
    <row r="1083" spans="2:11">
      <c r="B1083" s="116"/>
      <c r="C1083" s="116"/>
      <c r="D1083" s="116"/>
      <c r="E1083" s="117"/>
      <c r="F1083" s="117"/>
      <c r="G1083" s="117"/>
      <c r="H1083" s="117"/>
      <c r="I1083" s="117"/>
      <c r="J1083" s="117"/>
      <c r="K1083" s="117"/>
    </row>
    <row r="1084" spans="2:11">
      <c r="B1084" s="116"/>
      <c r="C1084" s="116"/>
      <c r="D1084" s="116"/>
      <c r="E1084" s="117"/>
      <c r="F1084" s="117"/>
      <c r="G1084" s="117"/>
      <c r="H1084" s="117"/>
      <c r="I1084" s="117"/>
      <c r="J1084" s="117"/>
      <c r="K1084" s="117"/>
    </row>
    <row r="1085" spans="2:11">
      <c r="B1085" s="116"/>
      <c r="C1085" s="116"/>
      <c r="D1085" s="116"/>
      <c r="E1085" s="117"/>
      <c r="F1085" s="117"/>
      <c r="G1085" s="117"/>
      <c r="H1085" s="117"/>
      <c r="I1085" s="117"/>
      <c r="J1085" s="117"/>
      <c r="K1085" s="117"/>
    </row>
    <row r="1086" spans="2:11">
      <c r="B1086" s="116"/>
      <c r="C1086" s="116"/>
      <c r="D1086" s="116"/>
      <c r="E1086" s="117"/>
      <c r="F1086" s="117"/>
      <c r="G1086" s="117"/>
      <c r="H1086" s="117"/>
      <c r="I1086" s="117"/>
      <c r="J1086" s="117"/>
      <c r="K1086" s="117"/>
    </row>
    <row r="1087" spans="2:11">
      <c r="B1087" s="116"/>
      <c r="C1087" s="116"/>
      <c r="D1087" s="116"/>
      <c r="E1087" s="117"/>
      <c r="F1087" s="117"/>
      <c r="G1087" s="117"/>
      <c r="H1087" s="117"/>
      <c r="I1087" s="117"/>
      <c r="J1087" s="117"/>
      <c r="K1087" s="117"/>
    </row>
    <row r="1088" spans="2:11">
      <c r="B1088" s="116"/>
      <c r="C1088" s="116"/>
      <c r="D1088" s="116"/>
      <c r="E1088" s="117"/>
      <c r="F1088" s="117"/>
      <c r="G1088" s="117"/>
      <c r="H1088" s="117"/>
      <c r="I1088" s="117"/>
      <c r="J1088" s="117"/>
      <c r="K1088" s="117"/>
    </row>
    <row r="1089" spans="2:11">
      <c r="B1089" s="116"/>
      <c r="C1089" s="116"/>
      <c r="D1089" s="116"/>
      <c r="E1089" s="117"/>
      <c r="F1089" s="117"/>
      <c r="G1089" s="117"/>
      <c r="H1089" s="117"/>
      <c r="I1089" s="117"/>
      <c r="J1089" s="117"/>
      <c r="K1089" s="117"/>
    </row>
    <row r="1090" spans="2:11">
      <c r="B1090" s="116"/>
      <c r="C1090" s="116"/>
      <c r="D1090" s="116"/>
      <c r="E1090" s="117"/>
      <c r="F1090" s="117"/>
      <c r="G1090" s="117"/>
      <c r="H1090" s="117"/>
      <c r="I1090" s="117"/>
      <c r="J1090" s="117"/>
      <c r="K1090" s="117"/>
    </row>
    <row r="1091" spans="2:11">
      <c r="B1091" s="116"/>
      <c r="C1091" s="116"/>
      <c r="D1091" s="116"/>
      <c r="E1091" s="117"/>
      <c r="F1091" s="117"/>
      <c r="G1091" s="117"/>
      <c r="H1091" s="117"/>
      <c r="I1091" s="117"/>
      <c r="J1091" s="117"/>
      <c r="K1091" s="117"/>
    </row>
    <row r="1092" spans="2:11">
      <c r="B1092" s="116"/>
      <c r="C1092" s="116"/>
      <c r="D1092" s="116"/>
      <c r="E1092" s="117"/>
      <c r="F1092" s="117"/>
      <c r="G1092" s="117"/>
      <c r="H1092" s="117"/>
      <c r="I1092" s="117"/>
      <c r="J1092" s="117"/>
      <c r="K1092" s="117"/>
    </row>
    <row r="1093" spans="2:11">
      <c r="B1093" s="116"/>
      <c r="C1093" s="116"/>
      <c r="D1093" s="116"/>
      <c r="E1093" s="117"/>
      <c r="F1093" s="117"/>
      <c r="G1093" s="117"/>
      <c r="H1093" s="117"/>
      <c r="I1093" s="117"/>
      <c r="J1093" s="117"/>
      <c r="K1093" s="117"/>
    </row>
    <row r="1094" spans="2:11">
      <c r="B1094" s="116"/>
      <c r="C1094" s="116"/>
      <c r="D1094" s="116"/>
      <c r="E1094" s="117"/>
      <c r="F1094" s="117"/>
      <c r="G1094" s="117"/>
      <c r="H1094" s="117"/>
      <c r="I1094" s="117"/>
      <c r="J1094" s="117"/>
      <c r="K1094" s="117"/>
    </row>
    <row r="1095" spans="2:11">
      <c r="B1095" s="116"/>
      <c r="C1095" s="116"/>
      <c r="D1095" s="116"/>
      <c r="E1095" s="117"/>
      <c r="F1095" s="117"/>
      <c r="G1095" s="117"/>
      <c r="H1095" s="117"/>
      <c r="I1095" s="117"/>
      <c r="J1095" s="117"/>
      <c r="K1095" s="117"/>
    </row>
    <row r="1096" spans="2:11">
      <c r="B1096" s="116"/>
      <c r="C1096" s="116"/>
      <c r="D1096" s="116"/>
      <c r="E1096" s="117"/>
      <c r="F1096" s="117"/>
      <c r="G1096" s="117"/>
      <c r="H1096" s="117"/>
      <c r="I1096" s="117"/>
      <c r="J1096" s="117"/>
      <c r="K1096" s="117"/>
    </row>
    <row r="1097" spans="2:11">
      <c r="B1097" s="116"/>
      <c r="C1097" s="116"/>
      <c r="D1097" s="116"/>
      <c r="E1097" s="117"/>
      <c r="F1097" s="117"/>
      <c r="G1097" s="117"/>
      <c r="H1097" s="117"/>
      <c r="I1097" s="117"/>
      <c r="J1097" s="117"/>
      <c r="K1097" s="117"/>
    </row>
    <row r="1098" spans="2:11">
      <c r="B1098" s="116"/>
      <c r="C1098" s="116"/>
      <c r="D1098" s="116"/>
      <c r="E1098" s="117"/>
      <c r="F1098" s="117"/>
      <c r="G1098" s="117"/>
      <c r="H1098" s="117"/>
      <c r="I1098" s="117"/>
      <c r="J1098" s="117"/>
      <c r="K1098" s="117"/>
    </row>
    <row r="1099" spans="2:11">
      <c r="B1099" s="116"/>
      <c r="C1099" s="116"/>
      <c r="D1099" s="116"/>
      <c r="E1099" s="117"/>
      <c r="F1099" s="117"/>
      <c r="G1099" s="117"/>
      <c r="H1099" s="117"/>
      <c r="I1099" s="117"/>
      <c r="J1099" s="117"/>
      <c r="K1099" s="117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142</v>
      </c>
      <c r="C1" s="67" t="s" vm="1">
        <v>225</v>
      </c>
    </row>
    <row r="2" spans="2:17">
      <c r="B2" s="46" t="s">
        <v>141</v>
      </c>
      <c r="C2" s="67" t="s">
        <v>226</v>
      </c>
    </row>
    <row r="3" spans="2:17">
      <c r="B3" s="46" t="s">
        <v>143</v>
      </c>
      <c r="C3" s="67" t="s">
        <v>227</v>
      </c>
    </row>
    <row r="4" spans="2:17">
      <c r="B4" s="46" t="s">
        <v>144</v>
      </c>
      <c r="C4" s="67">
        <v>9454</v>
      </c>
    </row>
    <row r="6" spans="2:17" ht="26.25" customHeight="1">
      <c r="B6" s="133" t="s">
        <v>171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5"/>
    </row>
    <row r="7" spans="2:17" ht="26.25" customHeight="1">
      <c r="B7" s="133" t="s">
        <v>98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5"/>
    </row>
    <row r="8" spans="2:17" s="3" customFormat="1" ht="63">
      <c r="B8" s="21" t="s">
        <v>112</v>
      </c>
      <c r="C8" s="29" t="s">
        <v>44</v>
      </c>
      <c r="D8" s="29" t="s">
        <v>50</v>
      </c>
      <c r="E8" s="29" t="s">
        <v>14</v>
      </c>
      <c r="F8" s="29" t="s">
        <v>66</v>
      </c>
      <c r="G8" s="29" t="s">
        <v>100</v>
      </c>
      <c r="H8" s="29" t="s">
        <v>17</v>
      </c>
      <c r="I8" s="29" t="s">
        <v>99</v>
      </c>
      <c r="J8" s="29" t="s">
        <v>16</v>
      </c>
      <c r="K8" s="29" t="s">
        <v>18</v>
      </c>
      <c r="L8" s="29" t="s">
        <v>201</v>
      </c>
      <c r="M8" s="29" t="s">
        <v>200</v>
      </c>
      <c r="N8" s="29" t="s">
        <v>107</v>
      </c>
      <c r="O8" s="29" t="s">
        <v>58</v>
      </c>
      <c r="P8" s="29" t="s">
        <v>145</v>
      </c>
      <c r="Q8" s="30" t="s">
        <v>147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208</v>
      </c>
      <c r="M9" s="15"/>
      <c r="N9" s="15" t="s">
        <v>204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109</v>
      </c>
    </row>
    <row r="11" spans="2:17" s="4" customFormat="1" ht="18" customHeight="1">
      <c r="B11" s="121" t="s">
        <v>2584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2">
        <v>0</v>
      </c>
      <c r="O11" s="88"/>
      <c r="P11" s="123">
        <v>0</v>
      </c>
      <c r="Q11" s="123">
        <v>0</v>
      </c>
    </row>
    <row r="12" spans="2:17" ht="18" customHeight="1">
      <c r="B12" s="118" t="s">
        <v>216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18" t="s">
        <v>108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18" t="s">
        <v>199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18" t="s">
        <v>207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</row>
    <row r="112" spans="2:17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</row>
    <row r="113" spans="2:17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</row>
    <row r="114" spans="2:17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</row>
    <row r="115" spans="2:17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</row>
    <row r="116" spans="2:17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</row>
    <row r="117" spans="2:17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</row>
    <row r="118" spans="2:17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</row>
    <row r="119" spans="2:17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</row>
    <row r="120" spans="2:17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</row>
    <row r="121" spans="2:17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</row>
    <row r="122" spans="2:17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</row>
    <row r="123" spans="2:17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</row>
    <row r="124" spans="2:17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</row>
    <row r="125" spans="2:17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</row>
    <row r="126" spans="2:17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</row>
    <row r="127" spans="2:17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</row>
    <row r="128" spans="2:17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</row>
    <row r="129" spans="2:17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</row>
    <row r="130" spans="2:17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</row>
    <row r="131" spans="2:17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</row>
    <row r="132" spans="2:17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</row>
    <row r="133" spans="2:17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</row>
    <row r="134" spans="2:17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</row>
    <row r="135" spans="2:17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</row>
    <row r="136" spans="2:17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</row>
    <row r="137" spans="2:17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</row>
    <row r="138" spans="2:17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</row>
    <row r="139" spans="2:17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</row>
    <row r="140" spans="2:17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</row>
    <row r="141" spans="2:17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</row>
    <row r="142" spans="2:17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</row>
    <row r="143" spans="2:17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</row>
    <row r="144" spans="2:17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</row>
    <row r="145" spans="2:17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</row>
    <row r="146" spans="2:17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</row>
    <row r="147" spans="2:17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</row>
    <row r="148" spans="2:17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</row>
    <row r="149" spans="2:17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</row>
    <row r="150" spans="2:17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</row>
    <row r="151" spans="2:17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</row>
    <row r="152" spans="2:17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</row>
    <row r="153" spans="2:17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</row>
    <row r="154" spans="2:17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</row>
    <row r="155" spans="2:17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</row>
    <row r="156" spans="2:17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</row>
    <row r="157" spans="2:17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</row>
    <row r="158" spans="2:17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</row>
    <row r="159" spans="2:17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</row>
    <row r="160" spans="2:17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</row>
    <row r="161" spans="2:17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</row>
    <row r="162" spans="2:17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</row>
    <row r="163" spans="2:17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</row>
    <row r="164" spans="2:17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</row>
    <row r="165" spans="2:17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</row>
    <row r="166" spans="2:17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</row>
    <row r="167" spans="2:17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</row>
    <row r="168" spans="2:17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</row>
    <row r="169" spans="2:17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</row>
    <row r="170" spans="2:17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</row>
    <row r="171" spans="2:17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</row>
    <row r="172" spans="2:17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</row>
    <row r="173" spans="2:17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</row>
    <row r="174" spans="2:17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</row>
    <row r="175" spans="2:17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</row>
    <row r="176" spans="2:17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</row>
    <row r="177" spans="2:17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</row>
    <row r="178" spans="2:17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</row>
    <row r="179" spans="2:17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</row>
    <row r="180" spans="2:17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</row>
    <row r="181" spans="2:17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</row>
    <row r="182" spans="2:17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</row>
    <row r="183" spans="2:17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</row>
    <row r="184" spans="2:17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</row>
    <row r="185" spans="2:17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</row>
    <row r="186" spans="2:17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</row>
    <row r="187" spans="2:17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</row>
    <row r="188" spans="2:17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</row>
    <row r="189" spans="2:17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</row>
    <row r="190" spans="2:17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</row>
    <row r="191" spans="2:17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</row>
    <row r="192" spans="2:17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</row>
    <row r="193" spans="2:17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</row>
    <row r="194" spans="2:17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</row>
    <row r="195" spans="2:17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</row>
    <row r="196" spans="2:17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</row>
    <row r="197" spans="2:17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</row>
    <row r="198" spans="2:17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</row>
    <row r="199" spans="2:17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</row>
    <row r="200" spans="2:17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</row>
    <row r="201" spans="2:17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</row>
    <row r="202" spans="2:17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</row>
    <row r="203" spans="2:17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</row>
    <row r="204" spans="2:17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</row>
    <row r="205" spans="2:17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</row>
    <row r="206" spans="2:17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</row>
    <row r="207" spans="2:17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</row>
    <row r="208" spans="2:17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</row>
    <row r="209" spans="2:17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</row>
    <row r="210" spans="2:17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</row>
    <row r="211" spans="2:17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</row>
    <row r="212" spans="2:17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</row>
    <row r="213" spans="2:17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</row>
    <row r="214" spans="2:17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</row>
    <row r="215" spans="2:17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</row>
    <row r="216" spans="2:17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</row>
    <row r="217" spans="2:17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</row>
    <row r="218" spans="2:17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</row>
    <row r="219" spans="2:17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</row>
    <row r="220" spans="2:17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</row>
    <row r="221" spans="2:17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</row>
    <row r="222" spans="2:17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</row>
    <row r="223" spans="2:17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</row>
    <row r="224" spans="2:17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</row>
    <row r="225" spans="2:17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</row>
    <row r="226" spans="2:17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</row>
    <row r="227" spans="2:17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</row>
    <row r="228" spans="2:17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</row>
    <row r="229" spans="2:17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</row>
    <row r="230" spans="2:17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</row>
    <row r="231" spans="2:17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</row>
    <row r="232" spans="2:17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</row>
    <row r="233" spans="2:17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</row>
    <row r="234" spans="2:17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</row>
    <row r="235" spans="2:17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</row>
    <row r="236" spans="2:17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</row>
    <row r="237" spans="2:17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</row>
    <row r="238" spans="2:17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</row>
    <row r="239" spans="2:17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</row>
    <row r="240" spans="2:17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</row>
    <row r="241" spans="2:17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</row>
    <row r="242" spans="2:17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</row>
    <row r="243" spans="2:17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</row>
    <row r="244" spans="2:17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</row>
    <row r="245" spans="2:17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</row>
    <row r="246" spans="2:17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</row>
    <row r="247" spans="2:17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</row>
    <row r="248" spans="2:17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</row>
    <row r="249" spans="2:17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</row>
    <row r="250" spans="2:17"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</row>
    <row r="251" spans="2:17"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</row>
    <row r="252" spans="2:17"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</row>
    <row r="253" spans="2:17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</row>
    <row r="254" spans="2:17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</row>
    <row r="255" spans="2:17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</row>
    <row r="256" spans="2:17"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</row>
    <row r="257" spans="2:17"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</row>
    <row r="258" spans="2:17"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</row>
    <row r="259" spans="2:17"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</row>
    <row r="260" spans="2:17"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</row>
    <row r="261" spans="2:17"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</row>
    <row r="262" spans="2:17"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</row>
    <row r="263" spans="2:17"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</row>
    <row r="264" spans="2:17"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</row>
    <row r="265" spans="2:17"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</row>
    <row r="266" spans="2:17"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</row>
    <row r="267" spans="2:17">
      <c r="B267" s="116"/>
      <c r="C267" s="116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</row>
    <row r="268" spans="2:17">
      <c r="B268" s="116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</row>
    <row r="269" spans="2:17">
      <c r="B269" s="116"/>
      <c r="C269" s="116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</row>
    <row r="270" spans="2:17">
      <c r="B270" s="116"/>
      <c r="C270" s="116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</row>
    <row r="271" spans="2:17">
      <c r="B271" s="116"/>
      <c r="C271" s="116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</row>
    <row r="272" spans="2:17">
      <c r="B272" s="116"/>
      <c r="C272" s="116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</row>
    <row r="273" spans="2:17">
      <c r="B273" s="116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</row>
    <row r="274" spans="2:17">
      <c r="B274" s="116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</row>
    <row r="275" spans="2:17">
      <c r="B275" s="116"/>
      <c r="C275" s="116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</row>
    <row r="276" spans="2:17">
      <c r="B276" s="116"/>
      <c r="C276" s="116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</row>
    <row r="277" spans="2:17">
      <c r="B277" s="116"/>
      <c r="C277" s="116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</row>
    <row r="278" spans="2:17"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</row>
    <row r="279" spans="2:17">
      <c r="B279" s="116"/>
      <c r="C279" s="116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</row>
    <row r="280" spans="2:17">
      <c r="B280" s="116"/>
      <c r="C280" s="116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</row>
    <row r="281" spans="2:17">
      <c r="B281" s="116"/>
      <c r="C281" s="116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</row>
    <row r="282" spans="2:17">
      <c r="B282" s="116"/>
      <c r="C282" s="116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</row>
    <row r="283" spans="2:17">
      <c r="B283" s="116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</row>
    <row r="284" spans="2:17">
      <c r="B284" s="116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</row>
    <row r="285" spans="2:17">
      <c r="B285" s="116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</row>
    <row r="286" spans="2:17"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</row>
    <row r="287" spans="2:17">
      <c r="B287" s="116"/>
      <c r="C287" s="116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</row>
    <row r="288" spans="2:17">
      <c r="B288" s="116"/>
      <c r="C288" s="116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</row>
    <row r="289" spans="2:17">
      <c r="B289" s="116"/>
      <c r="C289" s="116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</row>
    <row r="290" spans="2:17">
      <c r="B290" s="116"/>
      <c r="C290" s="116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</row>
    <row r="291" spans="2:17">
      <c r="B291" s="116"/>
      <c r="C291" s="116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</row>
    <row r="292" spans="2:17">
      <c r="B292" s="116"/>
      <c r="C292" s="116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</row>
    <row r="293" spans="2:17">
      <c r="B293" s="116"/>
      <c r="C293" s="116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</row>
    <row r="294" spans="2:17">
      <c r="B294" s="116"/>
      <c r="C294" s="116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</row>
    <row r="295" spans="2:17">
      <c r="B295" s="116"/>
      <c r="C295" s="116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</row>
    <row r="296" spans="2:17">
      <c r="B296" s="116"/>
      <c r="C296" s="116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</row>
    <row r="297" spans="2:17">
      <c r="B297" s="116"/>
      <c r="C297" s="116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</row>
    <row r="298" spans="2:17"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</row>
    <row r="299" spans="2:17">
      <c r="B299" s="116"/>
      <c r="C299" s="116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</row>
    <row r="300" spans="2:17">
      <c r="B300" s="116"/>
      <c r="C300" s="116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</row>
    <row r="301" spans="2:17">
      <c r="B301" s="116"/>
      <c r="C301" s="116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</row>
    <row r="302" spans="2:17">
      <c r="B302" s="116"/>
      <c r="C302" s="116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</row>
    <row r="303" spans="2:17">
      <c r="B303" s="116"/>
      <c r="C303" s="116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</row>
    <row r="304" spans="2:17">
      <c r="B304" s="116"/>
      <c r="C304" s="116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</row>
    <row r="305" spans="2:17">
      <c r="B305" s="116"/>
      <c r="C305" s="116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</row>
    <row r="306" spans="2:17">
      <c r="B306" s="116"/>
      <c r="C306" s="116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</row>
    <row r="307" spans="2:17">
      <c r="B307" s="116"/>
      <c r="C307" s="116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</row>
    <row r="308" spans="2:17">
      <c r="B308" s="116"/>
      <c r="C308" s="116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</row>
    <row r="309" spans="2:17">
      <c r="B309" s="116"/>
      <c r="C309" s="116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</row>
    <row r="310" spans="2:17">
      <c r="B310" s="116"/>
      <c r="C310" s="116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</row>
    <row r="311" spans="2:17">
      <c r="B311" s="116"/>
      <c r="C311" s="116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</row>
    <row r="312" spans="2:17">
      <c r="B312" s="116"/>
      <c r="C312" s="116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</row>
    <row r="313" spans="2:17">
      <c r="B313" s="116"/>
      <c r="C313" s="116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</row>
    <row r="314" spans="2:17">
      <c r="B314" s="116"/>
      <c r="C314" s="116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</row>
    <row r="315" spans="2:17">
      <c r="B315" s="116"/>
      <c r="C315" s="116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</row>
    <row r="316" spans="2:17">
      <c r="B316" s="116"/>
      <c r="C316" s="116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</row>
    <row r="317" spans="2:17">
      <c r="B317" s="116"/>
      <c r="C317" s="116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</row>
    <row r="318" spans="2:17">
      <c r="B318" s="116"/>
      <c r="C318" s="116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</row>
    <row r="319" spans="2:17">
      <c r="B319" s="116"/>
      <c r="C319" s="116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</row>
    <row r="320" spans="2:17">
      <c r="B320" s="116"/>
      <c r="C320" s="116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</row>
    <row r="321" spans="2:17">
      <c r="B321" s="116"/>
      <c r="C321" s="116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</row>
    <row r="322" spans="2:17">
      <c r="B322" s="116"/>
      <c r="C322" s="116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</row>
    <row r="323" spans="2:17">
      <c r="B323" s="116"/>
      <c r="C323" s="116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</row>
    <row r="324" spans="2:17">
      <c r="B324" s="116"/>
      <c r="C324" s="116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</row>
    <row r="325" spans="2:17">
      <c r="B325" s="116"/>
      <c r="C325" s="116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</row>
    <row r="326" spans="2:17">
      <c r="B326" s="116"/>
      <c r="C326" s="116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</row>
    <row r="327" spans="2:17">
      <c r="B327" s="116"/>
      <c r="C327" s="116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</row>
    <row r="328" spans="2:17">
      <c r="B328" s="116"/>
      <c r="C328" s="116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</row>
    <row r="329" spans="2:17">
      <c r="B329" s="116"/>
      <c r="C329" s="116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</row>
    <row r="330" spans="2:17">
      <c r="B330" s="116"/>
      <c r="C330" s="116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</row>
    <row r="331" spans="2:17">
      <c r="B331" s="116"/>
      <c r="C331" s="116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</row>
    <row r="332" spans="2:17">
      <c r="B332" s="116"/>
      <c r="C332" s="116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</row>
    <row r="333" spans="2:17">
      <c r="B333" s="116"/>
      <c r="C333" s="116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</row>
    <row r="334" spans="2:17">
      <c r="B334" s="116"/>
      <c r="C334" s="116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</row>
    <row r="335" spans="2:17">
      <c r="B335" s="116"/>
      <c r="C335" s="116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</row>
    <row r="336" spans="2:17">
      <c r="B336" s="116"/>
      <c r="C336" s="116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</row>
    <row r="337" spans="2:17">
      <c r="B337" s="116"/>
      <c r="C337" s="116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</row>
    <row r="338" spans="2:17">
      <c r="B338" s="116"/>
      <c r="C338" s="116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</row>
    <row r="339" spans="2:17">
      <c r="B339" s="116"/>
      <c r="C339" s="116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</row>
    <row r="340" spans="2:17">
      <c r="B340" s="116"/>
      <c r="C340" s="116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</row>
    <row r="341" spans="2:17">
      <c r="B341" s="116"/>
      <c r="C341" s="116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</row>
    <row r="342" spans="2:17">
      <c r="B342" s="116"/>
      <c r="C342" s="116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</row>
    <row r="343" spans="2:17">
      <c r="B343" s="116"/>
      <c r="C343" s="116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</row>
    <row r="344" spans="2:17">
      <c r="B344" s="116"/>
      <c r="C344" s="116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</row>
    <row r="345" spans="2:17">
      <c r="B345" s="116"/>
      <c r="C345" s="116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</row>
    <row r="346" spans="2:17">
      <c r="B346" s="116"/>
      <c r="C346" s="116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</row>
    <row r="347" spans="2:17">
      <c r="B347" s="116"/>
      <c r="C347" s="116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</row>
    <row r="348" spans="2:17">
      <c r="B348" s="116"/>
      <c r="C348" s="116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</row>
    <row r="349" spans="2:17">
      <c r="B349" s="116"/>
      <c r="C349" s="116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</row>
    <row r="350" spans="2:17">
      <c r="B350" s="116"/>
      <c r="C350" s="116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</row>
    <row r="351" spans="2:17">
      <c r="B351" s="116"/>
      <c r="C351" s="116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</row>
    <row r="352" spans="2:17">
      <c r="B352" s="116"/>
      <c r="C352" s="116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</row>
    <row r="353" spans="2:17">
      <c r="B353" s="116"/>
      <c r="C353" s="116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</row>
    <row r="354" spans="2:17">
      <c r="B354" s="116"/>
      <c r="C354" s="116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</row>
    <row r="355" spans="2:17">
      <c r="B355" s="116"/>
      <c r="C355" s="116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</row>
    <row r="356" spans="2:17">
      <c r="B356" s="116"/>
      <c r="C356" s="116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</row>
    <row r="357" spans="2:17">
      <c r="B357" s="116"/>
      <c r="C357" s="116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</row>
    <row r="358" spans="2:17">
      <c r="B358" s="116"/>
      <c r="C358" s="116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</row>
    <row r="359" spans="2:17">
      <c r="B359" s="116"/>
      <c r="C359" s="116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</row>
    <row r="360" spans="2:17">
      <c r="B360" s="116"/>
      <c r="C360" s="116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</row>
    <row r="361" spans="2:17">
      <c r="B361" s="116"/>
      <c r="C361" s="116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</row>
    <row r="362" spans="2:17">
      <c r="B362" s="116"/>
      <c r="C362" s="116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</row>
    <row r="363" spans="2:17">
      <c r="B363" s="116"/>
      <c r="C363" s="116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</row>
    <row r="364" spans="2:17">
      <c r="B364" s="116"/>
      <c r="C364" s="116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</row>
    <row r="365" spans="2:17">
      <c r="B365" s="116"/>
      <c r="C365" s="116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</row>
    <row r="366" spans="2:17">
      <c r="B366" s="116"/>
      <c r="C366" s="116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</row>
    <row r="367" spans="2:17">
      <c r="B367" s="116"/>
      <c r="C367" s="116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</row>
    <row r="368" spans="2:17">
      <c r="B368" s="116"/>
      <c r="C368" s="116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</row>
    <row r="369" spans="2:17">
      <c r="B369" s="116"/>
      <c r="C369" s="116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</row>
    <row r="370" spans="2:17">
      <c r="B370" s="116"/>
      <c r="C370" s="116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</row>
    <row r="371" spans="2:17">
      <c r="B371" s="116"/>
      <c r="C371" s="116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</row>
    <row r="372" spans="2:17">
      <c r="B372" s="116"/>
      <c r="C372" s="116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</row>
    <row r="373" spans="2:17">
      <c r="B373" s="116"/>
      <c r="C373" s="116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</row>
    <row r="374" spans="2:17">
      <c r="B374" s="116"/>
      <c r="C374" s="116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</row>
    <row r="375" spans="2:17">
      <c r="B375" s="116"/>
      <c r="C375" s="116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</row>
    <row r="376" spans="2:17">
      <c r="B376" s="116"/>
      <c r="C376" s="116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</row>
    <row r="377" spans="2:17">
      <c r="B377" s="116"/>
      <c r="C377" s="116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</row>
    <row r="378" spans="2:17">
      <c r="B378" s="116"/>
      <c r="C378" s="116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</row>
    <row r="379" spans="2:17">
      <c r="B379" s="116"/>
      <c r="C379" s="116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</row>
    <row r="380" spans="2:17">
      <c r="B380" s="116"/>
      <c r="C380" s="116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</row>
    <row r="381" spans="2:17">
      <c r="B381" s="116"/>
      <c r="C381" s="116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</row>
    <row r="382" spans="2:17">
      <c r="B382" s="116"/>
      <c r="C382" s="116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</row>
    <row r="383" spans="2:17">
      <c r="B383" s="116"/>
      <c r="C383" s="116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</row>
    <row r="384" spans="2:17">
      <c r="B384" s="116"/>
      <c r="C384" s="116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</row>
    <row r="385" spans="2:17">
      <c r="B385" s="116"/>
      <c r="C385" s="116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</row>
    <row r="386" spans="2:17">
      <c r="B386" s="116"/>
      <c r="C386" s="116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</row>
    <row r="387" spans="2:17">
      <c r="B387" s="116"/>
      <c r="C387" s="116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</row>
    <row r="388" spans="2:17">
      <c r="B388" s="116"/>
      <c r="C388" s="116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</row>
    <row r="389" spans="2:17">
      <c r="B389" s="116"/>
      <c r="C389" s="116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</row>
    <row r="390" spans="2:17">
      <c r="B390" s="116"/>
      <c r="C390" s="116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</row>
    <row r="391" spans="2:17">
      <c r="B391" s="116"/>
      <c r="C391" s="116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</row>
    <row r="392" spans="2:17">
      <c r="B392" s="116"/>
      <c r="C392" s="116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</row>
    <row r="393" spans="2:17">
      <c r="B393" s="116"/>
      <c r="C393" s="116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</row>
    <row r="394" spans="2:17">
      <c r="B394" s="116"/>
      <c r="C394" s="116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</row>
    <row r="395" spans="2:17">
      <c r="B395" s="116"/>
      <c r="C395" s="116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</row>
    <row r="396" spans="2:17">
      <c r="B396" s="116"/>
      <c r="C396" s="116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</row>
    <row r="397" spans="2:17">
      <c r="B397" s="116"/>
      <c r="C397" s="116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</row>
    <row r="398" spans="2:17">
      <c r="B398" s="116"/>
      <c r="C398" s="116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</row>
    <row r="399" spans="2:17">
      <c r="B399" s="116"/>
      <c r="C399" s="116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</row>
    <row r="400" spans="2:17">
      <c r="B400" s="116"/>
      <c r="C400" s="116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</row>
    <row r="401" spans="2:17">
      <c r="B401" s="116"/>
      <c r="C401" s="116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</row>
    <row r="402" spans="2:17">
      <c r="B402" s="116"/>
      <c r="C402" s="116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</row>
    <row r="403" spans="2:17">
      <c r="B403" s="116"/>
      <c r="C403" s="116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</row>
    <row r="404" spans="2:17">
      <c r="B404" s="116"/>
      <c r="C404" s="116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</row>
    <row r="405" spans="2:17">
      <c r="B405" s="116"/>
      <c r="C405" s="116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</row>
    <row r="406" spans="2:17">
      <c r="B406" s="116"/>
      <c r="C406" s="116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</row>
    <row r="407" spans="2:17">
      <c r="B407" s="116"/>
      <c r="C407" s="116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</row>
    <row r="408" spans="2:17">
      <c r="B408" s="116"/>
      <c r="C408" s="116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</row>
    <row r="409" spans="2:17">
      <c r="B409" s="116"/>
      <c r="C409" s="116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</row>
    <row r="410" spans="2:17">
      <c r="B410" s="116"/>
      <c r="C410" s="116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</row>
    <row r="411" spans="2:17">
      <c r="B411" s="116"/>
      <c r="C411" s="116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</row>
    <row r="412" spans="2:17">
      <c r="B412" s="116"/>
      <c r="C412" s="116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</row>
    <row r="413" spans="2:17">
      <c r="B413" s="116"/>
      <c r="C413" s="116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</row>
    <row r="414" spans="2:17">
      <c r="B414" s="116"/>
      <c r="C414" s="116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</row>
    <row r="415" spans="2:17">
      <c r="B415" s="116"/>
      <c r="C415" s="116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</row>
    <row r="416" spans="2:17">
      <c r="B416" s="116"/>
      <c r="C416" s="116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</row>
    <row r="417" spans="2:17">
      <c r="B417" s="116"/>
      <c r="C417" s="116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</row>
    <row r="418" spans="2:17">
      <c r="B418" s="116"/>
      <c r="C418" s="116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</row>
    <row r="419" spans="2:17">
      <c r="B419" s="116"/>
      <c r="C419" s="116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</row>
    <row r="420" spans="2:17">
      <c r="B420" s="116"/>
      <c r="C420" s="116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</row>
    <row r="421" spans="2:17">
      <c r="B421" s="116"/>
      <c r="C421" s="116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</row>
    <row r="422" spans="2:17">
      <c r="B422" s="116"/>
      <c r="C422" s="116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</row>
    <row r="423" spans="2:17">
      <c r="B423" s="116"/>
      <c r="C423" s="116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</row>
    <row r="424" spans="2:17">
      <c r="B424" s="116"/>
      <c r="C424" s="116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</row>
    <row r="425" spans="2:17">
      <c r="B425" s="116"/>
      <c r="C425" s="116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</row>
    <row r="426" spans="2:17">
      <c r="B426" s="116"/>
      <c r="C426" s="116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</row>
    <row r="427" spans="2:17">
      <c r="B427" s="116"/>
      <c r="C427" s="116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</row>
    <row r="428" spans="2:17">
      <c r="B428" s="116"/>
      <c r="C428" s="116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</row>
    <row r="429" spans="2:17">
      <c r="B429" s="116"/>
      <c r="C429" s="116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</row>
    <row r="430" spans="2:17">
      <c r="B430" s="116"/>
      <c r="C430" s="116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</row>
    <row r="431" spans="2:17">
      <c r="B431" s="116"/>
      <c r="C431" s="116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</row>
    <row r="432" spans="2:17">
      <c r="B432" s="116"/>
      <c r="C432" s="116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</row>
    <row r="433" spans="2:17">
      <c r="B433" s="116"/>
      <c r="C433" s="116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</row>
    <row r="434" spans="2:17">
      <c r="B434" s="116"/>
      <c r="C434" s="116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</row>
    <row r="435" spans="2:17">
      <c r="B435" s="116"/>
      <c r="C435" s="116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</row>
    <row r="436" spans="2:17">
      <c r="B436" s="116"/>
      <c r="C436" s="116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</row>
    <row r="437" spans="2:17">
      <c r="B437" s="116"/>
      <c r="C437" s="116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</row>
    <row r="438" spans="2:17">
      <c r="B438" s="116"/>
      <c r="C438" s="116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</row>
    <row r="439" spans="2:17">
      <c r="B439" s="116"/>
      <c r="C439" s="116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</row>
    <row r="440" spans="2:17">
      <c r="B440" s="116"/>
      <c r="C440" s="116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</row>
    <row r="441" spans="2:17">
      <c r="B441" s="116"/>
      <c r="C441" s="116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</row>
    <row r="442" spans="2:17">
      <c r="B442" s="116"/>
      <c r="C442" s="116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</row>
    <row r="443" spans="2:17">
      <c r="B443" s="116"/>
      <c r="C443" s="116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</row>
    <row r="444" spans="2:17">
      <c r="B444" s="116"/>
      <c r="C444" s="116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</row>
    <row r="445" spans="2:17">
      <c r="B445" s="116"/>
      <c r="C445" s="116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</row>
    <row r="446" spans="2:17">
      <c r="B446" s="116"/>
      <c r="C446" s="116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</row>
    <row r="447" spans="2:17">
      <c r="B447" s="116"/>
      <c r="C447" s="116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</row>
    <row r="448" spans="2:17">
      <c r="B448" s="116"/>
      <c r="C448" s="116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</row>
    <row r="449" spans="2:17">
      <c r="B449" s="116"/>
      <c r="C449" s="116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</row>
    <row r="450" spans="2:17">
      <c r="B450" s="116"/>
      <c r="C450" s="116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</row>
    <row r="451" spans="2:17">
      <c r="B451" s="116"/>
      <c r="C451" s="116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</row>
    <row r="452" spans="2:17">
      <c r="B452" s="116"/>
      <c r="C452" s="116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</row>
    <row r="453" spans="2:17">
      <c r="B453" s="116"/>
      <c r="C453" s="116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</row>
    <row r="454" spans="2:17">
      <c r="B454" s="116"/>
      <c r="C454" s="116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</row>
    <row r="455" spans="2:17">
      <c r="B455" s="116"/>
      <c r="C455" s="116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</row>
    <row r="456" spans="2:17">
      <c r="B456" s="116"/>
      <c r="C456" s="116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</row>
    <row r="457" spans="2:17">
      <c r="B457" s="116"/>
      <c r="C457" s="116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</row>
    <row r="458" spans="2:17">
      <c r="B458" s="116"/>
      <c r="C458" s="116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</row>
    <row r="459" spans="2:17">
      <c r="B459" s="116"/>
      <c r="C459" s="116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</row>
    <row r="460" spans="2:17">
      <c r="B460" s="116"/>
      <c r="C460" s="116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</row>
    <row r="461" spans="2:17">
      <c r="B461" s="116"/>
      <c r="C461" s="116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</row>
    <row r="462" spans="2:17">
      <c r="B462" s="116"/>
      <c r="C462" s="116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</row>
    <row r="463" spans="2:17">
      <c r="B463" s="116"/>
      <c r="C463" s="116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</row>
    <row r="464" spans="2:17">
      <c r="B464" s="116"/>
      <c r="C464" s="116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</row>
    <row r="465" spans="2:17">
      <c r="B465" s="116"/>
      <c r="C465" s="116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</row>
    <row r="466" spans="2:17">
      <c r="B466" s="116"/>
      <c r="C466" s="116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</row>
    <row r="467" spans="2:17">
      <c r="B467" s="116"/>
      <c r="C467" s="116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</row>
    <row r="468" spans="2:17">
      <c r="B468" s="116"/>
      <c r="C468" s="116"/>
      <c r="D468" s="117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</row>
    <row r="469" spans="2:17">
      <c r="B469" s="116"/>
      <c r="C469" s="116"/>
      <c r="D469" s="117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</row>
    <row r="470" spans="2:17">
      <c r="B470" s="116"/>
      <c r="C470" s="116"/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</row>
    <row r="471" spans="2:17">
      <c r="B471" s="116"/>
      <c r="C471" s="116"/>
      <c r="D471" s="117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</row>
    <row r="472" spans="2:17">
      <c r="B472" s="116"/>
      <c r="C472" s="116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</row>
    <row r="473" spans="2:17">
      <c r="B473" s="116"/>
      <c r="C473" s="116"/>
      <c r="D473" s="117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</row>
    <row r="474" spans="2:17">
      <c r="B474" s="116"/>
      <c r="C474" s="116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</row>
    <row r="475" spans="2:17">
      <c r="B475" s="116"/>
      <c r="C475" s="116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</row>
    <row r="476" spans="2:17">
      <c r="B476" s="116"/>
      <c r="C476" s="116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</row>
    <row r="477" spans="2:17">
      <c r="B477" s="116"/>
      <c r="C477" s="116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</row>
    <row r="478" spans="2:17">
      <c r="B478" s="116"/>
      <c r="C478" s="116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</row>
    <row r="479" spans="2:17">
      <c r="B479" s="116"/>
      <c r="C479" s="116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</row>
    <row r="480" spans="2:17">
      <c r="B480" s="116"/>
      <c r="C480" s="116"/>
      <c r="D480" s="117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</row>
    <row r="481" spans="2:17">
      <c r="B481" s="116"/>
      <c r="C481" s="116"/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</row>
    <row r="482" spans="2:17">
      <c r="B482" s="116"/>
      <c r="C482" s="116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</row>
    <row r="483" spans="2:17">
      <c r="B483" s="116"/>
      <c r="C483" s="116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</row>
    <row r="484" spans="2:17">
      <c r="B484" s="116"/>
      <c r="C484" s="116"/>
      <c r="D484" s="117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</row>
    <row r="485" spans="2:17">
      <c r="B485" s="116"/>
      <c r="C485" s="116"/>
      <c r="D485" s="117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</row>
    <row r="486" spans="2:17">
      <c r="B486" s="116"/>
      <c r="C486" s="116"/>
      <c r="D486" s="117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</row>
    <row r="487" spans="2:17">
      <c r="B487" s="116"/>
      <c r="C487" s="116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</row>
    <row r="488" spans="2:17">
      <c r="B488" s="116"/>
      <c r="C488" s="116"/>
      <c r="D488" s="117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</row>
    <row r="489" spans="2:17">
      <c r="B489" s="116"/>
      <c r="C489" s="116"/>
      <c r="D489" s="117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</row>
    <row r="490" spans="2:17">
      <c r="B490" s="116"/>
      <c r="C490" s="116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</row>
    <row r="491" spans="2:17">
      <c r="B491" s="116"/>
      <c r="C491" s="116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</row>
    <row r="492" spans="2:17">
      <c r="B492" s="116"/>
      <c r="C492" s="116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</row>
    <row r="493" spans="2:17">
      <c r="B493" s="116"/>
      <c r="C493" s="116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</row>
    <row r="494" spans="2:17">
      <c r="B494" s="116"/>
      <c r="C494" s="116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</row>
    <row r="495" spans="2:17">
      <c r="B495" s="116"/>
      <c r="C495" s="116"/>
      <c r="D495" s="117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</row>
    <row r="496" spans="2:17">
      <c r="B496" s="116"/>
      <c r="C496" s="116"/>
      <c r="D496" s="117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</row>
    <row r="497" spans="2:17">
      <c r="B497" s="116"/>
      <c r="C497" s="116"/>
      <c r="D497" s="117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</row>
    <row r="498" spans="2:17">
      <c r="B498" s="116"/>
      <c r="C498" s="116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</row>
    <row r="499" spans="2:17">
      <c r="B499" s="116"/>
      <c r="C499" s="116"/>
      <c r="D499" s="117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</row>
    <row r="500" spans="2:17">
      <c r="B500" s="116"/>
      <c r="C500" s="116"/>
      <c r="D500" s="117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</row>
    <row r="501" spans="2:17">
      <c r="B501" s="116"/>
      <c r="C501" s="116"/>
      <c r="D501" s="117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</row>
    <row r="502" spans="2:17">
      <c r="B502" s="116"/>
      <c r="C502" s="116"/>
      <c r="D502" s="117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</row>
    <row r="503" spans="2:17">
      <c r="B503" s="116"/>
      <c r="C503" s="116"/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</row>
    <row r="504" spans="2:17">
      <c r="B504" s="116"/>
      <c r="C504" s="116"/>
      <c r="D504" s="117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</row>
    <row r="505" spans="2:17">
      <c r="B505" s="116"/>
      <c r="C505" s="116"/>
      <c r="D505" s="117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</row>
    <row r="506" spans="2:17">
      <c r="B506" s="116"/>
      <c r="C506" s="116"/>
      <c r="D506" s="117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</row>
    <row r="507" spans="2:17">
      <c r="B507" s="116"/>
      <c r="C507" s="116"/>
      <c r="D507" s="117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</row>
    <row r="508" spans="2:17">
      <c r="B508" s="116"/>
      <c r="C508" s="116"/>
      <c r="D508" s="117"/>
      <c r="E508" s="117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17"/>
    </row>
    <row r="509" spans="2:17">
      <c r="B509" s="116"/>
      <c r="C509" s="116"/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</row>
    <row r="510" spans="2:17">
      <c r="B510" s="116"/>
      <c r="C510" s="116"/>
      <c r="D510" s="117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</row>
    <row r="511" spans="2:17">
      <c r="B511" s="116"/>
      <c r="C511" s="116"/>
      <c r="D511" s="117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</row>
    <row r="512" spans="2:17">
      <c r="B512" s="116"/>
      <c r="C512" s="116"/>
      <c r="D512" s="117"/>
      <c r="E512" s="117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  <c r="Q512" s="117"/>
    </row>
    <row r="513" spans="2:17">
      <c r="B513" s="116"/>
      <c r="C513" s="116"/>
      <c r="D513" s="117"/>
      <c r="E513" s="117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</row>
    <row r="514" spans="2:17">
      <c r="B514" s="116"/>
      <c r="C514" s="116"/>
      <c r="D514" s="117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</row>
    <row r="515" spans="2:17">
      <c r="B515" s="116"/>
      <c r="C515" s="116"/>
      <c r="D515" s="117"/>
      <c r="E515" s="117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  <c r="Q515" s="117"/>
    </row>
    <row r="516" spans="2:17">
      <c r="B516" s="116"/>
      <c r="C516" s="116"/>
      <c r="D516" s="117"/>
      <c r="E516" s="117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17"/>
    </row>
    <row r="517" spans="2:17">
      <c r="B517" s="116"/>
      <c r="C517" s="116"/>
      <c r="D517" s="117"/>
      <c r="E517" s="117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</row>
    <row r="518" spans="2:17">
      <c r="B518" s="116"/>
      <c r="C518" s="116"/>
      <c r="D518" s="117"/>
      <c r="E518" s="117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</row>
    <row r="519" spans="2:17">
      <c r="B519" s="116"/>
      <c r="C519" s="116"/>
      <c r="D519" s="117"/>
      <c r="E519" s="117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17"/>
    </row>
    <row r="520" spans="2:17">
      <c r="B520" s="116"/>
      <c r="C520" s="116"/>
      <c r="D520" s="117"/>
      <c r="E520" s="117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</row>
    <row r="521" spans="2:17">
      <c r="B521" s="116"/>
      <c r="C521" s="116"/>
      <c r="D521" s="117"/>
      <c r="E521" s="117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  <c r="Q521" s="117"/>
    </row>
    <row r="522" spans="2:17">
      <c r="B522" s="116"/>
      <c r="C522" s="116"/>
      <c r="D522" s="117"/>
      <c r="E522" s="117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17"/>
      <c r="Q522" s="117"/>
    </row>
    <row r="523" spans="2:17">
      <c r="B523" s="116"/>
      <c r="C523" s="116"/>
      <c r="D523" s="117"/>
      <c r="E523" s="117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  <c r="Q523" s="117"/>
    </row>
    <row r="524" spans="2:17">
      <c r="B524" s="116"/>
      <c r="C524" s="116"/>
      <c r="D524" s="117"/>
      <c r="E524" s="117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117"/>
    </row>
    <row r="525" spans="2:17">
      <c r="B525" s="116"/>
      <c r="C525" s="116"/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</row>
    <row r="526" spans="2:17">
      <c r="B526" s="116"/>
      <c r="C526" s="116"/>
      <c r="D526" s="117"/>
      <c r="E526" s="117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  <c r="Q526" s="117"/>
    </row>
    <row r="527" spans="2:17">
      <c r="B527" s="116"/>
      <c r="C527" s="116"/>
      <c r="D527" s="117"/>
      <c r="E527" s="117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</row>
    <row r="528" spans="2:17">
      <c r="B528" s="116"/>
      <c r="C528" s="116"/>
      <c r="D528" s="117"/>
      <c r="E528" s="117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</row>
    <row r="529" spans="2:17">
      <c r="B529" s="116"/>
      <c r="C529" s="116"/>
      <c r="D529" s="117"/>
      <c r="E529" s="117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  <c r="Q529" s="117"/>
    </row>
    <row r="530" spans="2:17">
      <c r="B530" s="116"/>
      <c r="C530" s="116"/>
      <c r="D530" s="117"/>
      <c r="E530" s="117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  <c r="Q530" s="117"/>
    </row>
    <row r="531" spans="2:17">
      <c r="B531" s="116"/>
      <c r="C531" s="116"/>
      <c r="D531" s="117"/>
      <c r="E531" s="117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  <c r="Q531" s="117"/>
    </row>
    <row r="532" spans="2:17">
      <c r="B532" s="116"/>
      <c r="C532" s="116"/>
      <c r="D532" s="117"/>
      <c r="E532" s="117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  <c r="Q532" s="117"/>
    </row>
    <row r="533" spans="2:17">
      <c r="B533" s="116"/>
      <c r="C533" s="116"/>
      <c r="D533" s="117"/>
      <c r="E533" s="117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17"/>
      <c r="Q533" s="117"/>
    </row>
    <row r="534" spans="2:17">
      <c r="B534" s="116"/>
      <c r="C534" s="116"/>
      <c r="D534" s="117"/>
      <c r="E534" s="117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  <c r="Q534" s="117"/>
    </row>
    <row r="535" spans="2:17">
      <c r="B535" s="116"/>
      <c r="C535" s="116"/>
      <c r="D535" s="117"/>
      <c r="E535" s="117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  <c r="Q535" s="117"/>
    </row>
    <row r="536" spans="2:17">
      <c r="B536" s="116"/>
      <c r="C536" s="116"/>
      <c r="D536" s="117"/>
      <c r="E536" s="117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</row>
    <row r="537" spans="2:17">
      <c r="B537" s="116"/>
      <c r="C537" s="116"/>
      <c r="D537" s="117"/>
      <c r="E537" s="117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17"/>
      <c r="Q537" s="117"/>
    </row>
    <row r="538" spans="2:17">
      <c r="B538" s="116"/>
      <c r="C538" s="116"/>
      <c r="D538" s="117"/>
      <c r="E538" s="117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17"/>
      <c r="Q538" s="117"/>
    </row>
    <row r="539" spans="2:17">
      <c r="B539" s="116"/>
      <c r="C539" s="116"/>
      <c r="D539" s="117"/>
      <c r="E539" s="117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17"/>
      <c r="Q539" s="117"/>
    </row>
    <row r="540" spans="2:17">
      <c r="B540" s="116"/>
      <c r="C540" s="116"/>
      <c r="D540" s="117"/>
      <c r="E540" s="117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17"/>
      <c r="Q540" s="117"/>
    </row>
    <row r="541" spans="2:17">
      <c r="B541" s="116"/>
      <c r="C541" s="116"/>
      <c r="D541" s="117"/>
      <c r="E541" s="117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17"/>
      <c r="Q541" s="117"/>
    </row>
    <row r="542" spans="2:17">
      <c r="B542" s="116"/>
      <c r="C542" s="116"/>
      <c r="D542" s="117"/>
      <c r="E542" s="117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</row>
    <row r="543" spans="2:17">
      <c r="B543" s="116"/>
      <c r="C543" s="116"/>
      <c r="D543" s="117"/>
      <c r="E543" s="117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</row>
    <row r="544" spans="2:17">
      <c r="B544" s="116"/>
      <c r="C544" s="116"/>
      <c r="D544" s="117"/>
      <c r="E544" s="117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  <c r="Q544" s="117"/>
    </row>
    <row r="545" spans="2:17">
      <c r="B545" s="116"/>
      <c r="C545" s="116"/>
      <c r="D545" s="117"/>
      <c r="E545" s="117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17"/>
      <c r="Q545" s="117"/>
    </row>
    <row r="546" spans="2:17">
      <c r="B546" s="116"/>
      <c r="C546" s="116"/>
      <c r="D546" s="117"/>
      <c r="E546" s="117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17"/>
      <c r="Q546" s="117"/>
    </row>
    <row r="547" spans="2:17">
      <c r="B547" s="116"/>
      <c r="C547" s="116"/>
      <c r="D547" s="117"/>
      <c r="E547" s="117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</row>
    <row r="548" spans="2:17">
      <c r="B548" s="116"/>
      <c r="C548" s="116"/>
      <c r="D548" s="117"/>
      <c r="E548" s="117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  <c r="Q548" s="117"/>
    </row>
    <row r="549" spans="2:17">
      <c r="B549" s="116"/>
      <c r="C549" s="116"/>
      <c r="D549" s="117"/>
      <c r="E549" s="117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17"/>
      <c r="Q549" s="117"/>
    </row>
    <row r="550" spans="2:17">
      <c r="B550" s="116"/>
      <c r="C550" s="116"/>
      <c r="D550" s="117"/>
      <c r="E550" s="117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17"/>
      <c r="Q550" s="117"/>
    </row>
    <row r="551" spans="2:17">
      <c r="B551" s="116"/>
      <c r="C551" s="116"/>
      <c r="D551" s="117"/>
      <c r="E551" s="117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17"/>
      <c r="Q551" s="117"/>
    </row>
    <row r="552" spans="2:17">
      <c r="B552" s="116"/>
      <c r="C552" s="116"/>
      <c r="D552" s="117"/>
      <c r="E552" s="117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  <c r="Q552" s="117"/>
    </row>
    <row r="553" spans="2:17">
      <c r="B553" s="116"/>
      <c r="C553" s="116"/>
      <c r="D553" s="117"/>
      <c r="E553" s="117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  <c r="Q553" s="117"/>
    </row>
    <row r="554" spans="2:17">
      <c r="B554" s="116"/>
      <c r="C554" s="116"/>
      <c r="D554" s="117"/>
      <c r="E554" s="117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  <c r="Q554" s="117"/>
    </row>
    <row r="555" spans="2:17">
      <c r="B555" s="116"/>
      <c r="C555" s="116"/>
      <c r="D555" s="117"/>
      <c r="E555" s="117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17"/>
      <c r="Q555" s="117"/>
    </row>
    <row r="556" spans="2:17">
      <c r="B556" s="116"/>
      <c r="C556" s="116"/>
      <c r="D556" s="117"/>
      <c r="E556" s="117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  <c r="Q556" s="117"/>
    </row>
    <row r="557" spans="2:17">
      <c r="B557" s="116"/>
      <c r="C557" s="116"/>
      <c r="D557" s="117"/>
      <c r="E557" s="117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17"/>
      <c r="Q557" s="117"/>
    </row>
    <row r="558" spans="2:17">
      <c r="B558" s="116"/>
      <c r="C558" s="116"/>
      <c r="D558" s="117"/>
      <c r="E558" s="117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1066"/>
  <sheetViews>
    <sheetView rightToLeft="1" zoomScale="85" zoomScaleNormal="85" workbookViewId="0">
      <selection activeCell="C17" sqref="C17"/>
    </sheetView>
  </sheetViews>
  <sheetFormatPr defaultColWidth="9.140625" defaultRowHeight="18"/>
  <cols>
    <col min="1" max="1" width="6.28515625" style="1" customWidth="1"/>
    <col min="2" max="2" width="46" style="2" bestFit="1" customWidth="1"/>
    <col min="3" max="3" width="21.140625" style="2" customWidth="1"/>
    <col min="4" max="4" width="10.140625" style="2" bestFit="1" customWidth="1"/>
    <col min="5" max="5" width="11.285156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23.42578125" style="1" customWidth="1"/>
    <col min="11" max="11" width="12.28515625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7.28515625" style="1" bestFit="1" customWidth="1"/>
    <col min="16" max="16" width="9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142</v>
      </c>
      <c r="C1" s="67" t="s" vm="1">
        <v>225</v>
      </c>
    </row>
    <row r="2" spans="2:18">
      <c r="B2" s="46" t="s">
        <v>141</v>
      </c>
      <c r="C2" s="67" t="s">
        <v>226</v>
      </c>
    </row>
    <row r="3" spans="2:18">
      <c r="B3" s="46" t="s">
        <v>143</v>
      </c>
      <c r="C3" s="67" t="s">
        <v>227</v>
      </c>
    </row>
    <row r="4" spans="2:18">
      <c r="B4" s="46" t="s">
        <v>144</v>
      </c>
      <c r="C4" s="67">
        <v>9454</v>
      </c>
    </row>
    <row r="6" spans="2:18" ht="26.25" customHeight="1">
      <c r="B6" s="133" t="s">
        <v>172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/>
    </row>
    <row r="7" spans="2:18" s="3" customFormat="1" ht="78.75">
      <c r="B7" s="47" t="s">
        <v>112</v>
      </c>
      <c r="C7" s="48" t="s">
        <v>184</v>
      </c>
      <c r="D7" s="48" t="s">
        <v>44</v>
      </c>
      <c r="E7" s="48" t="s">
        <v>113</v>
      </c>
      <c r="F7" s="48" t="s">
        <v>14</v>
      </c>
      <c r="G7" s="48" t="s">
        <v>100</v>
      </c>
      <c r="H7" s="48" t="s">
        <v>66</v>
      </c>
      <c r="I7" s="48" t="s">
        <v>17</v>
      </c>
      <c r="J7" s="48" t="s">
        <v>224</v>
      </c>
      <c r="K7" s="48" t="s">
        <v>99</v>
      </c>
      <c r="L7" s="48" t="s">
        <v>34</v>
      </c>
      <c r="M7" s="48" t="s">
        <v>18</v>
      </c>
      <c r="N7" s="48" t="s">
        <v>201</v>
      </c>
      <c r="O7" s="48" t="s">
        <v>200</v>
      </c>
      <c r="P7" s="48" t="s">
        <v>107</v>
      </c>
      <c r="Q7" s="48" t="s">
        <v>145</v>
      </c>
      <c r="R7" s="50" t="s">
        <v>147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208</v>
      </c>
      <c r="O8" s="15"/>
      <c r="P8" s="15" t="s">
        <v>204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109</v>
      </c>
      <c r="R9" s="19" t="s">
        <v>110</v>
      </c>
    </row>
    <row r="10" spans="2:18" s="4" customFormat="1" ht="18" customHeight="1">
      <c r="B10" s="68" t="s">
        <v>39</v>
      </c>
      <c r="C10" s="69"/>
      <c r="D10" s="69"/>
      <c r="E10" s="69"/>
      <c r="F10" s="69"/>
      <c r="G10" s="69"/>
      <c r="H10" s="69"/>
      <c r="I10" s="77">
        <v>5.0669530924926285</v>
      </c>
      <c r="J10" s="69"/>
      <c r="K10" s="69"/>
      <c r="L10" s="69"/>
      <c r="M10" s="90">
        <v>2.3661717744528934E-2</v>
      </c>
      <c r="N10" s="77"/>
      <c r="O10" s="79"/>
      <c r="P10" s="77">
        <f>P11+P139</f>
        <v>3143.2004208169997</v>
      </c>
      <c r="Q10" s="78">
        <f>IFERROR(P10/$P$10,0)</f>
        <v>1</v>
      </c>
      <c r="R10" s="78">
        <f>P10/'סכום נכסי הקרן'!$C$42</f>
        <v>3.8216288219242299E-2</v>
      </c>
    </row>
    <row r="11" spans="2:18" ht="21.75" customHeight="1">
      <c r="B11" s="70" t="s">
        <v>37</v>
      </c>
      <c r="C11" s="71"/>
      <c r="D11" s="71"/>
      <c r="E11" s="71"/>
      <c r="F11" s="71"/>
      <c r="G11" s="71"/>
      <c r="H11" s="71"/>
      <c r="I11" s="80">
        <v>6.5382301581144251</v>
      </c>
      <c r="J11" s="71"/>
      <c r="K11" s="71"/>
      <c r="L11" s="71"/>
      <c r="M11" s="91">
        <v>1.7484901236284111E-2</v>
      </c>
      <c r="N11" s="80"/>
      <c r="O11" s="82"/>
      <c r="P11" s="80">
        <f>P12+P33</f>
        <v>1194.412030817</v>
      </c>
      <c r="Q11" s="81">
        <f t="shared" ref="Q11:Q74" si="0">IFERROR(P11/$P$10,0)</f>
        <v>0.37999868634101963</v>
      </c>
      <c r="R11" s="81">
        <f>P11/'סכום נכסי הקרן'!$C$42</f>
        <v>1.4522139320141859E-2</v>
      </c>
    </row>
    <row r="12" spans="2:18">
      <c r="B12" s="89" t="s">
        <v>35</v>
      </c>
      <c r="C12" s="71"/>
      <c r="D12" s="71"/>
      <c r="E12" s="71"/>
      <c r="F12" s="71"/>
      <c r="G12" s="71"/>
      <c r="H12" s="71"/>
      <c r="I12" s="80">
        <v>7.8979909970940065</v>
      </c>
      <c r="J12" s="71"/>
      <c r="K12" s="71"/>
      <c r="L12" s="71"/>
      <c r="M12" s="91">
        <v>1.7858240549220951E-2</v>
      </c>
      <c r="N12" s="80"/>
      <c r="O12" s="82"/>
      <c r="P12" s="80">
        <f>SUM(P13:P31)</f>
        <v>275.53164374299996</v>
      </c>
      <c r="Q12" s="81">
        <f t="shared" si="0"/>
        <v>8.7659584771683799E-2</v>
      </c>
      <c r="R12" s="81">
        <f>P12/'סכום נכסי הקרן'!$C$42</f>
        <v>3.3500239568137712E-3</v>
      </c>
    </row>
    <row r="13" spans="2:18">
      <c r="B13" s="76" t="s">
        <v>2601</v>
      </c>
      <c r="C13" s="86" t="s">
        <v>2511</v>
      </c>
      <c r="D13" s="73">
        <v>6028</v>
      </c>
      <c r="E13" s="73"/>
      <c r="F13" s="73" t="s">
        <v>630</v>
      </c>
      <c r="G13" s="101">
        <v>43100</v>
      </c>
      <c r="H13" s="73"/>
      <c r="I13" s="83">
        <v>9.2200000005341902</v>
      </c>
      <c r="J13" s="86" t="s">
        <v>27</v>
      </c>
      <c r="K13" s="86" t="s">
        <v>129</v>
      </c>
      <c r="L13" s="87">
        <v>3.1600000001456886E-2</v>
      </c>
      <c r="M13" s="87">
        <v>3.1600000001456886E-2</v>
      </c>
      <c r="N13" s="83">
        <v>8053.9303120000004</v>
      </c>
      <c r="O13" s="85">
        <v>102.27</v>
      </c>
      <c r="P13" s="83">
        <v>8.2367545300000007</v>
      </c>
      <c r="Q13" s="84">
        <f t="shared" si="0"/>
        <v>2.6204993087456554E-3</v>
      </c>
      <c r="R13" s="84">
        <f>P13/'סכום נכסי הקרן'!$C$42</f>
        <v>1.0014575686134919E-4</v>
      </c>
    </row>
    <row r="14" spans="2:18">
      <c r="B14" s="76" t="s">
        <v>2601</v>
      </c>
      <c r="C14" s="86" t="s">
        <v>2511</v>
      </c>
      <c r="D14" s="73">
        <v>6869</v>
      </c>
      <c r="E14" s="73"/>
      <c r="F14" s="73" t="s">
        <v>630</v>
      </c>
      <c r="G14" s="101">
        <v>43555</v>
      </c>
      <c r="H14" s="73"/>
      <c r="I14" s="83">
        <v>4.5300000001564165</v>
      </c>
      <c r="J14" s="86" t="s">
        <v>27</v>
      </c>
      <c r="K14" s="86" t="s">
        <v>129</v>
      </c>
      <c r="L14" s="87">
        <v>3.0100000000521387E-2</v>
      </c>
      <c r="M14" s="87">
        <v>3.0100000000521387E-2</v>
      </c>
      <c r="N14" s="83">
        <v>2045.467995</v>
      </c>
      <c r="O14" s="85">
        <v>112.52</v>
      </c>
      <c r="P14" s="83">
        <v>2.3015605879999996</v>
      </c>
      <c r="Q14" s="84">
        <f t="shared" si="0"/>
        <v>7.3223475434689724E-4</v>
      </c>
      <c r="R14" s="84">
        <f>P14/'סכום נכסי הקרן'!$C$42</f>
        <v>2.7983294416267105E-5</v>
      </c>
    </row>
    <row r="15" spans="2:18">
      <c r="B15" s="76" t="s">
        <v>2601</v>
      </c>
      <c r="C15" s="86" t="s">
        <v>2511</v>
      </c>
      <c r="D15" s="73">
        <v>6870</v>
      </c>
      <c r="E15" s="73"/>
      <c r="F15" s="73" t="s">
        <v>630</v>
      </c>
      <c r="G15" s="101">
        <v>43555</v>
      </c>
      <c r="H15" s="73"/>
      <c r="I15" s="83">
        <v>6.5300000000094682</v>
      </c>
      <c r="J15" s="86" t="s">
        <v>27</v>
      </c>
      <c r="K15" s="86" t="s">
        <v>129</v>
      </c>
      <c r="L15" s="87">
        <v>1.2500000000112732E-2</v>
      </c>
      <c r="M15" s="87">
        <v>1.2500000000112732E-2</v>
      </c>
      <c r="N15" s="83">
        <v>21781.928535999999</v>
      </c>
      <c r="O15" s="85">
        <v>101.81</v>
      </c>
      <c r="P15" s="83">
        <v>22.176181443000001</v>
      </c>
      <c r="Q15" s="84">
        <f t="shared" si="0"/>
        <v>7.0552871195009043E-3</v>
      </c>
      <c r="R15" s="84">
        <f>P15/'סכום נכסי הקרן'!$C$42</f>
        <v>2.6962688602835439E-4</v>
      </c>
    </row>
    <row r="16" spans="2:18">
      <c r="B16" s="76" t="s">
        <v>2601</v>
      </c>
      <c r="C16" s="86" t="s">
        <v>2511</v>
      </c>
      <c r="D16" s="73">
        <v>6868</v>
      </c>
      <c r="E16" s="73"/>
      <c r="F16" s="73" t="s">
        <v>630</v>
      </c>
      <c r="G16" s="101">
        <v>43555</v>
      </c>
      <c r="H16" s="73"/>
      <c r="I16" s="83">
        <v>6.600000000475247</v>
      </c>
      <c r="J16" s="86" t="s">
        <v>27</v>
      </c>
      <c r="K16" s="86" t="s">
        <v>129</v>
      </c>
      <c r="L16" s="87">
        <v>1.9500000001867041E-2</v>
      </c>
      <c r="M16" s="87">
        <v>1.9500000001867041E-2</v>
      </c>
      <c r="N16" s="83">
        <v>2666.3989240000001</v>
      </c>
      <c r="O16" s="85">
        <v>110.48</v>
      </c>
      <c r="P16" s="83">
        <v>2.9458371909999999</v>
      </c>
      <c r="Q16" s="84">
        <f t="shared" si="0"/>
        <v>9.3720946697834178E-4</v>
      </c>
      <c r="R16" s="84">
        <f>P16/'סכום נכסי הקרן'!$C$42</f>
        <v>3.5816667111846759E-5</v>
      </c>
    </row>
    <row r="17" spans="2:18">
      <c r="B17" s="76" t="s">
        <v>2601</v>
      </c>
      <c r="C17" s="86" t="s">
        <v>2511</v>
      </c>
      <c r="D17" s="73">
        <v>6867</v>
      </c>
      <c r="E17" s="73"/>
      <c r="F17" s="73" t="s">
        <v>630</v>
      </c>
      <c r="G17" s="101">
        <v>43555</v>
      </c>
      <c r="H17" s="73"/>
      <c r="I17" s="83">
        <v>6.3900000003563546</v>
      </c>
      <c r="J17" s="86" t="s">
        <v>27</v>
      </c>
      <c r="K17" s="86" t="s">
        <v>129</v>
      </c>
      <c r="L17" s="87">
        <v>1.5400000001215474E-2</v>
      </c>
      <c r="M17" s="87">
        <v>1.5400000001215474E-2</v>
      </c>
      <c r="N17" s="83">
        <v>6691.2848610000001</v>
      </c>
      <c r="O17" s="85">
        <v>108.2</v>
      </c>
      <c r="P17" s="83">
        <v>7.2399693779999996</v>
      </c>
      <c r="Q17" s="84">
        <f t="shared" si="0"/>
        <v>2.3033750345827909E-3</v>
      </c>
      <c r="R17" s="84">
        <f>P17/'סכום נכסי הקרן'!$C$42</f>
        <v>8.8026444198623143E-5</v>
      </c>
    </row>
    <row r="18" spans="2:18">
      <c r="B18" s="76" t="s">
        <v>2601</v>
      </c>
      <c r="C18" s="86" t="s">
        <v>2511</v>
      </c>
      <c r="D18" s="73">
        <v>6866</v>
      </c>
      <c r="E18" s="73"/>
      <c r="F18" s="73" t="s">
        <v>630</v>
      </c>
      <c r="G18" s="101">
        <v>43555</v>
      </c>
      <c r="H18" s="73"/>
      <c r="I18" s="83">
        <v>6.9999999997026467</v>
      </c>
      <c r="J18" s="86" t="s">
        <v>27</v>
      </c>
      <c r="K18" s="86" t="s">
        <v>129</v>
      </c>
      <c r="L18" s="87">
        <v>6.9999999998017638E-3</v>
      </c>
      <c r="M18" s="87">
        <v>6.9999999998017638E-3</v>
      </c>
      <c r="N18" s="83">
        <v>9427.1826810000002</v>
      </c>
      <c r="O18" s="85">
        <v>107.02</v>
      </c>
      <c r="P18" s="83">
        <v>10.088969726</v>
      </c>
      <c r="Q18" s="84">
        <f t="shared" si="0"/>
        <v>3.2097761438252843E-3</v>
      </c>
      <c r="R18" s="84">
        <f>P18/'סכום נכסי הקרן'!$C$42</f>
        <v>1.226657302316752E-4</v>
      </c>
    </row>
    <row r="19" spans="2:18">
      <c r="B19" s="76" t="s">
        <v>2601</v>
      </c>
      <c r="C19" s="86" t="s">
        <v>2511</v>
      </c>
      <c r="D19" s="73">
        <v>6865</v>
      </c>
      <c r="E19" s="73"/>
      <c r="F19" s="73" t="s">
        <v>630</v>
      </c>
      <c r="G19" s="101">
        <v>43555</v>
      </c>
      <c r="H19" s="73"/>
      <c r="I19" s="83">
        <v>4.77000000022944</v>
      </c>
      <c r="J19" s="86" t="s">
        <v>27</v>
      </c>
      <c r="K19" s="86" t="s">
        <v>129</v>
      </c>
      <c r="L19" s="87">
        <v>1.7300000000503649E-2</v>
      </c>
      <c r="M19" s="87">
        <v>1.7300000000503649E-2</v>
      </c>
      <c r="N19" s="83">
        <v>6172.566738999999</v>
      </c>
      <c r="O19" s="85">
        <v>115.8</v>
      </c>
      <c r="P19" s="83">
        <v>7.1478329679999995</v>
      </c>
      <c r="Q19" s="84">
        <f t="shared" si="0"/>
        <v>2.2740621058271846E-3</v>
      </c>
      <c r="R19" s="84">
        <f>P19/'סכום נכסי הקרן'!$C$42</f>
        <v>8.6906212864748774E-5</v>
      </c>
    </row>
    <row r="20" spans="2:18">
      <c r="B20" s="76" t="s">
        <v>2601</v>
      </c>
      <c r="C20" s="86" t="s">
        <v>2511</v>
      </c>
      <c r="D20" s="73">
        <v>5212</v>
      </c>
      <c r="E20" s="73"/>
      <c r="F20" s="73" t="s">
        <v>630</v>
      </c>
      <c r="G20" s="101">
        <v>42643</v>
      </c>
      <c r="H20" s="73"/>
      <c r="I20" s="83">
        <v>8.3899999998708168</v>
      </c>
      <c r="J20" s="86" t="s">
        <v>27</v>
      </c>
      <c r="K20" s="86" t="s">
        <v>129</v>
      </c>
      <c r="L20" s="87">
        <v>1.7499999999625912E-2</v>
      </c>
      <c r="M20" s="87">
        <v>1.7499999999625912E-2</v>
      </c>
      <c r="N20" s="83">
        <v>20016.746685999999</v>
      </c>
      <c r="O20" s="85">
        <v>100.16</v>
      </c>
      <c r="P20" s="83">
        <v>20.048503481000001</v>
      </c>
      <c r="Q20" s="84">
        <f t="shared" si="0"/>
        <v>6.3783726129016212E-3</v>
      </c>
      <c r="R20" s="84">
        <f>P20/'סכום נכסי הקרן'!$C$42</f>
        <v>2.4375772614436994E-4</v>
      </c>
    </row>
    <row r="21" spans="2:18">
      <c r="B21" s="76" t="s">
        <v>2601</v>
      </c>
      <c r="C21" s="86" t="s">
        <v>2511</v>
      </c>
      <c r="D21" s="73">
        <v>5211</v>
      </c>
      <c r="E21" s="73"/>
      <c r="F21" s="73" t="s">
        <v>630</v>
      </c>
      <c r="G21" s="101">
        <v>42643</v>
      </c>
      <c r="H21" s="73"/>
      <c r="I21" s="83">
        <v>5.5800000000913883</v>
      </c>
      <c r="J21" s="86" t="s">
        <v>27</v>
      </c>
      <c r="K21" s="86" t="s">
        <v>129</v>
      </c>
      <c r="L21" s="87">
        <v>2.4100000000159164E-2</v>
      </c>
      <c r="M21" s="87">
        <v>2.4100000000159164E-2</v>
      </c>
      <c r="N21" s="83">
        <v>17991.2035</v>
      </c>
      <c r="O21" s="85">
        <v>108.26</v>
      </c>
      <c r="P21" s="83">
        <v>19.476640227000001</v>
      </c>
      <c r="Q21" s="84">
        <f t="shared" si="0"/>
        <v>6.1964359949842193E-3</v>
      </c>
      <c r="R21" s="84">
        <f>P21/'סכום נכסי הקרן'!$C$42</f>
        <v>2.3680478391640436E-4</v>
      </c>
    </row>
    <row r="22" spans="2:18">
      <c r="B22" s="76" t="s">
        <v>2601</v>
      </c>
      <c r="C22" s="86" t="s">
        <v>2511</v>
      </c>
      <c r="D22" s="73">
        <v>6027</v>
      </c>
      <c r="E22" s="73"/>
      <c r="F22" s="73" t="s">
        <v>630</v>
      </c>
      <c r="G22" s="101">
        <v>43100</v>
      </c>
      <c r="H22" s="73"/>
      <c r="I22" s="83">
        <v>9.9499999999494264</v>
      </c>
      <c r="J22" s="86" t="s">
        <v>27</v>
      </c>
      <c r="K22" s="86" t="s">
        <v>129</v>
      </c>
      <c r="L22" s="87">
        <v>1.729999999992414E-2</v>
      </c>
      <c r="M22" s="87">
        <v>1.729999999992414E-2</v>
      </c>
      <c r="N22" s="83">
        <v>31017.170674000001</v>
      </c>
      <c r="O22" s="85">
        <v>102</v>
      </c>
      <c r="P22" s="83">
        <v>31.637514088</v>
      </c>
      <c r="Q22" s="84">
        <f t="shared" si="0"/>
        <v>1.0065382365842451E-2</v>
      </c>
      <c r="R22" s="84">
        <f>P22/'סכום נכסי הקרן'!$C$42</f>
        <v>3.8466155352991403E-4</v>
      </c>
    </row>
    <row r="23" spans="2:18">
      <c r="B23" s="76" t="s">
        <v>2601</v>
      </c>
      <c r="C23" s="86" t="s">
        <v>2511</v>
      </c>
      <c r="D23" s="73">
        <v>5025</v>
      </c>
      <c r="E23" s="73"/>
      <c r="F23" s="73" t="s">
        <v>630</v>
      </c>
      <c r="G23" s="101">
        <v>42551</v>
      </c>
      <c r="H23" s="73"/>
      <c r="I23" s="83">
        <v>9.3300000001314611</v>
      </c>
      <c r="J23" s="86" t="s">
        <v>27</v>
      </c>
      <c r="K23" s="86" t="s">
        <v>129</v>
      </c>
      <c r="L23" s="87">
        <v>2.0100000000085626E-2</v>
      </c>
      <c r="M23" s="87">
        <v>2.0100000000085626E-2</v>
      </c>
      <c r="N23" s="83">
        <v>20113.292354000001</v>
      </c>
      <c r="O23" s="85">
        <v>98.71</v>
      </c>
      <c r="P23" s="83">
        <v>19.853830882999997</v>
      </c>
      <c r="Q23" s="84">
        <f t="shared" si="0"/>
        <v>6.3164380965053035E-3</v>
      </c>
      <c r="R23" s="84">
        <f>P23/'סכום נכסי הקרן'!$C$42</f>
        <v>2.4139081881504888E-4</v>
      </c>
    </row>
    <row r="24" spans="2:18">
      <c r="B24" s="76" t="s">
        <v>2601</v>
      </c>
      <c r="C24" s="86" t="s">
        <v>2511</v>
      </c>
      <c r="D24" s="73">
        <v>5024</v>
      </c>
      <c r="E24" s="73"/>
      <c r="F24" s="73" t="s">
        <v>630</v>
      </c>
      <c r="G24" s="101">
        <v>42551</v>
      </c>
      <c r="H24" s="73"/>
      <c r="I24" s="83">
        <v>6.7199999998239122</v>
      </c>
      <c r="J24" s="86" t="s">
        <v>27</v>
      </c>
      <c r="K24" s="86" t="s">
        <v>129</v>
      </c>
      <c r="L24" s="87">
        <v>2.5099999999364134E-2</v>
      </c>
      <c r="M24" s="87">
        <v>2.5099999999364134E-2</v>
      </c>
      <c r="N24" s="83">
        <v>14498.266468</v>
      </c>
      <c r="O24" s="85">
        <v>112.81</v>
      </c>
      <c r="P24" s="83">
        <v>16.355494403999998</v>
      </c>
      <c r="Q24" s="84">
        <f t="shared" si="0"/>
        <v>5.2034526006295139E-3</v>
      </c>
      <c r="R24" s="84">
        <f>P24/'סכום נכסי הקרן'!$C$42</f>
        <v>1.9885664432082339E-4</v>
      </c>
    </row>
    <row r="25" spans="2:18">
      <c r="B25" s="76" t="s">
        <v>2601</v>
      </c>
      <c r="C25" s="86" t="s">
        <v>2511</v>
      </c>
      <c r="D25" s="73">
        <v>6026</v>
      </c>
      <c r="E25" s="73"/>
      <c r="F25" s="73" t="s">
        <v>630</v>
      </c>
      <c r="G25" s="101">
        <v>43100</v>
      </c>
      <c r="H25" s="73"/>
      <c r="I25" s="83">
        <v>7.5399999999786145</v>
      </c>
      <c r="J25" s="86" t="s">
        <v>27</v>
      </c>
      <c r="K25" s="86" t="s">
        <v>129</v>
      </c>
      <c r="L25" s="87">
        <v>2.3199999999848529E-2</v>
      </c>
      <c r="M25" s="87">
        <v>2.3199999999848529E-2</v>
      </c>
      <c r="N25" s="83">
        <v>40331.641473000003</v>
      </c>
      <c r="O25" s="85">
        <v>111.31</v>
      </c>
      <c r="P25" s="83">
        <v>44.893150124000009</v>
      </c>
      <c r="Q25" s="84">
        <f t="shared" si="0"/>
        <v>1.4282624113524109E-2</v>
      </c>
      <c r="R25" s="84">
        <f>P25/'סכום נכסי הקרן'!$C$42</f>
        <v>5.4582887964953739E-4</v>
      </c>
    </row>
    <row r="26" spans="2:18">
      <c r="B26" s="76" t="s">
        <v>2601</v>
      </c>
      <c r="C26" s="86" t="s">
        <v>2511</v>
      </c>
      <c r="D26" s="73">
        <v>5023</v>
      </c>
      <c r="E26" s="73"/>
      <c r="F26" s="73" t="s">
        <v>630</v>
      </c>
      <c r="G26" s="101">
        <v>42551</v>
      </c>
      <c r="H26" s="73"/>
      <c r="I26" s="83">
        <v>9.4399999998117714</v>
      </c>
      <c r="J26" s="86" t="s">
        <v>27</v>
      </c>
      <c r="K26" s="86" t="s">
        <v>129</v>
      </c>
      <c r="L26" s="87">
        <v>1.2300000000048682E-2</v>
      </c>
      <c r="M26" s="87">
        <v>1.2300000000048682E-2</v>
      </c>
      <c r="N26" s="83">
        <v>12184.057339000001</v>
      </c>
      <c r="O26" s="85">
        <v>101.16</v>
      </c>
      <c r="P26" s="83">
        <v>12.325386878</v>
      </c>
      <c r="Q26" s="84">
        <f t="shared" si="0"/>
        <v>3.9212857049682852E-3</v>
      </c>
      <c r="R26" s="84">
        <f>P26/'סכום נכסי הקרן'!$C$42</f>
        <v>1.4985698469106273E-4</v>
      </c>
    </row>
    <row r="27" spans="2:18">
      <c r="B27" s="76" t="s">
        <v>2601</v>
      </c>
      <c r="C27" s="86" t="s">
        <v>2511</v>
      </c>
      <c r="D27" s="73">
        <v>5210</v>
      </c>
      <c r="E27" s="73"/>
      <c r="F27" s="73" t="s">
        <v>630</v>
      </c>
      <c r="G27" s="101">
        <v>42643</v>
      </c>
      <c r="H27" s="73"/>
      <c r="I27" s="83">
        <v>8.5800000001652919</v>
      </c>
      <c r="J27" s="86" t="s">
        <v>27</v>
      </c>
      <c r="K27" s="86" t="s">
        <v>129</v>
      </c>
      <c r="L27" s="87">
        <v>5.3999999996390156E-3</v>
      </c>
      <c r="M27" s="87">
        <v>5.3999999996390156E-3</v>
      </c>
      <c r="N27" s="83">
        <v>9851.0025999999998</v>
      </c>
      <c r="O27" s="85">
        <v>106.86</v>
      </c>
      <c r="P27" s="83">
        <v>10.526776897</v>
      </c>
      <c r="Q27" s="84">
        <f t="shared" si="0"/>
        <v>3.3490632119041954E-3</v>
      </c>
      <c r="R27" s="84">
        <f>P27/'סכום נכסי הקרן'!$C$42</f>
        <v>1.2798876497059207E-4</v>
      </c>
    </row>
    <row r="28" spans="2:18">
      <c r="B28" s="76" t="s">
        <v>2601</v>
      </c>
      <c r="C28" s="86" t="s">
        <v>2511</v>
      </c>
      <c r="D28" s="73">
        <v>6025</v>
      </c>
      <c r="E28" s="73"/>
      <c r="F28" s="73" t="s">
        <v>630</v>
      </c>
      <c r="G28" s="101">
        <v>43100</v>
      </c>
      <c r="H28" s="73"/>
      <c r="I28" s="83">
        <v>9.9600000002765103</v>
      </c>
      <c r="J28" s="86" t="s">
        <v>27</v>
      </c>
      <c r="K28" s="86" t="s">
        <v>129</v>
      </c>
      <c r="L28" s="87">
        <v>9.8000000002042426E-3</v>
      </c>
      <c r="M28" s="87">
        <v>9.8000000002042426E-3</v>
      </c>
      <c r="N28" s="83">
        <v>11578.038962000001</v>
      </c>
      <c r="O28" s="85">
        <v>109.95</v>
      </c>
      <c r="P28" s="83">
        <v>12.730052313</v>
      </c>
      <c r="Q28" s="84">
        <f t="shared" si="0"/>
        <v>4.050028826889482E-3</v>
      </c>
      <c r="R28" s="84">
        <f>P28/'סכום נכסי הקרן'!$C$42</f>
        <v>1.5477706894464823E-4</v>
      </c>
    </row>
    <row r="29" spans="2:18">
      <c r="B29" s="76" t="s">
        <v>2601</v>
      </c>
      <c r="C29" s="86" t="s">
        <v>2511</v>
      </c>
      <c r="D29" s="73">
        <v>5022</v>
      </c>
      <c r="E29" s="73"/>
      <c r="F29" s="73" t="s">
        <v>630</v>
      </c>
      <c r="G29" s="101">
        <v>42551</v>
      </c>
      <c r="H29" s="73"/>
      <c r="I29" s="83">
        <v>7.8999999996867043</v>
      </c>
      <c r="J29" s="86" t="s">
        <v>27</v>
      </c>
      <c r="K29" s="86" t="s">
        <v>129</v>
      </c>
      <c r="L29" s="87">
        <v>1.7299999999477841E-2</v>
      </c>
      <c r="M29" s="87">
        <v>1.7299999999477841E-2</v>
      </c>
      <c r="N29" s="83">
        <v>8803.5365230000007</v>
      </c>
      <c r="O29" s="85">
        <v>108.77</v>
      </c>
      <c r="P29" s="83">
        <v>9.5756041499999984</v>
      </c>
      <c r="Q29" s="84">
        <f t="shared" si="0"/>
        <v>3.0464503906852524E-3</v>
      </c>
      <c r="R29" s="84">
        <f>P29/'סכום נכסי הקרן'!$C$42</f>
        <v>1.1642402617605092E-4</v>
      </c>
    </row>
    <row r="30" spans="2:18">
      <c r="B30" s="76" t="s">
        <v>2601</v>
      </c>
      <c r="C30" s="86" t="s">
        <v>2511</v>
      </c>
      <c r="D30" s="73">
        <v>6024</v>
      </c>
      <c r="E30" s="73"/>
      <c r="F30" s="73" t="s">
        <v>630</v>
      </c>
      <c r="G30" s="101">
        <v>43100</v>
      </c>
      <c r="H30" s="73"/>
      <c r="I30" s="83">
        <v>8.5600000004031607</v>
      </c>
      <c r="J30" s="86" t="s">
        <v>27</v>
      </c>
      <c r="K30" s="86" t="s">
        <v>129</v>
      </c>
      <c r="L30" s="87">
        <v>1.1800000000841549E-2</v>
      </c>
      <c r="M30" s="87">
        <v>1.1800000000841549E-2</v>
      </c>
      <c r="N30" s="83">
        <v>8926.6632809999992</v>
      </c>
      <c r="O30" s="85">
        <v>114.48</v>
      </c>
      <c r="P30" s="83">
        <v>10.219245123</v>
      </c>
      <c r="Q30" s="84">
        <f t="shared" si="0"/>
        <v>3.2512228794954641E-3</v>
      </c>
      <c r="R30" s="84">
        <f>P30/'סכום נכסי הקרן'!$C$42</f>
        <v>1.2424967062779353E-4</v>
      </c>
    </row>
    <row r="31" spans="2:18">
      <c r="B31" s="76" t="s">
        <v>2601</v>
      </c>
      <c r="C31" s="86" t="s">
        <v>2511</v>
      </c>
      <c r="D31" s="73">
        <v>5209</v>
      </c>
      <c r="E31" s="73"/>
      <c r="F31" s="73" t="s">
        <v>630</v>
      </c>
      <c r="G31" s="101">
        <v>42643</v>
      </c>
      <c r="H31" s="73"/>
      <c r="I31" s="83">
        <v>6.7900000002205791</v>
      </c>
      <c r="J31" s="86" t="s">
        <v>27</v>
      </c>
      <c r="K31" s="86" t="s">
        <v>129</v>
      </c>
      <c r="L31" s="87">
        <v>1.4500000000064496E-2</v>
      </c>
      <c r="M31" s="87">
        <v>1.4500000000064496E-2</v>
      </c>
      <c r="N31" s="83">
        <v>7114.8467890000002</v>
      </c>
      <c r="O31" s="85">
        <v>108.96</v>
      </c>
      <c r="P31" s="83">
        <v>7.7523393509999998</v>
      </c>
      <c r="Q31" s="84">
        <f t="shared" si="0"/>
        <v>2.4663840395468531E-3</v>
      </c>
      <c r="R31" s="84">
        <f>P31/'סכום נכסי הקרן'!$C$42</f>
        <v>9.4256043314661631E-5</v>
      </c>
    </row>
    <row r="32" spans="2:18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83"/>
      <c r="O32" s="85"/>
      <c r="P32" s="73"/>
      <c r="Q32" s="84"/>
      <c r="R32" s="73"/>
    </row>
    <row r="33" spans="2:18">
      <c r="B33" s="89" t="s">
        <v>36</v>
      </c>
      <c r="C33" s="71"/>
      <c r="D33" s="71"/>
      <c r="E33" s="71"/>
      <c r="F33" s="71"/>
      <c r="G33" s="71"/>
      <c r="H33" s="71"/>
      <c r="I33" s="80">
        <v>6.1304965975743944</v>
      </c>
      <c r="J33" s="71"/>
      <c r="K33" s="71"/>
      <c r="L33" s="71"/>
      <c r="M33" s="91">
        <v>1.7372952897289774E-2</v>
      </c>
      <c r="N33" s="80"/>
      <c r="O33" s="82"/>
      <c r="P33" s="80">
        <v>918.88038707399994</v>
      </c>
      <c r="Q33" s="81">
        <f t="shared" si="0"/>
        <v>0.29233910156933579</v>
      </c>
      <c r="R33" s="81">
        <f>P33/'סכום נכסי הקרן'!$C$42</f>
        <v>1.1172115363328086E-2</v>
      </c>
    </row>
    <row r="34" spans="2:18">
      <c r="B34" s="76" t="s">
        <v>2602</v>
      </c>
      <c r="C34" s="86" t="s">
        <v>2499</v>
      </c>
      <c r="D34" s="73" t="s">
        <v>2500</v>
      </c>
      <c r="E34" s="73"/>
      <c r="F34" s="73" t="s">
        <v>348</v>
      </c>
      <c r="G34" s="101">
        <v>42368</v>
      </c>
      <c r="H34" s="73" t="s">
        <v>297</v>
      </c>
      <c r="I34" s="83">
        <v>8.7999999996975244</v>
      </c>
      <c r="J34" s="86" t="s">
        <v>125</v>
      </c>
      <c r="K34" s="86" t="s">
        <v>129</v>
      </c>
      <c r="L34" s="87">
        <v>3.1699999999999999E-2</v>
      </c>
      <c r="M34" s="87">
        <v>4.7000000005545392E-3</v>
      </c>
      <c r="N34" s="83">
        <v>1561.2980429999998</v>
      </c>
      <c r="O34" s="85">
        <v>127.05</v>
      </c>
      <c r="P34" s="83">
        <v>1.983629187</v>
      </c>
      <c r="Q34" s="84">
        <f t="shared" si="0"/>
        <v>6.3108581109326881E-4</v>
      </c>
      <c r="R34" s="84">
        <f>P34/'סכום נכסי הקרן'!$C$42</f>
        <v>2.4117757247814661E-5</v>
      </c>
    </row>
    <row r="35" spans="2:18">
      <c r="B35" s="76" t="s">
        <v>2602</v>
      </c>
      <c r="C35" s="86" t="s">
        <v>2499</v>
      </c>
      <c r="D35" s="73" t="s">
        <v>2501</v>
      </c>
      <c r="E35" s="73"/>
      <c r="F35" s="73" t="s">
        <v>348</v>
      </c>
      <c r="G35" s="101">
        <v>42388</v>
      </c>
      <c r="H35" s="73" t="s">
        <v>297</v>
      </c>
      <c r="I35" s="83">
        <v>8.8000000012227666</v>
      </c>
      <c r="J35" s="86" t="s">
        <v>125</v>
      </c>
      <c r="K35" s="86" t="s">
        <v>129</v>
      </c>
      <c r="L35" s="87">
        <v>3.1899999999999998E-2</v>
      </c>
      <c r="M35" s="87">
        <v>4.8000000023016801E-3</v>
      </c>
      <c r="N35" s="83">
        <v>2185.8172749999999</v>
      </c>
      <c r="O35" s="85">
        <v>127.21</v>
      </c>
      <c r="P35" s="83">
        <v>2.7805781569999999</v>
      </c>
      <c r="Q35" s="84">
        <f t="shared" si="0"/>
        <v>8.846327897465906E-4</v>
      </c>
      <c r="R35" s="84">
        <f>P35/'סכום נכסי הקרן'!$C$42</f>
        <v>3.3807381661148083E-5</v>
      </c>
    </row>
    <row r="36" spans="2:18">
      <c r="B36" s="76" t="s">
        <v>2602</v>
      </c>
      <c r="C36" s="86" t="s">
        <v>2499</v>
      </c>
      <c r="D36" s="73" t="s">
        <v>2502</v>
      </c>
      <c r="E36" s="73"/>
      <c r="F36" s="73" t="s">
        <v>348</v>
      </c>
      <c r="G36" s="101">
        <v>42509</v>
      </c>
      <c r="H36" s="73" t="s">
        <v>297</v>
      </c>
      <c r="I36" s="83">
        <v>8.8799999994897529</v>
      </c>
      <c r="J36" s="86" t="s">
        <v>125</v>
      </c>
      <c r="K36" s="86" t="s">
        <v>129</v>
      </c>
      <c r="L36" s="87">
        <v>2.7400000000000001E-2</v>
      </c>
      <c r="M36" s="87">
        <v>6.3999999996998532E-3</v>
      </c>
      <c r="N36" s="83">
        <v>2185.8172749999999</v>
      </c>
      <c r="O36" s="85">
        <v>121.94</v>
      </c>
      <c r="P36" s="83">
        <v>2.6653855720000008</v>
      </c>
      <c r="Q36" s="84">
        <f t="shared" si="0"/>
        <v>8.4798460650091089E-4</v>
      </c>
      <c r="R36" s="84">
        <f>P36/'סכום נכסי הקרן'!$C$42</f>
        <v>3.2406824127519579E-5</v>
      </c>
    </row>
    <row r="37" spans="2:18">
      <c r="B37" s="76" t="s">
        <v>2602</v>
      </c>
      <c r="C37" s="86" t="s">
        <v>2499</v>
      </c>
      <c r="D37" s="73" t="s">
        <v>2503</v>
      </c>
      <c r="E37" s="73"/>
      <c r="F37" s="73" t="s">
        <v>348</v>
      </c>
      <c r="G37" s="101">
        <v>42723</v>
      </c>
      <c r="H37" s="73" t="s">
        <v>297</v>
      </c>
      <c r="I37" s="83">
        <v>8.7300000069055805</v>
      </c>
      <c r="J37" s="86" t="s">
        <v>125</v>
      </c>
      <c r="K37" s="86" t="s">
        <v>129</v>
      </c>
      <c r="L37" s="87">
        <v>3.15E-2</v>
      </c>
      <c r="M37" s="87">
        <v>9.0999999968610981E-3</v>
      </c>
      <c r="N37" s="83">
        <v>312.25960300000003</v>
      </c>
      <c r="O37" s="85">
        <v>122.43</v>
      </c>
      <c r="P37" s="83">
        <v>0.38229943200000005</v>
      </c>
      <c r="Q37" s="84">
        <f t="shared" si="0"/>
        <v>1.2162744362977352E-4</v>
      </c>
      <c r="R37" s="84">
        <f>P37/'סכום נכסי הקרן'!$C$42</f>
        <v>4.6481494411250709E-6</v>
      </c>
    </row>
    <row r="38" spans="2:18">
      <c r="B38" s="76" t="s">
        <v>2602</v>
      </c>
      <c r="C38" s="86" t="s">
        <v>2499</v>
      </c>
      <c r="D38" s="73" t="s">
        <v>2504</v>
      </c>
      <c r="E38" s="73"/>
      <c r="F38" s="73" t="s">
        <v>348</v>
      </c>
      <c r="G38" s="101">
        <v>42918</v>
      </c>
      <c r="H38" s="73" t="s">
        <v>297</v>
      </c>
      <c r="I38" s="83">
        <v>8.6899999994658987</v>
      </c>
      <c r="J38" s="86" t="s">
        <v>125</v>
      </c>
      <c r="K38" s="86" t="s">
        <v>129</v>
      </c>
      <c r="L38" s="87">
        <v>3.1899999999999998E-2</v>
      </c>
      <c r="M38" s="87">
        <v>1.11E-2</v>
      </c>
      <c r="N38" s="83">
        <v>1561.2980429999998</v>
      </c>
      <c r="O38" s="85">
        <v>119.92</v>
      </c>
      <c r="P38" s="83">
        <v>1.8723087</v>
      </c>
      <c r="Q38" s="84">
        <f t="shared" si="0"/>
        <v>5.9566952447573742E-4</v>
      </c>
      <c r="R38" s="84">
        <f>P38/'סכום נכסי הקרן'!$C$42</f>
        <v>2.2764278230783787E-5</v>
      </c>
    </row>
    <row r="39" spans="2:18">
      <c r="B39" s="76" t="s">
        <v>2602</v>
      </c>
      <c r="C39" s="86" t="s">
        <v>2499</v>
      </c>
      <c r="D39" s="73" t="s">
        <v>2505</v>
      </c>
      <c r="E39" s="73"/>
      <c r="F39" s="73" t="s">
        <v>348</v>
      </c>
      <c r="G39" s="101">
        <v>43915</v>
      </c>
      <c r="H39" s="73" t="s">
        <v>297</v>
      </c>
      <c r="I39" s="83">
        <v>8.7599999990195663</v>
      </c>
      <c r="J39" s="86" t="s">
        <v>125</v>
      </c>
      <c r="K39" s="86" t="s">
        <v>129</v>
      </c>
      <c r="L39" s="87">
        <v>2.6600000000000002E-2</v>
      </c>
      <c r="M39" s="87">
        <v>1.379999999782126E-2</v>
      </c>
      <c r="N39" s="83">
        <v>3286.9432630000001</v>
      </c>
      <c r="O39" s="85">
        <v>111.71</v>
      </c>
      <c r="P39" s="83">
        <v>3.67184446</v>
      </c>
      <c r="Q39" s="84">
        <f t="shared" si="0"/>
        <v>1.1681865514148767E-3</v>
      </c>
      <c r="R39" s="84">
        <f>P39/'סכום נכסי הקרן'!$C$42</f>
        <v>4.4643753942713639E-5</v>
      </c>
    </row>
    <row r="40" spans="2:18">
      <c r="B40" s="76" t="s">
        <v>2602</v>
      </c>
      <c r="C40" s="86" t="s">
        <v>2499</v>
      </c>
      <c r="D40" s="73" t="s">
        <v>2506</v>
      </c>
      <c r="E40" s="73"/>
      <c r="F40" s="73" t="s">
        <v>348</v>
      </c>
      <c r="G40" s="101">
        <v>44168</v>
      </c>
      <c r="H40" s="73" t="s">
        <v>297</v>
      </c>
      <c r="I40" s="83">
        <v>8.9300000007637532</v>
      </c>
      <c r="J40" s="86" t="s">
        <v>125</v>
      </c>
      <c r="K40" s="86" t="s">
        <v>129</v>
      </c>
      <c r="L40" s="87">
        <v>1.89E-2</v>
      </c>
      <c r="M40" s="87">
        <v>1.6499999999999994E-2</v>
      </c>
      <c r="N40" s="83">
        <v>3328.993704</v>
      </c>
      <c r="O40" s="85">
        <v>102.26</v>
      </c>
      <c r="P40" s="83">
        <v>3.4042288800000007</v>
      </c>
      <c r="Q40" s="84">
        <f t="shared" si="0"/>
        <v>1.0830454391181181E-3</v>
      </c>
      <c r="R40" s="84">
        <f>P40/'סכום נכסי הקרן'!$C$42</f>
        <v>4.1389976655873836E-5</v>
      </c>
    </row>
    <row r="41" spans="2:18">
      <c r="B41" s="76" t="s">
        <v>2603</v>
      </c>
      <c r="C41" s="86" t="s">
        <v>2499</v>
      </c>
      <c r="D41" s="73" t="s">
        <v>2507</v>
      </c>
      <c r="E41" s="73"/>
      <c r="F41" s="73" t="s">
        <v>375</v>
      </c>
      <c r="G41" s="101">
        <v>43093</v>
      </c>
      <c r="H41" s="73" t="s">
        <v>127</v>
      </c>
      <c r="I41" s="83">
        <v>3.2300000002630358</v>
      </c>
      <c r="J41" s="86" t="s">
        <v>647</v>
      </c>
      <c r="K41" s="86" t="s">
        <v>129</v>
      </c>
      <c r="L41" s="87">
        <v>2.6089999999999999E-2</v>
      </c>
      <c r="M41" s="87">
        <v>1.9100000002442476E-2</v>
      </c>
      <c r="N41" s="83">
        <v>4125.9440480000003</v>
      </c>
      <c r="O41" s="85">
        <v>103.2</v>
      </c>
      <c r="P41" s="83">
        <v>4.2579741560000004</v>
      </c>
      <c r="Q41" s="84">
        <f t="shared" si="0"/>
        <v>1.354661996034361E-3</v>
      </c>
      <c r="R41" s="84">
        <f>P41/'סכום נכסי הקרן'!$C$42</f>
        <v>5.177015328010321E-5</v>
      </c>
    </row>
    <row r="42" spans="2:18">
      <c r="B42" s="76" t="s">
        <v>2603</v>
      </c>
      <c r="C42" s="86" t="s">
        <v>2499</v>
      </c>
      <c r="D42" s="73" t="s">
        <v>2508</v>
      </c>
      <c r="E42" s="73"/>
      <c r="F42" s="73" t="s">
        <v>375</v>
      </c>
      <c r="G42" s="101">
        <v>43363</v>
      </c>
      <c r="H42" s="73" t="s">
        <v>127</v>
      </c>
      <c r="I42" s="83">
        <v>3.2299999998199111</v>
      </c>
      <c r="J42" s="86" t="s">
        <v>647</v>
      </c>
      <c r="K42" s="86" t="s">
        <v>129</v>
      </c>
      <c r="L42" s="87">
        <v>2.6849999999999999E-2</v>
      </c>
      <c r="M42" s="87">
        <v>1.7999999997980312E-2</v>
      </c>
      <c r="N42" s="83">
        <v>5776.3216670000002</v>
      </c>
      <c r="O42" s="85">
        <v>102.86</v>
      </c>
      <c r="P42" s="83">
        <v>5.9415246090000009</v>
      </c>
      <c r="Q42" s="84">
        <f t="shared" si="0"/>
        <v>1.8902786375472817E-3</v>
      </c>
      <c r="R42" s="84">
        <f>P42/'סכום נכסי הקרן'!$C$42</f>
        <v>7.2239433227183576E-5</v>
      </c>
    </row>
    <row r="43" spans="2:18">
      <c r="B43" s="76" t="s">
        <v>2603</v>
      </c>
      <c r="C43" s="86" t="s">
        <v>2499</v>
      </c>
      <c r="D43" s="73" t="s">
        <v>2509</v>
      </c>
      <c r="E43" s="73"/>
      <c r="F43" s="73" t="s">
        <v>375</v>
      </c>
      <c r="G43" s="101">
        <v>41339</v>
      </c>
      <c r="H43" s="73" t="s">
        <v>127</v>
      </c>
      <c r="I43" s="83">
        <v>1.5000000004264176</v>
      </c>
      <c r="J43" s="86" t="s">
        <v>647</v>
      </c>
      <c r="K43" s="86" t="s">
        <v>129</v>
      </c>
      <c r="L43" s="87">
        <v>4.7500000000000001E-2</v>
      </c>
      <c r="M43" s="87">
        <v>3.9000000014498188E-3</v>
      </c>
      <c r="N43" s="83">
        <v>2160.60394</v>
      </c>
      <c r="O43" s="85">
        <v>108.54</v>
      </c>
      <c r="P43" s="83">
        <v>2.345119494</v>
      </c>
      <c r="Q43" s="84">
        <f t="shared" si="0"/>
        <v>7.460928926035338E-4</v>
      </c>
      <c r="R43" s="84">
        <f>P43/'סכום נכסי הקרן'!$C$42</f>
        <v>2.8512901022064838E-5</v>
      </c>
    </row>
    <row r="44" spans="2:18">
      <c r="B44" s="76" t="s">
        <v>2603</v>
      </c>
      <c r="C44" s="86" t="s">
        <v>2499</v>
      </c>
      <c r="D44" s="73" t="s">
        <v>2510</v>
      </c>
      <c r="E44" s="73"/>
      <c r="F44" s="73" t="s">
        <v>375</v>
      </c>
      <c r="G44" s="101">
        <v>41339</v>
      </c>
      <c r="H44" s="73" t="s">
        <v>127</v>
      </c>
      <c r="I44" s="83">
        <v>1.4999999997488562</v>
      </c>
      <c r="J44" s="86" t="s">
        <v>647</v>
      </c>
      <c r="K44" s="86" t="s">
        <v>129</v>
      </c>
      <c r="L44" s="87">
        <v>4.4999999999999998E-2</v>
      </c>
      <c r="M44" s="87">
        <v>2.699999998894967E-3</v>
      </c>
      <c r="N44" s="83">
        <v>3674.9241039999997</v>
      </c>
      <c r="O44" s="85">
        <v>108.35</v>
      </c>
      <c r="P44" s="83">
        <v>3.981779972</v>
      </c>
      <c r="Q44" s="84">
        <f t="shared" si="0"/>
        <v>1.2667916260220631E-3</v>
      </c>
      <c r="R44" s="84">
        <f>P44/'סכום נכסי הקרן'!$C$42</f>
        <v>4.8412073893781769E-5</v>
      </c>
    </row>
    <row r="45" spans="2:18">
      <c r="B45" s="76" t="s">
        <v>2604</v>
      </c>
      <c r="C45" s="86" t="s">
        <v>2511</v>
      </c>
      <c r="D45" s="73">
        <v>6686</v>
      </c>
      <c r="E45" s="73"/>
      <c r="F45" s="73" t="s">
        <v>1869</v>
      </c>
      <c r="G45" s="101">
        <v>43471</v>
      </c>
      <c r="H45" s="73" t="s">
        <v>2498</v>
      </c>
      <c r="I45" s="83">
        <v>2.000000001072557E-2</v>
      </c>
      <c r="J45" s="86" t="s">
        <v>125</v>
      </c>
      <c r="K45" s="86" t="s">
        <v>129</v>
      </c>
      <c r="L45" s="87">
        <v>2.2970000000000001E-2</v>
      </c>
      <c r="M45" s="87">
        <v>1.0800000000071504E-2</v>
      </c>
      <c r="N45" s="83">
        <v>27655.275546000001</v>
      </c>
      <c r="O45" s="85">
        <v>101.14</v>
      </c>
      <c r="P45" s="83">
        <v>27.970546785</v>
      </c>
      <c r="Q45" s="84">
        <f t="shared" si="0"/>
        <v>8.8987474676303739E-3</v>
      </c>
      <c r="R45" s="84">
        <f>P45/'סכום נכסי הקרן'!$C$42</f>
        <v>3.4007709801321488E-4</v>
      </c>
    </row>
    <row r="46" spans="2:18">
      <c r="B46" s="76" t="s">
        <v>2605</v>
      </c>
      <c r="C46" s="86" t="s">
        <v>2499</v>
      </c>
      <c r="D46" s="73" t="s">
        <v>2512</v>
      </c>
      <c r="E46" s="73"/>
      <c r="F46" s="73" t="s">
        <v>1869</v>
      </c>
      <c r="G46" s="101">
        <v>40742</v>
      </c>
      <c r="H46" s="73" t="s">
        <v>2498</v>
      </c>
      <c r="I46" s="83">
        <v>4.479999999916461</v>
      </c>
      <c r="J46" s="86" t="s">
        <v>347</v>
      </c>
      <c r="K46" s="86" t="s">
        <v>129</v>
      </c>
      <c r="L46" s="87">
        <v>4.4999999999999998E-2</v>
      </c>
      <c r="M46" s="87">
        <v>-3.3999999999120641E-3</v>
      </c>
      <c r="N46" s="83">
        <v>14191.595507</v>
      </c>
      <c r="O46" s="85">
        <v>128.21</v>
      </c>
      <c r="P46" s="83">
        <v>18.195043924</v>
      </c>
      <c r="Q46" s="84">
        <f t="shared" si="0"/>
        <v>5.7886998880175237E-3</v>
      </c>
      <c r="R46" s="84">
        <f>P46/'סכום נכסי הקרן'!$C$42</f>
        <v>2.2122262333517333E-4</v>
      </c>
    </row>
    <row r="47" spans="2:18">
      <c r="B47" s="76" t="s">
        <v>2606</v>
      </c>
      <c r="C47" s="86" t="s">
        <v>2499</v>
      </c>
      <c r="D47" s="73" t="s">
        <v>2513</v>
      </c>
      <c r="E47" s="73"/>
      <c r="F47" s="73" t="s">
        <v>469</v>
      </c>
      <c r="G47" s="101">
        <v>43431</v>
      </c>
      <c r="H47" s="73" t="s">
        <v>297</v>
      </c>
      <c r="I47" s="83">
        <v>9.3300000000000018</v>
      </c>
      <c r="J47" s="86" t="s">
        <v>416</v>
      </c>
      <c r="K47" s="86" t="s">
        <v>129</v>
      </c>
      <c r="L47" s="87">
        <v>3.9599999999999996E-2</v>
      </c>
      <c r="M47" s="87">
        <v>1.9000000000000003E-2</v>
      </c>
      <c r="N47" s="83">
        <v>1839.58</v>
      </c>
      <c r="O47" s="85">
        <v>120.43</v>
      </c>
      <c r="P47" s="83">
        <v>2.2154099999999999</v>
      </c>
      <c r="Q47" s="84">
        <f t="shared" si="0"/>
        <v>7.0482619731393296E-4</v>
      </c>
      <c r="R47" s="84">
        <f>P47/'סכום נכסי הקרן'!$C$42</f>
        <v>2.6935841101021807E-5</v>
      </c>
    </row>
    <row r="48" spans="2:18">
      <c r="B48" s="76" t="s">
        <v>2606</v>
      </c>
      <c r="C48" s="86" t="s">
        <v>2499</v>
      </c>
      <c r="D48" s="73" t="s">
        <v>2514</v>
      </c>
      <c r="E48" s="73"/>
      <c r="F48" s="73" t="s">
        <v>469</v>
      </c>
      <c r="G48" s="101">
        <v>43276</v>
      </c>
      <c r="H48" s="73" t="s">
        <v>297</v>
      </c>
      <c r="I48" s="83">
        <v>9.3999999999999986</v>
      </c>
      <c r="J48" s="86" t="s">
        <v>416</v>
      </c>
      <c r="K48" s="86" t="s">
        <v>129</v>
      </c>
      <c r="L48" s="87">
        <v>3.56E-2</v>
      </c>
      <c r="M48" s="87">
        <v>1.9900000000000001E-2</v>
      </c>
      <c r="N48" s="83">
        <v>1832.83</v>
      </c>
      <c r="O48" s="85">
        <v>115.48</v>
      </c>
      <c r="P48" s="83">
        <v>2.1165500000000002</v>
      </c>
      <c r="Q48" s="84">
        <f t="shared" si="0"/>
        <v>6.7337417810915592E-4</v>
      </c>
      <c r="R48" s="84">
        <f>P48/'סכום נכסי הקרן'!$C$42</f>
        <v>2.57338616700149E-5</v>
      </c>
    </row>
    <row r="49" spans="2:18">
      <c r="B49" s="76" t="s">
        <v>2606</v>
      </c>
      <c r="C49" s="86" t="s">
        <v>2499</v>
      </c>
      <c r="D49" s="73" t="s">
        <v>2515</v>
      </c>
      <c r="E49" s="73"/>
      <c r="F49" s="73" t="s">
        <v>469</v>
      </c>
      <c r="G49" s="101">
        <v>43222</v>
      </c>
      <c r="H49" s="73" t="s">
        <v>297</v>
      </c>
      <c r="I49" s="83">
        <v>9.41</v>
      </c>
      <c r="J49" s="86" t="s">
        <v>416</v>
      </c>
      <c r="K49" s="86" t="s">
        <v>129</v>
      </c>
      <c r="L49" s="87">
        <v>3.5200000000000002E-2</v>
      </c>
      <c r="M49" s="87">
        <v>0.02</v>
      </c>
      <c r="N49" s="83">
        <v>8758.48</v>
      </c>
      <c r="O49" s="85">
        <v>116.03</v>
      </c>
      <c r="P49" s="83">
        <v>10.162469999999999</v>
      </c>
      <c r="Q49" s="84">
        <f t="shared" si="0"/>
        <v>3.2331600405418972E-3</v>
      </c>
      <c r="R49" s="84">
        <f>P49/'סכום נכסי הקרן'!$C$42</f>
        <v>1.2355937596828626E-4</v>
      </c>
    </row>
    <row r="50" spans="2:18">
      <c r="B50" s="76" t="s">
        <v>2606</v>
      </c>
      <c r="C50" s="86" t="s">
        <v>2499</v>
      </c>
      <c r="D50" s="73" t="s">
        <v>2516</v>
      </c>
      <c r="E50" s="73"/>
      <c r="F50" s="73" t="s">
        <v>469</v>
      </c>
      <c r="G50" s="101">
        <v>43922</v>
      </c>
      <c r="H50" s="73" t="s">
        <v>297</v>
      </c>
      <c r="I50" s="83">
        <v>9.6</v>
      </c>
      <c r="J50" s="86" t="s">
        <v>416</v>
      </c>
      <c r="K50" s="86" t="s">
        <v>129</v>
      </c>
      <c r="L50" s="87">
        <v>3.0699999999999998E-2</v>
      </c>
      <c r="M50" s="87">
        <v>1.7000000000000001E-2</v>
      </c>
      <c r="N50" s="83">
        <v>2107.2800000000002</v>
      </c>
      <c r="O50" s="85">
        <v>113.72</v>
      </c>
      <c r="P50" s="83">
        <v>2.3964000000000003</v>
      </c>
      <c r="Q50" s="84">
        <f t="shared" si="0"/>
        <v>7.6240763526530498E-4</v>
      </c>
      <c r="R50" s="84">
        <f>P50/'סכום נכסי הקרן'!$C$42</f>
        <v>2.9136389929849857E-5</v>
      </c>
    </row>
    <row r="51" spans="2:18">
      <c r="B51" s="76" t="s">
        <v>2606</v>
      </c>
      <c r="C51" s="86" t="s">
        <v>2499</v>
      </c>
      <c r="D51" s="73" t="s">
        <v>2517</v>
      </c>
      <c r="E51" s="73"/>
      <c r="F51" s="73" t="s">
        <v>469</v>
      </c>
      <c r="G51" s="101">
        <v>43978</v>
      </c>
      <c r="H51" s="73" t="s">
        <v>297</v>
      </c>
      <c r="I51" s="83">
        <v>9.6000000000000014</v>
      </c>
      <c r="J51" s="86" t="s">
        <v>416</v>
      </c>
      <c r="K51" s="86" t="s">
        <v>129</v>
      </c>
      <c r="L51" s="87">
        <v>2.6000000000000002E-2</v>
      </c>
      <c r="M51" s="87">
        <v>2.1700000000000001E-2</v>
      </c>
      <c r="N51" s="83">
        <v>883.99</v>
      </c>
      <c r="O51" s="85">
        <v>104.36</v>
      </c>
      <c r="P51" s="83">
        <v>0.92252999999999996</v>
      </c>
      <c r="Q51" s="84">
        <f t="shared" si="0"/>
        <v>2.9350021522337746E-4</v>
      </c>
      <c r="R51" s="84">
        <f>P51/'סכום נכסי הקרן'!$C$42</f>
        <v>1.1216488817386239E-5</v>
      </c>
    </row>
    <row r="52" spans="2:18">
      <c r="B52" s="76" t="s">
        <v>2606</v>
      </c>
      <c r="C52" s="86" t="s">
        <v>2499</v>
      </c>
      <c r="D52" s="73" t="s">
        <v>2518</v>
      </c>
      <c r="E52" s="73"/>
      <c r="F52" s="73" t="s">
        <v>469</v>
      </c>
      <c r="G52" s="101">
        <v>44010</v>
      </c>
      <c r="H52" s="73" t="s">
        <v>297</v>
      </c>
      <c r="I52" s="83">
        <v>9.7100000000000009</v>
      </c>
      <c r="J52" s="86" t="s">
        <v>416</v>
      </c>
      <c r="K52" s="86" t="s">
        <v>129</v>
      </c>
      <c r="L52" s="87">
        <v>2.5000000000000001E-2</v>
      </c>
      <c r="M52" s="87">
        <v>1.9199999999999998E-2</v>
      </c>
      <c r="N52" s="83">
        <v>1386.1</v>
      </c>
      <c r="O52" s="85">
        <v>105.92</v>
      </c>
      <c r="P52" s="83">
        <v>1.4681500000000001</v>
      </c>
      <c r="Q52" s="84">
        <f t="shared" si="0"/>
        <v>4.67087618809363E-4</v>
      </c>
      <c r="R52" s="84">
        <f>P52/'סכום נכסי הקרן'!$C$42</f>
        <v>1.7850355064058196E-5</v>
      </c>
    </row>
    <row r="53" spans="2:18">
      <c r="B53" s="76" t="s">
        <v>2606</v>
      </c>
      <c r="C53" s="86" t="s">
        <v>2499</v>
      </c>
      <c r="D53" s="73" t="s">
        <v>2519</v>
      </c>
      <c r="E53" s="73"/>
      <c r="F53" s="73" t="s">
        <v>469</v>
      </c>
      <c r="G53" s="101">
        <v>44133</v>
      </c>
      <c r="H53" s="73" t="s">
        <v>297</v>
      </c>
      <c r="I53" s="83">
        <v>9.5900000000000016</v>
      </c>
      <c r="J53" s="86" t="s">
        <v>416</v>
      </c>
      <c r="K53" s="86" t="s">
        <v>129</v>
      </c>
      <c r="L53" s="87">
        <v>2.6800000000000001E-2</v>
      </c>
      <c r="M53" s="87">
        <v>2.1500000000000005E-2</v>
      </c>
      <c r="N53" s="83">
        <v>1802.46</v>
      </c>
      <c r="O53" s="85">
        <v>105.39</v>
      </c>
      <c r="P53" s="83">
        <v>1.8996099999999998</v>
      </c>
      <c r="Q53" s="84">
        <f t="shared" si="0"/>
        <v>6.0435535304052986E-4</v>
      </c>
      <c r="R53" s="84">
        <f>P53/'סכום נכסי הקרן'!$C$42</f>
        <v>2.3096218358638822E-5</v>
      </c>
    </row>
    <row r="54" spans="2:18">
      <c r="B54" s="76" t="s">
        <v>2606</v>
      </c>
      <c r="C54" s="86" t="s">
        <v>2499</v>
      </c>
      <c r="D54" s="73" t="s">
        <v>2520</v>
      </c>
      <c r="E54" s="73"/>
      <c r="F54" s="73" t="s">
        <v>469</v>
      </c>
      <c r="G54" s="101">
        <v>43500</v>
      </c>
      <c r="H54" s="73" t="s">
        <v>297</v>
      </c>
      <c r="I54" s="83">
        <v>9.43</v>
      </c>
      <c r="J54" s="86" t="s">
        <v>416</v>
      </c>
      <c r="K54" s="86" t="s">
        <v>129</v>
      </c>
      <c r="L54" s="87">
        <v>3.7499999999999999E-2</v>
      </c>
      <c r="M54" s="87">
        <v>1.7399999999999999E-2</v>
      </c>
      <c r="N54" s="83">
        <v>3452.9</v>
      </c>
      <c r="O54" s="85">
        <v>120.06</v>
      </c>
      <c r="P54" s="83">
        <v>4.1455399999999996</v>
      </c>
      <c r="Q54" s="84">
        <f t="shared" si="0"/>
        <v>1.3188913988890552E-3</v>
      </c>
      <c r="R54" s="84">
        <f>P54/'סכום נכסי הקרן'!$C$42</f>
        <v>5.0403133829823795E-5</v>
      </c>
    </row>
    <row r="55" spans="2:18">
      <c r="B55" s="76" t="s">
        <v>2606</v>
      </c>
      <c r="C55" s="86" t="s">
        <v>2499</v>
      </c>
      <c r="D55" s="73" t="s">
        <v>2521</v>
      </c>
      <c r="E55" s="73"/>
      <c r="F55" s="73" t="s">
        <v>469</v>
      </c>
      <c r="G55" s="101">
        <v>43556</v>
      </c>
      <c r="H55" s="73" t="s">
        <v>297</v>
      </c>
      <c r="I55" s="83">
        <v>9.52</v>
      </c>
      <c r="J55" s="86" t="s">
        <v>416</v>
      </c>
      <c r="K55" s="86" t="s">
        <v>129</v>
      </c>
      <c r="L55" s="87">
        <v>3.3500000000000002E-2</v>
      </c>
      <c r="M55" s="87">
        <v>1.7600000000000001E-2</v>
      </c>
      <c r="N55" s="83">
        <v>3481.98</v>
      </c>
      <c r="O55" s="85">
        <v>115.91</v>
      </c>
      <c r="P55" s="83">
        <v>4.0359600000000002</v>
      </c>
      <c r="Q55" s="84">
        <f t="shared" si="0"/>
        <v>1.284028843108563E-3</v>
      </c>
      <c r="R55" s="84">
        <f>P55/'סכום נכסי הקרן'!$C$42</f>
        <v>4.9070816350057096E-5</v>
      </c>
    </row>
    <row r="56" spans="2:18">
      <c r="B56" s="76" t="s">
        <v>2606</v>
      </c>
      <c r="C56" s="86" t="s">
        <v>2499</v>
      </c>
      <c r="D56" s="73" t="s">
        <v>2522</v>
      </c>
      <c r="E56" s="73"/>
      <c r="F56" s="73" t="s">
        <v>469</v>
      </c>
      <c r="G56" s="101">
        <v>43647</v>
      </c>
      <c r="H56" s="73" t="s">
        <v>297</v>
      </c>
      <c r="I56" s="83">
        <v>9.49</v>
      </c>
      <c r="J56" s="86" t="s">
        <v>416</v>
      </c>
      <c r="K56" s="86" t="s">
        <v>129</v>
      </c>
      <c r="L56" s="87">
        <v>3.2000000000000001E-2</v>
      </c>
      <c r="M56" s="87">
        <v>0.02</v>
      </c>
      <c r="N56" s="83">
        <v>3232.34</v>
      </c>
      <c r="O56" s="85">
        <v>111.83</v>
      </c>
      <c r="P56" s="83">
        <v>3.6147199999999997</v>
      </c>
      <c r="Q56" s="84">
        <f t="shared" si="0"/>
        <v>1.1500125719187959E-3</v>
      </c>
      <c r="R56" s="84">
        <f>P56/'סכום נכסי הקרן'!$C$42</f>
        <v>4.394921190420082E-5</v>
      </c>
    </row>
    <row r="57" spans="2:18">
      <c r="B57" s="76" t="s">
        <v>2606</v>
      </c>
      <c r="C57" s="86" t="s">
        <v>2499</v>
      </c>
      <c r="D57" s="73" t="s">
        <v>2523</v>
      </c>
      <c r="E57" s="73"/>
      <c r="F57" s="73" t="s">
        <v>469</v>
      </c>
      <c r="G57" s="101">
        <v>43703</v>
      </c>
      <c r="H57" s="73" t="s">
        <v>297</v>
      </c>
      <c r="I57" s="83">
        <v>9.64</v>
      </c>
      <c r="J57" s="86" t="s">
        <v>416</v>
      </c>
      <c r="K57" s="86" t="s">
        <v>129</v>
      </c>
      <c r="L57" s="87">
        <v>2.6800000000000001E-2</v>
      </c>
      <c r="M57" s="87">
        <v>1.9699999999999999E-2</v>
      </c>
      <c r="N57" s="83">
        <v>229.54</v>
      </c>
      <c r="O57" s="85">
        <v>107.13</v>
      </c>
      <c r="P57" s="83">
        <v>0.24590999999999999</v>
      </c>
      <c r="Q57" s="84">
        <f t="shared" si="0"/>
        <v>7.8235545646841565E-5</v>
      </c>
      <c r="R57" s="84">
        <f>P57/'סכום נכסי הקרן'!$C$42</f>
        <v>2.9898721614293844E-6</v>
      </c>
    </row>
    <row r="58" spans="2:18">
      <c r="B58" s="76" t="s">
        <v>2606</v>
      </c>
      <c r="C58" s="86" t="s">
        <v>2499</v>
      </c>
      <c r="D58" s="73" t="s">
        <v>2524</v>
      </c>
      <c r="E58" s="73"/>
      <c r="F58" s="73" t="s">
        <v>469</v>
      </c>
      <c r="G58" s="101">
        <v>43740</v>
      </c>
      <c r="H58" s="73" t="s">
        <v>297</v>
      </c>
      <c r="I58" s="83">
        <v>9.5400000000000009</v>
      </c>
      <c r="J58" s="86" t="s">
        <v>416</v>
      </c>
      <c r="K58" s="86" t="s">
        <v>129</v>
      </c>
      <c r="L58" s="87">
        <v>2.7300000000000001E-2</v>
      </c>
      <c r="M58" s="87">
        <v>2.29E-2</v>
      </c>
      <c r="N58" s="83">
        <v>3392.04</v>
      </c>
      <c r="O58" s="85">
        <v>104.44</v>
      </c>
      <c r="P58" s="83">
        <v>3.54264</v>
      </c>
      <c r="Q58" s="84">
        <f t="shared" si="0"/>
        <v>1.1270805312119344E-3</v>
      </c>
      <c r="R58" s="84">
        <f>P58/'סכום נכסי הקרן'!$C$42</f>
        <v>4.3072834427092008E-5</v>
      </c>
    </row>
    <row r="59" spans="2:18">
      <c r="B59" s="76" t="s">
        <v>2606</v>
      </c>
      <c r="C59" s="86" t="s">
        <v>2499</v>
      </c>
      <c r="D59" s="73" t="s">
        <v>2525</v>
      </c>
      <c r="E59" s="73"/>
      <c r="F59" s="73" t="s">
        <v>469</v>
      </c>
      <c r="G59" s="101">
        <v>43831</v>
      </c>
      <c r="H59" s="73" t="s">
        <v>297</v>
      </c>
      <c r="I59" s="83">
        <v>9.51</v>
      </c>
      <c r="J59" s="86" t="s">
        <v>416</v>
      </c>
      <c r="K59" s="86" t="s">
        <v>129</v>
      </c>
      <c r="L59" s="87">
        <v>2.6800000000000001E-2</v>
      </c>
      <c r="M59" s="87">
        <v>2.4299999999999999E-2</v>
      </c>
      <c r="N59" s="83">
        <v>3520.59</v>
      </c>
      <c r="O59" s="85">
        <v>102.58</v>
      </c>
      <c r="P59" s="83">
        <v>3.6114199999999999</v>
      </c>
      <c r="Q59" s="84">
        <f t="shared" si="0"/>
        <v>1.1489626865923165E-3</v>
      </c>
      <c r="R59" s="84">
        <f>P59/'סכום נכסי הקרן'!$C$42</f>
        <v>4.3909089183966929E-5</v>
      </c>
    </row>
    <row r="60" spans="2:18">
      <c r="B60" s="76" t="s">
        <v>2607</v>
      </c>
      <c r="C60" s="86" t="s">
        <v>2499</v>
      </c>
      <c r="D60" s="73">
        <v>7936</v>
      </c>
      <c r="E60" s="73"/>
      <c r="F60" s="73" t="s">
        <v>2526</v>
      </c>
      <c r="G60" s="101">
        <v>44087</v>
      </c>
      <c r="H60" s="73" t="s">
        <v>2498</v>
      </c>
      <c r="I60" s="83">
        <v>6.7400000003526213</v>
      </c>
      <c r="J60" s="86" t="s">
        <v>347</v>
      </c>
      <c r="K60" s="86" t="s">
        <v>129</v>
      </c>
      <c r="L60" s="87">
        <v>1.7947999999999999E-2</v>
      </c>
      <c r="M60" s="87">
        <v>1.0300000000077501E-2</v>
      </c>
      <c r="N60" s="83">
        <v>9794.7495039999994</v>
      </c>
      <c r="O60" s="85">
        <v>105.39</v>
      </c>
      <c r="P60" s="83">
        <v>10.322686764</v>
      </c>
      <c r="Q60" s="84">
        <f t="shared" si="0"/>
        <v>3.284132534353907E-3</v>
      </c>
      <c r="R60" s="84">
        <f>P60/'סכום נכסי הקרן'!$C$42</f>
        <v>1.2550735548305956E-4</v>
      </c>
    </row>
    <row r="61" spans="2:18">
      <c r="B61" s="76" t="s">
        <v>2607</v>
      </c>
      <c r="C61" s="86" t="s">
        <v>2499</v>
      </c>
      <c r="D61" s="73">
        <v>7937</v>
      </c>
      <c r="E61" s="73"/>
      <c r="F61" s="73" t="s">
        <v>2526</v>
      </c>
      <c r="G61" s="101">
        <v>44087</v>
      </c>
      <c r="H61" s="73" t="s">
        <v>2498</v>
      </c>
      <c r="I61" s="83">
        <v>10.139999997486974</v>
      </c>
      <c r="J61" s="86" t="s">
        <v>347</v>
      </c>
      <c r="K61" s="86" t="s">
        <v>129</v>
      </c>
      <c r="L61" s="87">
        <v>2.8999999999999998E-2</v>
      </c>
      <c r="M61" s="87">
        <v>2.5499999992694696E-2</v>
      </c>
      <c r="N61" s="83">
        <v>1644.4837600000001</v>
      </c>
      <c r="O61" s="85">
        <v>104.05</v>
      </c>
      <c r="P61" s="83">
        <v>1.7110852950000002</v>
      </c>
      <c r="Q61" s="84">
        <f t="shared" si="0"/>
        <v>5.4437677078041514E-4</v>
      </c>
      <c r="R61" s="84">
        <f>P61/'סכום נכסי הקרן'!$C$42</f>
        <v>2.0804059572004745E-5</v>
      </c>
    </row>
    <row r="62" spans="2:18">
      <c r="B62" s="76" t="s">
        <v>2608</v>
      </c>
      <c r="C62" s="86" t="s">
        <v>2511</v>
      </c>
      <c r="D62" s="73">
        <v>8063</v>
      </c>
      <c r="E62" s="73"/>
      <c r="F62" s="73" t="s">
        <v>473</v>
      </c>
      <c r="G62" s="101">
        <v>44147</v>
      </c>
      <c r="H62" s="73" t="s">
        <v>127</v>
      </c>
      <c r="I62" s="83">
        <v>9.2900000001201182</v>
      </c>
      <c r="J62" s="86" t="s">
        <v>669</v>
      </c>
      <c r="K62" s="86" t="s">
        <v>129</v>
      </c>
      <c r="L62" s="87">
        <v>1.6250000000000001E-2</v>
      </c>
      <c r="M62" s="87">
        <v>1.3200000000369591E-2</v>
      </c>
      <c r="N62" s="83">
        <v>7357.4369029999998</v>
      </c>
      <c r="O62" s="85">
        <v>102.97</v>
      </c>
      <c r="P62" s="83">
        <v>7.5759531209999995</v>
      </c>
      <c r="Q62" s="84">
        <f t="shared" si="0"/>
        <v>2.4102672775256286E-3</v>
      </c>
      <c r="R62" s="84">
        <f>P62/'סכום נכסי הקרן'!$C$42</f>
        <v>9.2111468963327887E-5</v>
      </c>
    </row>
    <row r="63" spans="2:18">
      <c r="B63" s="76" t="s">
        <v>2608</v>
      </c>
      <c r="C63" s="86" t="s">
        <v>2511</v>
      </c>
      <c r="D63" s="73">
        <v>8145</v>
      </c>
      <c r="E63" s="73"/>
      <c r="F63" s="73" t="s">
        <v>473</v>
      </c>
      <c r="G63" s="101">
        <v>44185</v>
      </c>
      <c r="H63" s="73" t="s">
        <v>127</v>
      </c>
      <c r="I63" s="83">
        <v>9.2999999988543411</v>
      </c>
      <c r="J63" s="86" t="s">
        <v>669</v>
      </c>
      <c r="K63" s="86" t="s">
        <v>129</v>
      </c>
      <c r="L63" s="87">
        <v>1.4990000000000002E-2</v>
      </c>
      <c r="M63" s="87">
        <v>1.3999999997135854E-2</v>
      </c>
      <c r="N63" s="83">
        <v>3458.5849239999998</v>
      </c>
      <c r="O63" s="85">
        <v>100.95</v>
      </c>
      <c r="P63" s="83">
        <v>3.4914413300000002</v>
      </c>
      <c r="Q63" s="84">
        <f t="shared" si="0"/>
        <v>1.1107918244336718E-3</v>
      </c>
      <c r="R63" s="84">
        <f>P63/'סכום נכסי הקרן'!$C$42</f>
        <v>4.2450340514135194E-5</v>
      </c>
    </row>
    <row r="64" spans="2:18">
      <c r="B64" s="76" t="s">
        <v>2609</v>
      </c>
      <c r="C64" s="86" t="s">
        <v>2511</v>
      </c>
      <c r="D64" s="73" t="s">
        <v>2527</v>
      </c>
      <c r="E64" s="73"/>
      <c r="F64" s="73" t="s">
        <v>2526</v>
      </c>
      <c r="G64" s="101">
        <v>42901</v>
      </c>
      <c r="H64" s="73" t="s">
        <v>2498</v>
      </c>
      <c r="I64" s="83">
        <v>1.8200000000200511</v>
      </c>
      <c r="J64" s="86" t="s">
        <v>153</v>
      </c>
      <c r="K64" s="86" t="s">
        <v>129</v>
      </c>
      <c r="L64" s="87">
        <v>0.04</v>
      </c>
      <c r="M64" s="87">
        <v>1.3800000000061026E-2</v>
      </c>
      <c r="N64" s="83">
        <v>21857.246554000001</v>
      </c>
      <c r="O64" s="85">
        <v>104.96</v>
      </c>
      <c r="P64" s="83">
        <v>22.941365497</v>
      </c>
      <c r="Q64" s="84">
        <f t="shared" si="0"/>
        <v>7.2987281832435427E-3</v>
      </c>
      <c r="R64" s="84">
        <f>P64/'סכום נכסי הקרן'!$C$42</f>
        <v>2.7893029988474197E-4</v>
      </c>
    </row>
    <row r="65" spans="2:18">
      <c r="B65" s="76" t="s">
        <v>2610</v>
      </c>
      <c r="C65" s="86" t="s">
        <v>2499</v>
      </c>
      <c r="D65" s="73" t="s">
        <v>2528</v>
      </c>
      <c r="E65" s="73"/>
      <c r="F65" s="73" t="s">
        <v>2526</v>
      </c>
      <c r="G65" s="101">
        <v>44074</v>
      </c>
      <c r="H65" s="73" t="s">
        <v>2498</v>
      </c>
      <c r="I65" s="83">
        <v>11.37</v>
      </c>
      <c r="J65" s="86" t="s">
        <v>416</v>
      </c>
      <c r="K65" s="86" t="s">
        <v>129</v>
      </c>
      <c r="L65" s="87">
        <v>2.35E-2</v>
      </c>
      <c r="M65" s="87">
        <v>2.1999999999999999E-2</v>
      </c>
      <c r="N65" s="83">
        <v>34816.660000000003</v>
      </c>
      <c r="O65" s="85">
        <v>102.32</v>
      </c>
      <c r="P65" s="83">
        <v>35.624410000000005</v>
      </c>
      <c r="Q65" s="84">
        <f t="shared" si="0"/>
        <v>1.1333801613178804E-2</v>
      </c>
      <c r="R65" s="84">
        <f>P65/'סכום נכסי הקרן'!$C$42</f>
        <v>4.3313582906895446E-4</v>
      </c>
    </row>
    <row r="66" spans="2:18">
      <c r="B66" s="76" t="s">
        <v>2610</v>
      </c>
      <c r="C66" s="86" t="s">
        <v>2499</v>
      </c>
      <c r="D66" s="73" t="s">
        <v>2529</v>
      </c>
      <c r="E66" s="73"/>
      <c r="F66" s="73" t="s">
        <v>2526</v>
      </c>
      <c r="G66" s="101">
        <v>44189</v>
      </c>
      <c r="H66" s="73" t="s">
        <v>2498</v>
      </c>
      <c r="I66" s="83">
        <v>11.27</v>
      </c>
      <c r="J66" s="86" t="s">
        <v>416</v>
      </c>
      <c r="K66" s="86" t="s">
        <v>129</v>
      </c>
      <c r="L66" s="87">
        <v>2.4700000000000003E-2</v>
      </c>
      <c r="M66" s="87">
        <v>2.4499999999999997E-2</v>
      </c>
      <c r="N66" s="83">
        <v>4340.97</v>
      </c>
      <c r="O66" s="85">
        <v>100.85</v>
      </c>
      <c r="P66" s="83">
        <v>4.3778699999999997</v>
      </c>
      <c r="Q66" s="84">
        <f t="shared" si="0"/>
        <v>1.3928065073438992E-3</v>
      </c>
      <c r="R66" s="84">
        <f>P66/'סכום נכסי הקרן'!$C$42</f>
        <v>5.3227894918290674E-5</v>
      </c>
    </row>
    <row r="67" spans="2:18">
      <c r="B67" s="76" t="s">
        <v>2611</v>
      </c>
      <c r="C67" s="86" t="s">
        <v>2499</v>
      </c>
      <c r="D67" s="73" t="s">
        <v>2530</v>
      </c>
      <c r="E67" s="73"/>
      <c r="F67" s="73" t="s">
        <v>473</v>
      </c>
      <c r="G67" s="101">
        <v>42122</v>
      </c>
      <c r="H67" s="73" t="s">
        <v>127</v>
      </c>
      <c r="I67" s="83">
        <v>5.4200000000527284</v>
      </c>
      <c r="J67" s="86" t="s">
        <v>416</v>
      </c>
      <c r="K67" s="86" t="s">
        <v>129</v>
      </c>
      <c r="L67" s="87">
        <v>2.4799999999999999E-2</v>
      </c>
      <c r="M67" s="87">
        <v>8.0000000001412379E-3</v>
      </c>
      <c r="N67" s="83">
        <v>38340.804411999998</v>
      </c>
      <c r="O67" s="85">
        <v>110.8</v>
      </c>
      <c r="P67" s="83">
        <v>42.481611627999996</v>
      </c>
      <c r="Q67" s="84">
        <f t="shared" si="0"/>
        <v>1.3515400210132932E-2</v>
      </c>
      <c r="R67" s="84">
        <f>P67/'סכום נכסי הקרן'!$C$42</f>
        <v>5.1650842982884802E-4</v>
      </c>
    </row>
    <row r="68" spans="2:18">
      <c r="B68" s="76" t="s">
        <v>2612</v>
      </c>
      <c r="C68" s="86" t="s">
        <v>2511</v>
      </c>
      <c r="D68" s="73">
        <v>7970</v>
      </c>
      <c r="E68" s="73"/>
      <c r="F68" s="73" t="s">
        <v>2526</v>
      </c>
      <c r="G68" s="101">
        <v>44098</v>
      </c>
      <c r="H68" s="73" t="s">
        <v>2498</v>
      </c>
      <c r="I68" s="83">
        <v>10.009999999932525</v>
      </c>
      <c r="J68" s="86" t="s">
        <v>347</v>
      </c>
      <c r="K68" s="86" t="s">
        <v>129</v>
      </c>
      <c r="L68" s="87">
        <v>1.8500000000000003E-2</v>
      </c>
      <c r="M68" s="87">
        <v>1.4800000000099966E-2</v>
      </c>
      <c r="N68" s="83">
        <v>3852.3287270000001</v>
      </c>
      <c r="O68" s="85">
        <v>103.87</v>
      </c>
      <c r="P68" s="83">
        <v>4.001414027</v>
      </c>
      <c r="Q68" s="84">
        <f t="shared" si="0"/>
        <v>1.2730381430656364E-3</v>
      </c>
      <c r="R68" s="84">
        <f>P68/'סכום נכסי הקרן'!$C$42</f>
        <v>4.8650792589485373E-5</v>
      </c>
    </row>
    <row r="69" spans="2:18">
      <c r="B69" s="76" t="s">
        <v>2612</v>
      </c>
      <c r="C69" s="86" t="s">
        <v>2511</v>
      </c>
      <c r="D69" s="73">
        <v>8161</v>
      </c>
      <c r="E69" s="73"/>
      <c r="F69" s="73" t="s">
        <v>2526</v>
      </c>
      <c r="G69" s="101">
        <v>44194</v>
      </c>
      <c r="H69" s="73" t="s">
        <v>2498</v>
      </c>
      <c r="I69" s="83">
        <v>9.9500000007885401</v>
      </c>
      <c r="J69" s="86" t="s">
        <v>347</v>
      </c>
      <c r="K69" s="86" t="s">
        <v>129</v>
      </c>
      <c r="L69" s="87">
        <v>1.8769999999999998E-2</v>
      </c>
      <c r="M69" s="87">
        <v>1.9100000000742152E-2</v>
      </c>
      <c r="N69" s="83">
        <v>4322.1249129999997</v>
      </c>
      <c r="O69" s="85">
        <v>99.76</v>
      </c>
      <c r="P69" s="83">
        <v>4.3117615480000007</v>
      </c>
      <c r="Q69" s="84">
        <f t="shared" si="0"/>
        <v>1.3717742971284222E-3</v>
      </c>
      <c r="R69" s="84">
        <f>P69/'סכום נכסי הקרן'!$C$42</f>
        <v>5.242412191080831E-5</v>
      </c>
    </row>
    <row r="70" spans="2:18">
      <c r="B70" s="76" t="s">
        <v>2612</v>
      </c>
      <c r="C70" s="86" t="s">
        <v>2511</v>
      </c>
      <c r="D70" s="73">
        <v>7699</v>
      </c>
      <c r="E70" s="73"/>
      <c r="F70" s="73" t="s">
        <v>2526</v>
      </c>
      <c r="G70" s="101">
        <v>43977</v>
      </c>
      <c r="H70" s="73" t="s">
        <v>2498</v>
      </c>
      <c r="I70" s="83">
        <v>10.010000000569962</v>
      </c>
      <c r="J70" s="86" t="s">
        <v>347</v>
      </c>
      <c r="K70" s="86" t="s">
        <v>129</v>
      </c>
      <c r="L70" s="87">
        <v>1.908E-2</v>
      </c>
      <c r="M70" s="87">
        <v>1.2000000001101374E-2</v>
      </c>
      <c r="N70" s="83">
        <v>6765.0650800000003</v>
      </c>
      <c r="O70" s="85">
        <v>107.37</v>
      </c>
      <c r="P70" s="83">
        <v>7.2636505859999998</v>
      </c>
      <c r="Q70" s="84">
        <f t="shared" si="0"/>
        <v>2.310909141489612E-3</v>
      </c>
      <c r="R70" s="84">
        <f>P70/'סכום נכסי הקרן'!$C$42</f>
        <v>8.8314369799648797E-5</v>
      </c>
    </row>
    <row r="71" spans="2:18">
      <c r="B71" s="76" t="s">
        <v>2612</v>
      </c>
      <c r="C71" s="86" t="s">
        <v>2511</v>
      </c>
      <c r="D71" s="73">
        <v>7567</v>
      </c>
      <c r="E71" s="73"/>
      <c r="F71" s="73" t="s">
        <v>2526</v>
      </c>
      <c r="G71" s="101">
        <v>43919</v>
      </c>
      <c r="H71" s="73" t="s">
        <v>2498</v>
      </c>
      <c r="I71" s="83">
        <v>9.6800000004137914</v>
      </c>
      <c r="J71" s="86" t="s">
        <v>347</v>
      </c>
      <c r="K71" s="86" t="s">
        <v>129</v>
      </c>
      <c r="L71" s="87">
        <v>2.69E-2</v>
      </c>
      <c r="M71" s="87">
        <v>1.3999999999529783E-2</v>
      </c>
      <c r="N71" s="83">
        <v>3758.3694909999995</v>
      </c>
      <c r="O71" s="85">
        <v>113.17</v>
      </c>
      <c r="P71" s="83">
        <v>4.2533467429999998</v>
      </c>
      <c r="Q71" s="84">
        <f t="shared" si="0"/>
        <v>1.3531897981530698E-3</v>
      </c>
      <c r="R71" s="84">
        <f>P71/'סכום נכסי הקרן'!$C$42</f>
        <v>5.1713891341556029E-5</v>
      </c>
    </row>
    <row r="72" spans="2:18">
      <c r="B72" s="76" t="s">
        <v>2612</v>
      </c>
      <c r="C72" s="86" t="s">
        <v>2511</v>
      </c>
      <c r="D72" s="73">
        <v>7856</v>
      </c>
      <c r="E72" s="73"/>
      <c r="F72" s="73" t="s">
        <v>2526</v>
      </c>
      <c r="G72" s="101">
        <v>44041</v>
      </c>
      <c r="H72" s="73" t="s">
        <v>2498</v>
      </c>
      <c r="I72" s="83">
        <v>9.9699999992908399</v>
      </c>
      <c r="J72" s="86" t="s">
        <v>347</v>
      </c>
      <c r="K72" s="86" t="s">
        <v>129</v>
      </c>
      <c r="L72" s="87">
        <v>1.9220000000000001E-2</v>
      </c>
      <c r="M72" s="87">
        <v>1.479999999992032E-2</v>
      </c>
      <c r="N72" s="83">
        <v>4791.9210979999998</v>
      </c>
      <c r="O72" s="85">
        <v>104.76</v>
      </c>
      <c r="P72" s="83">
        <v>5.0200166479999995</v>
      </c>
      <c r="Q72" s="84">
        <f t="shared" si="0"/>
        <v>1.5971035810357795E-3</v>
      </c>
      <c r="R72" s="84">
        <f>P72/'סכום נכסי הקרן'!$C$42</f>
        <v>6.1035370768847347E-5</v>
      </c>
    </row>
    <row r="73" spans="2:18">
      <c r="B73" s="76" t="s">
        <v>2612</v>
      </c>
      <c r="C73" s="86" t="s">
        <v>2511</v>
      </c>
      <c r="D73" s="73">
        <v>7566</v>
      </c>
      <c r="E73" s="73"/>
      <c r="F73" s="73" t="s">
        <v>2526</v>
      </c>
      <c r="G73" s="101">
        <v>43919</v>
      </c>
      <c r="H73" s="73" t="s">
        <v>2498</v>
      </c>
      <c r="I73" s="83">
        <v>9.2899999995595675</v>
      </c>
      <c r="J73" s="86" t="s">
        <v>347</v>
      </c>
      <c r="K73" s="86" t="s">
        <v>129</v>
      </c>
      <c r="L73" s="87">
        <v>2.69E-2</v>
      </c>
      <c r="M73" s="87">
        <v>1.3699999999740921E-2</v>
      </c>
      <c r="N73" s="83">
        <v>3758.36949</v>
      </c>
      <c r="O73" s="85">
        <v>112.97</v>
      </c>
      <c r="P73" s="83">
        <v>4.245830003</v>
      </c>
      <c r="Q73" s="84">
        <f t="shared" si="0"/>
        <v>1.3507983693564149E-3</v>
      </c>
      <c r="R73" s="84">
        <f>P73/'סכום נכסי הקרן'!$C$42</f>
        <v>5.1622499809407262E-5</v>
      </c>
    </row>
    <row r="74" spans="2:18">
      <c r="B74" s="76" t="s">
        <v>2612</v>
      </c>
      <c r="C74" s="86" t="s">
        <v>2511</v>
      </c>
      <c r="D74" s="73">
        <v>7700</v>
      </c>
      <c r="E74" s="73"/>
      <c r="F74" s="73" t="s">
        <v>2526</v>
      </c>
      <c r="G74" s="101">
        <v>43977</v>
      </c>
      <c r="H74" s="73" t="s">
        <v>2498</v>
      </c>
      <c r="I74" s="83">
        <v>9.6099999997569778</v>
      </c>
      <c r="J74" s="86" t="s">
        <v>347</v>
      </c>
      <c r="K74" s="86" t="s">
        <v>129</v>
      </c>
      <c r="L74" s="87">
        <v>1.8769999999999998E-2</v>
      </c>
      <c r="M74" s="87">
        <v>1.1099999999629287E-2</v>
      </c>
      <c r="N74" s="83">
        <v>4510.0433860000003</v>
      </c>
      <c r="O74" s="85">
        <v>107.66</v>
      </c>
      <c r="P74" s="83">
        <v>4.8555126380000004</v>
      </c>
      <c r="Q74" s="84">
        <f t="shared" si="0"/>
        <v>1.544767112476374E-3</v>
      </c>
      <c r="R74" s="84">
        <f>P74/'סכום נכסי הקרן'!$C$42</f>
        <v>5.9035265202003797E-5</v>
      </c>
    </row>
    <row r="75" spans="2:18">
      <c r="B75" s="76" t="s">
        <v>2612</v>
      </c>
      <c r="C75" s="86" t="s">
        <v>2511</v>
      </c>
      <c r="D75" s="73">
        <v>7855</v>
      </c>
      <c r="E75" s="73"/>
      <c r="F75" s="73" t="s">
        <v>2526</v>
      </c>
      <c r="G75" s="101">
        <v>44041</v>
      </c>
      <c r="H75" s="73" t="s">
        <v>2498</v>
      </c>
      <c r="I75" s="83">
        <v>9.5699999992226541</v>
      </c>
      <c r="J75" s="86" t="s">
        <v>347</v>
      </c>
      <c r="K75" s="86" t="s">
        <v>129</v>
      </c>
      <c r="L75" s="87">
        <v>1.9009999999999999E-2</v>
      </c>
      <c r="M75" s="87">
        <v>1.4300000000770339E-2</v>
      </c>
      <c r="N75" s="83">
        <v>2724.8178790000002</v>
      </c>
      <c r="O75" s="85">
        <v>104.81</v>
      </c>
      <c r="P75" s="83">
        <v>2.8558817460000006</v>
      </c>
      <c r="Q75" s="84">
        <f t="shared" ref="Q75:Q137" si="1">IFERROR(P75/$P$10,0)</f>
        <v>9.0859040584427087E-4</v>
      </c>
      <c r="R75" s="84">
        <f>P75/'סכום נכסי הקרן'!$C$42</f>
        <v>3.4722952822982986E-5</v>
      </c>
    </row>
    <row r="76" spans="2:18">
      <c r="B76" s="76" t="s">
        <v>2612</v>
      </c>
      <c r="C76" s="86" t="s">
        <v>2511</v>
      </c>
      <c r="D76" s="73">
        <v>7971</v>
      </c>
      <c r="E76" s="73"/>
      <c r="F76" s="73" t="s">
        <v>2526</v>
      </c>
      <c r="G76" s="101">
        <v>44098</v>
      </c>
      <c r="H76" s="73" t="s">
        <v>2498</v>
      </c>
      <c r="I76" s="83">
        <v>9.6000000025319441</v>
      </c>
      <c r="J76" s="86" t="s">
        <v>347</v>
      </c>
      <c r="K76" s="86" t="s">
        <v>129</v>
      </c>
      <c r="L76" s="87">
        <v>1.822E-2</v>
      </c>
      <c r="M76" s="87">
        <v>1.4300000006691571E-2</v>
      </c>
      <c r="N76" s="83">
        <v>1597.3070319999999</v>
      </c>
      <c r="O76" s="85">
        <v>103.85</v>
      </c>
      <c r="P76" s="83">
        <v>1.6588033230000001</v>
      </c>
      <c r="Q76" s="84">
        <f t="shared" si="1"/>
        <v>5.2774341464641118E-4</v>
      </c>
      <c r="R76" s="84">
        <f>P76/'סכום נכסי הקרן'!$C$42</f>
        <v>2.0168394439934349E-5</v>
      </c>
    </row>
    <row r="77" spans="2:18">
      <c r="B77" s="76" t="s">
        <v>2612</v>
      </c>
      <c r="C77" s="86" t="s">
        <v>2511</v>
      </c>
      <c r="D77" s="73">
        <v>8162</v>
      </c>
      <c r="E77" s="73"/>
      <c r="F77" s="73" t="s">
        <v>2526</v>
      </c>
      <c r="G77" s="101">
        <v>44194</v>
      </c>
      <c r="H77" s="73" t="s">
        <v>2498</v>
      </c>
      <c r="I77" s="83">
        <v>9.5599999994048694</v>
      </c>
      <c r="J77" s="86" t="s">
        <v>347</v>
      </c>
      <c r="K77" s="86" t="s">
        <v>129</v>
      </c>
      <c r="L77" s="87">
        <v>1.847E-2</v>
      </c>
      <c r="M77" s="87">
        <v>1.8799999997866513E-2</v>
      </c>
      <c r="N77" s="83">
        <v>3570.4510150000001</v>
      </c>
      <c r="O77" s="85">
        <v>99.77</v>
      </c>
      <c r="P77" s="83">
        <v>3.5622464519999997</v>
      </c>
      <c r="Q77" s="84">
        <f t="shared" si="1"/>
        <v>1.1333182664419721E-3</v>
      </c>
      <c r="R77" s="84">
        <f>P77/'סכום נכסי הקרן'!$C$42</f>
        <v>4.3311217514478447E-5</v>
      </c>
    </row>
    <row r="78" spans="2:18">
      <c r="B78" s="76" t="s">
        <v>2613</v>
      </c>
      <c r="C78" s="86" t="s">
        <v>2499</v>
      </c>
      <c r="D78" s="73" t="s">
        <v>2531</v>
      </c>
      <c r="E78" s="73"/>
      <c r="F78" s="73" t="s">
        <v>748</v>
      </c>
      <c r="G78" s="101">
        <v>43801</v>
      </c>
      <c r="H78" s="73" t="s">
        <v>297</v>
      </c>
      <c r="I78" s="83">
        <v>6.39</v>
      </c>
      <c r="J78" s="86" t="s">
        <v>416</v>
      </c>
      <c r="K78" s="86" t="s">
        <v>130</v>
      </c>
      <c r="L78" s="87">
        <v>2.3629999999999998E-2</v>
      </c>
      <c r="M78" s="87">
        <v>2.0100000000000003E-2</v>
      </c>
      <c r="N78" s="83">
        <v>42964.01</v>
      </c>
      <c r="O78" s="85">
        <v>102.55</v>
      </c>
      <c r="P78" s="83">
        <v>173.77543</v>
      </c>
      <c r="Q78" s="84">
        <f t="shared" si="1"/>
        <v>5.52861436544448E-2</v>
      </c>
      <c r="R78" s="84">
        <f>P78/'סכום נכסי הקרן'!$C$42</f>
        <v>2.1128312004286966E-3</v>
      </c>
    </row>
    <row r="79" spans="2:18">
      <c r="B79" s="76" t="s">
        <v>2614</v>
      </c>
      <c r="C79" s="86" t="s">
        <v>2511</v>
      </c>
      <c r="D79" s="73">
        <v>7497</v>
      </c>
      <c r="E79" s="73"/>
      <c r="F79" s="73" t="s">
        <v>287</v>
      </c>
      <c r="G79" s="101">
        <v>43902</v>
      </c>
      <c r="H79" s="73" t="s">
        <v>2498</v>
      </c>
      <c r="I79" s="83">
        <v>7.5800000000432002</v>
      </c>
      <c r="J79" s="86" t="s">
        <v>347</v>
      </c>
      <c r="K79" s="86" t="s">
        <v>129</v>
      </c>
      <c r="L79" s="87">
        <v>2.7000000000000003E-2</v>
      </c>
      <c r="M79" s="87">
        <v>1.5699999999783998E-2</v>
      </c>
      <c r="N79" s="83">
        <v>10625.204528</v>
      </c>
      <c r="O79" s="85">
        <v>108.93</v>
      </c>
      <c r="P79" s="83">
        <v>11.574031525000001</v>
      </c>
      <c r="Q79" s="84">
        <f t="shared" si="1"/>
        <v>3.6822442019117598E-3</v>
      </c>
      <c r="R79" s="84">
        <f>P79/'סכום נכסי הקרן'!$C$42</f>
        <v>1.4072170571389366E-4</v>
      </c>
    </row>
    <row r="80" spans="2:18">
      <c r="B80" s="76" t="s">
        <v>2614</v>
      </c>
      <c r="C80" s="86" t="s">
        <v>2511</v>
      </c>
      <c r="D80" s="73">
        <v>8084</v>
      </c>
      <c r="E80" s="73"/>
      <c r="F80" s="73" t="s">
        <v>287</v>
      </c>
      <c r="G80" s="101">
        <v>44159</v>
      </c>
      <c r="H80" s="73" t="s">
        <v>2498</v>
      </c>
      <c r="I80" s="83">
        <v>7.6099999892627599</v>
      </c>
      <c r="J80" s="86" t="s">
        <v>347</v>
      </c>
      <c r="K80" s="86" t="s">
        <v>129</v>
      </c>
      <c r="L80" s="87">
        <v>2.7000000000000003E-2</v>
      </c>
      <c r="M80" s="87">
        <v>2.5499999951194358E-2</v>
      </c>
      <c r="N80" s="83">
        <v>151.68375399999999</v>
      </c>
      <c r="O80" s="85">
        <v>101.31</v>
      </c>
      <c r="P80" s="83">
        <v>0.15367076499999999</v>
      </c>
      <c r="Q80" s="84">
        <f t="shared" si="1"/>
        <v>4.8889903418903514E-5</v>
      </c>
      <c r="R80" s="84">
        <f>P80/'סכום נכסי הקרן'!$C$42</f>
        <v>1.8683906400677361E-6</v>
      </c>
    </row>
    <row r="81" spans="2:18">
      <c r="B81" s="76" t="s">
        <v>2614</v>
      </c>
      <c r="C81" s="86" t="s">
        <v>2511</v>
      </c>
      <c r="D81" s="73">
        <v>7583</v>
      </c>
      <c r="E81" s="73"/>
      <c r="F81" s="73" t="s">
        <v>287</v>
      </c>
      <c r="G81" s="101">
        <v>43926</v>
      </c>
      <c r="H81" s="73" t="s">
        <v>2498</v>
      </c>
      <c r="I81" s="83">
        <v>7.5800000024943204</v>
      </c>
      <c r="J81" s="86" t="s">
        <v>347</v>
      </c>
      <c r="K81" s="86" t="s">
        <v>129</v>
      </c>
      <c r="L81" s="87">
        <v>2.7000000000000003E-2</v>
      </c>
      <c r="M81" s="87">
        <v>1.6900000003563315E-2</v>
      </c>
      <c r="N81" s="83">
        <v>520.03632600000003</v>
      </c>
      <c r="O81" s="85">
        <v>107.93</v>
      </c>
      <c r="P81" s="83">
        <v>0.56127502000000007</v>
      </c>
      <c r="Q81" s="84">
        <f t="shared" si="1"/>
        <v>1.7856800230833198E-4</v>
      </c>
      <c r="R81" s="84">
        <f>P81/'סכום נכסי הקרן'!$C$42</f>
        <v>6.8242062429495394E-6</v>
      </c>
    </row>
    <row r="82" spans="2:18">
      <c r="B82" s="76" t="s">
        <v>2614</v>
      </c>
      <c r="C82" s="86" t="s">
        <v>2511</v>
      </c>
      <c r="D82" s="73">
        <v>7658</v>
      </c>
      <c r="E82" s="73"/>
      <c r="F82" s="73" t="s">
        <v>287</v>
      </c>
      <c r="G82" s="101">
        <v>43956</v>
      </c>
      <c r="H82" s="73" t="s">
        <v>2498</v>
      </c>
      <c r="I82" s="83">
        <v>7.5499999967271449</v>
      </c>
      <c r="J82" s="86" t="s">
        <v>347</v>
      </c>
      <c r="K82" s="86" t="s">
        <v>129</v>
      </c>
      <c r="L82" s="87">
        <v>2.7000000000000003E-2</v>
      </c>
      <c r="M82" s="87">
        <v>2.1099999990936712E-2</v>
      </c>
      <c r="N82" s="83">
        <v>758.96973000000003</v>
      </c>
      <c r="O82" s="85">
        <v>104.67</v>
      </c>
      <c r="P82" s="83">
        <v>0.79441335200000007</v>
      </c>
      <c r="Q82" s="84">
        <f t="shared" si="1"/>
        <v>2.5274027921945598E-4</v>
      </c>
      <c r="R82" s="84">
        <f>P82/'סכום נכסי הקרן'!$C$42</f>
        <v>9.6587953552625056E-6</v>
      </c>
    </row>
    <row r="83" spans="2:18">
      <c r="B83" s="76" t="s">
        <v>2614</v>
      </c>
      <c r="C83" s="86" t="s">
        <v>2511</v>
      </c>
      <c r="D83" s="73">
        <v>7716</v>
      </c>
      <c r="E83" s="73"/>
      <c r="F83" s="73" t="s">
        <v>287</v>
      </c>
      <c r="G83" s="101">
        <v>43986</v>
      </c>
      <c r="H83" s="73" t="s">
        <v>2498</v>
      </c>
      <c r="I83" s="83">
        <v>7.5600000032726609</v>
      </c>
      <c r="J83" s="86" t="s">
        <v>347</v>
      </c>
      <c r="K83" s="86" t="s">
        <v>129</v>
      </c>
      <c r="L83" s="87">
        <v>2.7000000000000003E-2</v>
      </c>
      <c r="M83" s="87">
        <v>2.0900000010297598E-2</v>
      </c>
      <c r="N83" s="83">
        <v>676.43457899999999</v>
      </c>
      <c r="O83" s="85">
        <v>104.8</v>
      </c>
      <c r="P83" s="83">
        <v>0.70890320299999998</v>
      </c>
      <c r="Q83" s="84">
        <f t="shared" si="1"/>
        <v>2.2553547597697814E-4</v>
      </c>
      <c r="R83" s="84">
        <f>P83/'סכום נכסי הקרן'!$C$42</f>
        <v>8.6191287536001938E-6</v>
      </c>
    </row>
    <row r="84" spans="2:18">
      <c r="B84" s="76" t="s">
        <v>2614</v>
      </c>
      <c r="C84" s="86" t="s">
        <v>2511</v>
      </c>
      <c r="D84" s="73">
        <v>7805</v>
      </c>
      <c r="E84" s="73"/>
      <c r="F84" s="73" t="s">
        <v>287</v>
      </c>
      <c r="G84" s="101">
        <v>44017</v>
      </c>
      <c r="H84" s="73" t="s">
        <v>2498</v>
      </c>
      <c r="I84" s="83">
        <v>7.5900000007922239</v>
      </c>
      <c r="J84" s="86" t="s">
        <v>347</v>
      </c>
      <c r="K84" s="86" t="s">
        <v>129</v>
      </c>
      <c r="L84" s="87">
        <v>2.7000000000000003E-2</v>
      </c>
      <c r="M84" s="87">
        <v>0.02</v>
      </c>
      <c r="N84" s="83">
        <v>454.74258699999996</v>
      </c>
      <c r="O84" s="85">
        <v>105.48</v>
      </c>
      <c r="P84" s="83">
        <v>0.47966231800000003</v>
      </c>
      <c r="Q84" s="84">
        <f t="shared" si="1"/>
        <v>1.5260316040404553E-4</v>
      </c>
      <c r="R84" s="84">
        <f>P84/'סכום נכסי הקרן'!$C$42</f>
        <v>5.8319263611682684E-6</v>
      </c>
    </row>
    <row r="85" spans="2:18">
      <c r="B85" s="76" t="s">
        <v>2614</v>
      </c>
      <c r="C85" s="86" t="s">
        <v>2511</v>
      </c>
      <c r="D85" s="73">
        <v>7863</v>
      </c>
      <c r="E85" s="73"/>
      <c r="F85" s="73" t="s">
        <v>287</v>
      </c>
      <c r="G85" s="101">
        <v>44048</v>
      </c>
      <c r="H85" s="73" t="s">
        <v>2498</v>
      </c>
      <c r="I85" s="83">
        <v>7.5799999994612017</v>
      </c>
      <c r="J85" s="86" t="s">
        <v>347</v>
      </c>
      <c r="K85" s="86" t="s">
        <v>129</v>
      </c>
      <c r="L85" s="87">
        <v>2.7000000000000003E-2</v>
      </c>
      <c r="M85" s="87">
        <v>2.3200000001874083E-2</v>
      </c>
      <c r="N85" s="83">
        <v>828.48333799999989</v>
      </c>
      <c r="O85" s="85">
        <v>103.05</v>
      </c>
      <c r="P85" s="83">
        <v>0.85375178699999998</v>
      </c>
      <c r="Q85" s="84">
        <f t="shared" si="1"/>
        <v>2.7161862837180701E-4</v>
      </c>
      <c r="R85" s="84">
        <f>P85/'סכום נכסי הקרן'!$C$42</f>
        <v>1.038025578757224E-5</v>
      </c>
    </row>
    <row r="86" spans="2:18">
      <c r="B86" s="76" t="s">
        <v>2614</v>
      </c>
      <c r="C86" s="86" t="s">
        <v>2511</v>
      </c>
      <c r="D86" s="73">
        <v>7919</v>
      </c>
      <c r="E86" s="73"/>
      <c r="F86" s="73" t="s">
        <v>287</v>
      </c>
      <c r="G86" s="101">
        <v>44080</v>
      </c>
      <c r="H86" s="73" t="s">
        <v>2498</v>
      </c>
      <c r="I86" s="83">
        <v>7.5899999991057134</v>
      </c>
      <c r="J86" s="86" t="s">
        <v>347</v>
      </c>
      <c r="K86" s="86" t="s">
        <v>129</v>
      </c>
      <c r="L86" s="87">
        <v>2.7000000000000003E-2</v>
      </c>
      <c r="M86" s="87">
        <v>2.3199999999098199E-2</v>
      </c>
      <c r="N86" s="83">
        <v>1290.7849430000001</v>
      </c>
      <c r="O86" s="85">
        <v>103.09</v>
      </c>
      <c r="P86" s="83">
        <v>1.3306697409999999</v>
      </c>
      <c r="Q86" s="84">
        <f t="shared" si="1"/>
        <v>4.2334867741399836E-4</v>
      </c>
      <c r="R86" s="84">
        <f>P86/'סכום נכסי הקרן'!$C$42</f>
        <v>1.6178815073288393E-5</v>
      </c>
    </row>
    <row r="87" spans="2:18">
      <c r="B87" s="76" t="s">
        <v>2614</v>
      </c>
      <c r="C87" s="86" t="s">
        <v>2511</v>
      </c>
      <c r="D87" s="73">
        <v>7997</v>
      </c>
      <c r="E87" s="73"/>
      <c r="F87" s="73" t="s">
        <v>287</v>
      </c>
      <c r="G87" s="101">
        <v>44115</v>
      </c>
      <c r="H87" s="73" t="s">
        <v>2498</v>
      </c>
      <c r="I87" s="83">
        <v>7.6099999996726808</v>
      </c>
      <c r="J87" s="86" t="s">
        <v>347</v>
      </c>
      <c r="K87" s="86" t="s">
        <v>129</v>
      </c>
      <c r="L87" s="87">
        <v>2.7000000000000003E-2</v>
      </c>
      <c r="M87" s="87">
        <v>2.3100000004627624E-2</v>
      </c>
      <c r="N87" s="83">
        <v>859.01171599999998</v>
      </c>
      <c r="O87" s="85">
        <v>103.14</v>
      </c>
      <c r="P87" s="83">
        <v>0.88598438899999998</v>
      </c>
      <c r="Q87" s="84">
        <f t="shared" si="1"/>
        <v>2.8187333621242951E-4</v>
      </c>
      <c r="R87" s="84">
        <f>P87/'סכום נכסי הקרן'!$C$42</f>
        <v>1.0772152658013593E-5</v>
      </c>
    </row>
    <row r="88" spans="2:18">
      <c r="B88" s="76" t="s">
        <v>2614</v>
      </c>
      <c r="C88" s="86" t="s">
        <v>2511</v>
      </c>
      <c r="D88" s="73">
        <v>8042</v>
      </c>
      <c r="E88" s="73"/>
      <c r="F88" s="73" t="s">
        <v>287</v>
      </c>
      <c r="G88" s="101">
        <v>44138</v>
      </c>
      <c r="H88" s="73" t="s">
        <v>2498</v>
      </c>
      <c r="I88" s="83">
        <v>7.6300000037183819</v>
      </c>
      <c r="J88" s="86" t="s">
        <v>347</v>
      </c>
      <c r="K88" s="86" t="s">
        <v>129</v>
      </c>
      <c r="L88" s="87">
        <v>2.7000000000000003E-2</v>
      </c>
      <c r="M88" s="87">
        <v>2.2100000007495551E-2</v>
      </c>
      <c r="N88" s="83">
        <v>654.80098999999996</v>
      </c>
      <c r="O88" s="85">
        <v>103.91</v>
      </c>
      <c r="P88" s="83">
        <v>0.68040346900000004</v>
      </c>
      <c r="Q88" s="84">
        <f t="shared" si="1"/>
        <v>2.1646836914813897E-4</v>
      </c>
      <c r="R88" s="84">
        <f>P88/'סכום נכסי הקרן'!$C$42</f>
        <v>8.2726175857146171E-6</v>
      </c>
    </row>
    <row r="89" spans="2:18">
      <c r="B89" s="76" t="s">
        <v>2615</v>
      </c>
      <c r="C89" s="86" t="s">
        <v>2511</v>
      </c>
      <c r="D89" s="73">
        <v>7490</v>
      </c>
      <c r="E89" s="73"/>
      <c r="F89" s="73" t="s">
        <v>287</v>
      </c>
      <c r="G89" s="101">
        <v>43899</v>
      </c>
      <c r="H89" s="73" t="s">
        <v>2498</v>
      </c>
      <c r="I89" s="83">
        <v>4.7200000000446822</v>
      </c>
      <c r="J89" s="86" t="s">
        <v>125</v>
      </c>
      <c r="K89" s="86" t="s">
        <v>129</v>
      </c>
      <c r="L89" s="87">
        <v>2.3889999999999998E-2</v>
      </c>
      <c r="M89" s="87">
        <v>1.5800000000670226E-2</v>
      </c>
      <c r="N89" s="83">
        <v>6896.2500029999992</v>
      </c>
      <c r="O89" s="85">
        <v>103.85</v>
      </c>
      <c r="P89" s="83">
        <v>7.1617554440000006</v>
      </c>
      <c r="Q89" s="84">
        <f t="shared" si="1"/>
        <v>2.2784915007546588E-3</v>
      </c>
      <c r="R89" s="84">
        <f>P89/'סכום נכסי הקרן'!$C$42</f>
        <v>8.707548789793397E-5</v>
      </c>
    </row>
    <row r="90" spans="2:18">
      <c r="B90" s="76" t="s">
        <v>2615</v>
      </c>
      <c r="C90" s="86" t="s">
        <v>2511</v>
      </c>
      <c r="D90" s="73">
        <v>7491</v>
      </c>
      <c r="E90" s="73"/>
      <c r="F90" s="73" t="s">
        <v>287</v>
      </c>
      <c r="G90" s="101">
        <v>43899</v>
      </c>
      <c r="H90" s="73" t="s">
        <v>2498</v>
      </c>
      <c r="I90" s="83">
        <v>4.8900000001266326</v>
      </c>
      <c r="J90" s="86" t="s">
        <v>125</v>
      </c>
      <c r="K90" s="86" t="s">
        <v>129</v>
      </c>
      <c r="L90" s="87">
        <v>1.2969999999999999E-2</v>
      </c>
      <c r="M90" s="87">
        <v>1.7999999998774524E-3</v>
      </c>
      <c r="N90" s="83">
        <v>9278.1</v>
      </c>
      <c r="O90" s="85">
        <v>105.54</v>
      </c>
      <c r="P90" s="83">
        <v>9.7921070839999995</v>
      </c>
      <c r="Q90" s="84">
        <f t="shared" si="1"/>
        <v>3.1153301644871807E-3</v>
      </c>
      <c r="R90" s="84">
        <f>P90/'סכום נכסי הקרן'!$C$42</f>
        <v>1.1905635546414162E-4</v>
      </c>
    </row>
    <row r="91" spans="2:18">
      <c r="B91" s="76" t="s">
        <v>2605</v>
      </c>
      <c r="C91" s="86" t="s">
        <v>2511</v>
      </c>
      <c r="D91" s="73" t="s">
        <v>2532</v>
      </c>
      <c r="E91" s="73"/>
      <c r="F91" s="73" t="s">
        <v>287</v>
      </c>
      <c r="G91" s="101">
        <v>40742</v>
      </c>
      <c r="H91" s="73" t="s">
        <v>2498</v>
      </c>
      <c r="I91" s="83">
        <v>7.0400000000111689</v>
      </c>
      <c r="J91" s="86" t="s">
        <v>347</v>
      </c>
      <c r="K91" s="86" t="s">
        <v>129</v>
      </c>
      <c r="L91" s="87">
        <v>0.06</v>
      </c>
      <c r="M91" s="87">
        <v>-6.9999999999601121E-4</v>
      </c>
      <c r="N91" s="83">
        <v>15946.684673</v>
      </c>
      <c r="O91" s="85">
        <v>157.21</v>
      </c>
      <c r="P91" s="83">
        <v>25.069782043</v>
      </c>
      <c r="Q91" s="84">
        <f t="shared" si="1"/>
        <v>7.9758776681773634E-3</v>
      </c>
      <c r="R91" s="84">
        <f>P91/'סכום נכסי הקרן'!$C$42</f>
        <v>3.0480843976848432E-4</v>
      </c>
    </row>
    <row r="92" spans="2:18">
      <c r="B92" s="76" t="s">
        <v>2605</v>
      </c>
      <c r="C92" s="86" t="s">
        <v>2511</v>
      </c>
      <c r="D92" s="73" t="s">
        <v>2533</v>
      </c>
      <c r="E92" s="73"/>
      <c r="F92" s="73" t="s">
        <v>287</v>
      </c>
      <c r="G92" s="101">
        <v>42201</v>
      </c>
      <c r="H92" s="73" t="s">
        <v>2498</v>
      </c>
      <c r="I92" s="83">
        <v>6.4300000013674294</v>
      </c>
      <c r="J92" s="86" t="s">
        <v>347</v>
      </c>
      <c r="K92" s="86" t="s">
        <v>129</v>
      </c>
      <c r="L92" s="87">
        <v>4.2030000000000005E-2</v>
      </c>
      <c r="M92" s="87">
        <v>7.8000000014533059E-3</v>
      </c>
      <c r="N92" s="83">
        <v>1210.5479379999999</v>
      </c>
      <c r="O92" s="85">
        <v>125.05</v>
      </c>
      <c r="P92" s="83">
        <v>1.513790151</v>
      </c>
      <c r="Q92" s="84">
        <f t="shared" si="1"/>
        <v>4.8160789906185063E-4</v>
      </c>
      <c r="R92" s="84">
        <f>P92/'סכום נכסי הקרן'!$C$42</f>
        <v>1.8405266279211436E-5</v>
      </c>
    </row>
    <row r="93" spans="2:18">
      <c r="B93" s="76" t="s">
        <v>2616</v>
      </c>
      <c r="C93" s="86" t="s">
        <v>2499</v>
      </c>
      <c r="D93" s="73" t="s">
        <v>2534</v>
      </c>
      <c r="E93" s="73"/>
      <c r="F93" s="73" t="s">
        <v>287</v>
      </c>
      <c r="G93" s="101">
        <v>42521</v>
      </c>
      <c r="H93" s="73" t="s">
        <v>2498</v>
      </c>
      <c r="I93" s="83">
        <v>2.9900000005369849</v>
      </c>
      <c r="J93" s="86" t="s">
        <v>125</v>
      </c>
      <c r="K93" s="86" t="s">
        <v>129</v>
      </c>
      <c r="L93" s="87">
        <v>2.3E-2</v>
      </c>
      <c r="M93" s="87">
        <v>1.4200000000565247E-2</v>
      </c>
      <c r="N93" s="83">
        <v>1355.401957</v>
      </c>
      <c r="O93" s="85">
        <v>104.42</v>
      </c>
      <c r="P93" s="83">
        <v>1.4153107759999999</v>
      </c>
      <c r="Q93" s="84">
        <f t="shared" si="1"/>
        <v>4.5027697458507074E-4</v>
      </c>
      <c r="R93" s="84">
        <f>P93/'סכום נכסי הקרן'!$C$42</f>
        <v>1.7207914639231503E-5</v>
      </c>
    </row>
    <row r="94" spans="2:18">
      <c r="B94" s="76" t="s">
        <v>2616</v>
      </c>
      <c r="C94" s="86" t="s">
        <v>2499</v>
      </c>
      <c r="D94" s="73" t="s">
        <v>2535</v>
      </c>
      <c r="E94" s="73"/>
      <c r="F94" s="73" t="s">
        <v>287</v>
      </c>
      <c r="G94" s="101">
        <v>42474</v>
      </c>
      <c r="H94" s="73" t="s">
        <v>2498</v>
      </c>
      <c r="I94" s="83">
        <v>1.8499999998625807</v>
      </c>
      <c r="J94" s="86" t="s">
        <v>125</v>
      </c>
      <c r="K94" s="86" t="s">
        <v>129</v>
      </c>
      <c r="L94" s="87">
        <v>2.2000000000000002E-2</v>
      </c>
      <c r="M94" s="87">
        <v>1.6899999999725159E-2</v>
      </c>
      <c r="N94" s="83">
        <v>3599.9796590000001</v>
      </c>
      <c r="O94" s="85">
        <v>101.07</v>
      </c>
      <c r="P94" s="83">
        <v>3.6384992900000004</v>
      </c>
      <c r="Q94" s="84">
        <f t="shared" si="1"/>
        <v>1.1575778833264026E-3</v>
      </c>
      <c r="R94" s="84">
        <f>P94/'סכום נכסי הקרן'!$C$42</f>
        <v>4.4238330025422239E-5</v>
      </c>
    </row>
    <row r="95" spans="2:18">
      <c r="B95" s="76" t="s">
        <v>2616</v>
      </c>
      <c r="C95" s="86" t="s">
        <v>2499</v>
      </c>
      <c r="D95" s="73" t="s">
        <v>2536</v>
      </c>
      <c r="E95" s="73"/>
      <c r="F95" s="73" t="s">
        <v>287</v>
      </c>
      <c r="G95" s="101">
        <v>42562</v>
      </c>
      <c r="H95" s="73" t="s">
        <v>2498</v>
      </c>
      <c r="I95" s="83">
        <v>2.9499999999058986</v>
      </c>
      <c r="J95" s="86" t="s">
        <v>125</v>
      </c>
      <c r="K95" s="86" t="s">
        <v>129</v>
      </c>
      <c r="L95" s="87">
        <v>3.3700000000000001E-2</v>
      </c>
      <c r="M95" s="87">
        <v>2.550000000094101E-2</v>
      </c>
      <c r="N95" s="83">
        <v>1034.9507189999999</v>
      </c>
      <c r="O95" s="85">
        <v>102.68</v>
      </c>
      <c r="P95" s="83">
        <v>1.062687398</v>
      </c>
      <c r="Q95" s="84">
        <f t="shared" si="1"/>
        <v>3.3809088054390752E-4</v>
      </c>
      <c r="R95" s="84">
        <f>P95/'סכום נכסי הקרן'!$C$42</f>
        <v>1.2920578535163388E-5</v>
      </c>
    </row>
    <row r="96" spans="2:18">
      <c r="B96" s="76" t="s">
        <v>2616</v>
      </c>
      <c r="C96" s="86" t="s">
        <v>2499</v>
      </c>
      <c r="D96" s="73" t="s">
        <v>2537</v>
      </c>
      <c r="E96" s="73"/>
      <c r="F96" s="73" t="s">
        <v>287</v>
      </c>
      <c r="G96" s="101">
        <v>42717</v>
      </c>
      <c r="H96" s="73" t="s">
        <v>2498</v>
      </c>
      <c r="I96" s="83">
        <v>2.8000000000000003</v>
      </c>
      <c r="J96" s="86" t="s">
        <v>125</v>
      </c>
      <c r="K96" s="86" t="s">
        <v>129</v>
      </c>
      <c r="L96" s="87">
        <v>3.85E-2</v>
      </c>
      <c r="M96" s="87">
        <v>3.0900000007539338E-2</v>
      </c>
      <c r="N96" s="83">
        <v>258.98226299999999</v>
      </c>
      <c r="O96" s="85">
        <v>102.43</v>
      </c>
      <c r="P96" s="83">
        <v>0.26527551999999999</v>
      </c>
      <c r="Q96" s="84">
        <f t="shared" si="1"/>
        <v>8.4396629067340221E-5</v>
      </c>
      <c r="R96" s="84">
        <f>P96/'סכום נכסי הקרן'!$C$42</f>
        <v>3.225325901169956E-6</v>
      </c>
    </row>
    <row r="97" spans="2:18">
      <c r="B97" s="76" t="s">
        <v>2616</v>
      </c>
      <c r="C97" s="86" t="s">
        <v>2499</v>
      </c>
      <c r="D97" s="73" t="s">
        <v>2538</v>
      </c>
      <c r="E97" s="73"/>
      <c r="F97" s="73" t="s">
        <v>287</v>
      </c>
      <c r="G97" s="101">
        <v>42710</v>
      </c>
      <c r="H97" s="73" t="s">
        <v>2498</v>
      </c>
      <c r="I97" s="83">
        <v>2.8000000017652242</v>
      </c>
      <c r="J97" s="86" t="s">
        <v>125</v>
      </c>
      <c r="K97" s="86" t="s">
        <v>129</v>
      </c>
      <c r="L97" s="87">
        <v>3.8399999999999997E-2</v>
      </c>
      <c r="M97" s="87">
        <v>3.0800000018156588E-2</v>
      </c>
      <c r="N97" s="83">
        <v>774.28531900000007</v>
      </c>
      <c r="O97" s="85">
        <v>102.43</v>
      </c>
      <c r="P97" s="83">
        <v>0.79310045699999998</v>
      </c>
      <c r="Q97" s="84">
        <f t="shared" si="1"/>
        <v>2.5232258552378676E-4</v>
      </c>
      <c r="R97" s="84">
        <f>P97/'סכום נכסי הקרן'!$C$42</f>
        <v>9.6428326526014498E-6</v>
      </c>
    </row>
    <row r="98" spans="2:18">
      <c r="B98" s="76" t="s">
        <v>2616</v>
      </c>
      <c r="C98" s="86" t="s">
        <v>2499</v>
      </c>
      <c r="D98" s="73" t="s">
        <v>2539</v>
      </c>
      <c r="E98" s="73"/>
      <c r="F98" s="73" t="s">
        <v>287</v>
      </c>
      <c r="G98" s="101">
        <v>42474</v>
      </c>
      <c r="H98" s="73" t="s">
        <v>2498</v>
      </c>
      <c r="I98" s="83">
        <v>3.8900000005335245</v>
      </c>
      <c r="J98" s="86" t="s">
        <v>125</v>
      </c>
      <c r="K98" s="86" t="s">
        <v>129</v>
      </c>
      <c r="L98" s="87">
        <v>3.6699999999999997E-2</v>
      </c>
      <c r="M98" s="87">
        <v>2.5400000003383324E-2</v>
      </c>
      <c r="N98" s="83">
        <v>3669.187156</v>
      </c>
      <c r="O98" s="85">
        <v>104.72</v>
      </c>
      <c r="P98" s="83">
        <v>3.8423729550000001</v>
      </c>
      <c r="Q98" s="84">
        <f t="shared" si="1"/>
        <v>1.2224396922170388E-3</v>
      </c>
      <c r="R98" s="84">
        <f>P98/'סכום נכסי הקרן'!$C$42</f>
        <v>4.6717107608408207E-5</v>
      </c>
    </row>
    <row r="99" spans="2:18">
      <c r="B99" s="76" t="s">
        <v>2616</v>
      </c>
      <c r="C99" s="86" t="s">
        <v>2499</v>
      </c>
      <c r="D99" s="73" t="s">
        <v>2540</v>
      </c>
      <c r="E99" s="73"/>
      <c r="F99" s="73" t="s">
        <v>287</v>
      </c>
      <c r="G99" s="101">
        <v>42474</v>
      </c>
      <c r="H99" s="73" t="s">
        <v>2498</v>
      </c>
      <c r="I99" s="83">
        <v>1.8300000000507159</v>
      </c>
      <c r="J99" s="86" t="s">
        <v>125</v>
      </c>
      <c r="K99" s="86" t="s">
        <v>129</v>
      </c>
      <c r="L99" s="87">
        <v>3.1800000000000002E-2</v>
      </c>
      <c r="M99" s="87">
        <v>2.4600000002082009E-2</v>
      </c>
      <c r="N99" s="83">
        <v>3690.6451830000001</v>
      </c>
      <c r="O99" s="85">
        <v>101.51</v>
      </c>
      <c r="P99" s="83">
        <v>3.7463741070000003</v>
      </c>
      <c r="Q99" s="84">
        <f t="shared" si="1"/>
        <v>1.1918979401339671E-3</v>
      </c>
      <c r="R99" s="84">
        <f>P99/'סכום נכסי הקרן'!$C$42</f>
        <v>4.5549915208080891E-5</v>
      </c>
    </row>
    <row r="100" spans="2:18">
      <c r="B100" s="76" t="s">
        <v>2617</v>
      </c>
      <c r="C100" s="86" t="s">
        <v>2511</v>
      </c>
      <c r="D100" s="73" t="s">
        <v>2541</v>
      </c>
      <c r="E100" s="73"/>
      <c r="F100" s="73" t="s">
        <v>287</v>
      </c>
      <c r="G100" s="101">
        <v>42884</v>
      </c>
      <c r="H100" s="73" t="s">
        <v>2498</v>
      </c>
      <c r="I100" s="83">
        <v>0.28000000055322277</v>
      </c>
      <c r="J100" s="86" t="s">
        <v>125</v>
      </c>
      <c r="K100" s="86" t="s">
        <v>129</v>
      </c>
      <c r="L100" s="87">
        <v>2.2099999999999998E-2</v>
      </c>
      <c r="M100" s="87">
        <v>1.3200000001383059E-2</v>
      </c>
      <c r="N100" s="83">
        <v>863.75634700000001</v>
      </c>
      <c r="O100" s="85">
        <v>100.45</v>
      </c>
      <c r="P100" s="83">
        <v>0.86764323399999987</v>
      </c>
      <c r="Q100" s="84">
        <f t="shared" si="1"/>
        <v>2.7603815151388812E-4</v>
      </c>
      <c r="R100" s="84">
        <f>P100/'סכום נכסי הקרן'!$C$42</f>
        <v>1.0549153557761625E-5</v>
      </c>
    </row>
    <row r="101" spans="2:18">
      <c r="B101" s="76" t="s">
        <v>2617</v>
      </c>
      <c r="C101" s="86" t="s">
        <v>2511</v>
      </c>
      <c r="D101" s="73" t="s">
        <v>2542</v>
      </c>
      <c r="E101" s="73"/>
      <c r="F101" s="73" t="s">
        <v>287</v>
      </c>
      <c r="G101" s="101">
        <v>43006</v>
      </c>
      <c r="H101" s="73" t="s">
        <v>2498</v>
      </c>
      <c r="I101" s="83">
        <v>0.4899999997230578</v>
      </c>
      <c r="J101" s="86" t="s">
        <v>125</v>
      </c>
      <c r="K101" s="86" t="s">
        <v>129</v>
      </c>
      <c r="L101" s="87">
        <v>2.0799999999999999E-2</v>
      </c>
      <c r="M101" s="87">
        <v>1.4500000001538569E-2</v>
      </c>
      <c r="N101" s="83">
        <v>1295.6345100000001</v>
      </c>
      <c r="O101" s="85">
        <v>100.33</v>
      </c>
      <c r="P101" s="83">
        <v>1.2999101639999999</v>
      </c>
      <c r="Q101" s="84">
        <f t="shared" si="1"/>
        <v>4.1356260815914481E-4</v>
      </c>
      <c r="R101" s="84">
        <f>P101/'סכום נכסי הקרן'!$C$42</f>
        <v>1.5804827830111447E-5</v>
      </c>
    </row>
    <row r="102" spans="2:18">
      <c r="B102" s="76" t="s">
        <v>2617</v>
      </c>
      <c r="C102" s="86" t="s">
        <v>2511</v>
      </c>
      <c r="D102" s="73" t="s">
        <v>2543</v>
      </c>
      <c r="E102" s="73"/>
      <c r="F102" s="73" t="s">
        <v>287</v>
      </c>
      <c r="G102" s="101">
        <v>43321</v>
      </c>
      <c r="H102" s="73" t="s">
        <v>2498</v>
      </c>
      <c r="I102" s="83">
        <v>0.84999999991165021</v>
      </c>
      <c r="J102" s="86" t="s">
        <v>125</v>
      </c>
      <c r="K102" s="86" t="s">
        <v>129</v>
      </c>
      <c r="L102" s="87">
        <v>2.3980000000000001E-2</v>
      </c>
      <c r="M102" s="87">
        <v>1.2899999998174101E-2</v>
      </c>
      <c r="N102" s="83">
        <v>3352.3437520000002</v>
      </c>
      <c r="O102" s="85">
        <v>101.29</v>
      </c>
      <c r="P102" s="83">
        <v>3.395589078</v>
      </c>
      <c r="Q102" s="84">
        <f t="shared" si="1"/>
        <v>1.0802967114382728E-3</v>
      </c>
      <c r="R102" s="84">
        <f>P102/'סכום נכסי הקרן'!$C$42</f>
        <v>4.1284930486624667E-5</v>
      </c>
    </row>
    <row r="103" spans="2:18">
      <c r="B103" s="76" t="s">
        <v>2617</v>
      </c>
      <c r="C103" s="86" t="s">
        <v>2511</v>
      </c>
      <c r="D103" s="73" t="s">
        <v>2544</v>
      </c>
      <c r="E103" s="73"/>
      <c r="F103" s="73" t="s">
        <v>287</v>
      </c>
      <c r="G103" s="101">
        <v>43343</v>
      </c>
      <c r="H103" s="73" t="s">
        <v>2498</v>
      </c>
      <c r="I103" s="83">
        <v>0.91000000001769243</v>
      </c>
      <c r="J103" s="86" t="s">
        <v>125</v>
      </c>
      <c r="K103" s="86" t="s">
        <v>129</v>
      </c>
      <c r="L103" s="87">
        <v>2.3789999999999999E-2</v>
      </c>
      <c r="M103" s="87">
        <v>1.3300000002300048E-2</v>
      </c>
      <c r="N103" s="83">
        <v>3352.3437520000002</v>
      </c>
      <c r="O103" s="85">
        <v>101.16</v>
      </c>
      <c r="P103" s="83">
        <v>3.3912309340000002</v>
      </c>
      <c r="Q103" s="84">
        <f t="shared" si="1"/>
        <v>1.0789101807000049E-3</v>
      </c>
      <c r="R103" s="84">
        <f>P103/'סכום נכסי הקרן'!$C$42</f>
        <v>4.1231942428306176E-5</v>
      </c>
    </row>
    <row r="104" spans="2:18">
      <c r="B104" s="76" t="s">
        <v>2617</v>
      </c>
      <c r="C104" s="86" t="s">
        <v>2511</v>
      </c>
      <c r="D104" s="73" t="s">
        <v>2545</v>
      </c>
      <c r="E104" s="73"/>
      <c r="F104" s="73" t="s">
        <v>287</v>
      </c>
      <c r="G104" s="101">
        <v>42828</v>
      </c>
      <c r="H104" s="73" t="s">
        <v>2498</v>
      </c>
      <c r="I104" s="83">
        <v>0.13000000042546836</v>
      </c>
      <c r="J104" s="86" t="s">
        <v>125</v>
      </c>
      <c r="K104" s="86" t="s">
        <v>129</v>
      </c>
      <c r="L104" s="87">
        <v>2.2700000000000001E-2</v>
      </c>
      <c r="M104" s="87">
        <v>1.2700000002644802E-2</v>
      </c>
      <c r="N104" s="83">
        <v>863.75633600000003</v>
      </c>
      <c r="O104" s="85">
        <v>100.68</v>
      </c>
      <c r="P104" s="83">
        <v>0.86962985100000001</v>
      </c>
      <c r="Q104" s="84">
        <f t="shared" si="1"/>
        <v>2.7667018788892899E-4</v>
      </c>
      <c r="R104" s="84">
        <f>P104/'סכום נכסי הקרן'!$C$42</f>
        <v>1.0573307642035231E-5</v>
      </c>
    </row>
    <row r="105" spans="2:18">
      <c r="B105" s="76" t="s">
        <v>2617</v>
      </c>
      <c r="C105" s="86" t="s">
        <v>2511</v>
      </c>
      <c r="D105" s="73" t="s">
        <v>2546</v>
      </c>
      <c r="E105" s="73"/>
      <c r="F105" s="73" t="s">
        <v>287</v>
      </c>
      <c r="G105" s="101">
        <v>42859</v>
      </c>
      <c r="H105" s="73" t="s">
        <v>2498</v>
      </c>
      <c r="I105" s="83">
        <v>0.2200000004374455</v>
      </c>
      <c r="J105" s="86" t="s">
        <v>125</v>
      </c>
      <c r="K105" s="86" t="s">
        <v>129</v>
      </c>
      <c r="L105" s="87">
        <v>2.2799999999999997E-2</v>
      </c>
      <c r="M105" s="87">
        <v>1.3000000008058208E-2</v>
      </c>
      <c r="N105" s="83">
        <v>863.75634700000001</v>
      </c>
      <c r="O105" s="85">
        <v>100.57</v>
      </c>
      <c r="P105" s="83">
        <v>0.86867977099999982</v>
      </c>
      <c r="Q105" s="84">
        <f t="shared" si="1"/>
        <v>2.7636792272196483E-4</v>
      </c>
      <c r="R105" s="84">
        <f>P105/'סכום נכסי הקרן'!$C$42</f>
        <v>1.0561756189295889E-5</v>
      </c>
    </row>
    <row r="106" spans="2:18">
      <c r="B106" s="76" t="s">
        <v>2617</v>
      </c>
      <c r="C106" s="86" t="s">
        <v>2511</v>
      </c>
      <c r="D106" s="73" t="s">
        <v>2547</v>
      </c>
      <c r="E106" s="73"/>
      <c r="F106" s="73" t="s">
        <v>287</v>
      </c>
      <c r="G106" s="101">
        <v>43614</v>
      </c>
      <c r="H106" s="73" t="s">
        <v>2498</v>
      </c>
      <c r="I106" s="83">
        <v>1.2600000000823053</v>
      </c>
      <c r="J106" s="86" t="s">
        <v>125</v>
      </c>
      <c r="K106" s="86" t="s">
        <v>129</v>
      </c>
      <c r="L106" s="87">
        <v>2.427E-2</v>
      </c>
      <c r="M106" s="87">
        <v>1.4399999999176943E-2</v>
      </c>
      <c r="N106" s="83">
        <v>4789.0625090000003</v>
      </c>
      <c r="O106" s="85">
        <v>101.48</v>
      </c>
      <c r="P106" s="83">
        <v>4.8599405100000004</v>
      </c>
      <c r="Q106" s="84">
        <f t="shared" si="1"/>
        <v>1.5461758269734436E-3</v>
      </c>
      <c r="R106" s="84">
        <f>P106/'סכום נכסי הקרן'!$C$42</f>
        <v>5.9089101041242433E-5</v>
      </c>
    </row>
    <row r="107" spans="2:18">
      <c r="B107" s="76" t="s">
        <v>2617</v>
      </c>
      <c r="C107" s="86" t="s">
        <v>2511</v>
      </c>
      <c r="D107" s="73">
        <v>7355</v>
      </c>
      <c r="E107" s="73"/>
      <c r="F107" s="73" t="s">
        <v>287</v>
      </c>
      <c r="G107" s="101">
        <v>43842</v>
      </c>
      <c r="H107" s="73" t="s">
        <v>2498</v>
      </c>
      <c r="I107" s="83">
        <v>1.4899999998787998</v>
      </c>
      <c r="J107" s="86" t="s">
        <v>125</v>
      </c>
      <c r="K107" s="86" t="s">
        <v>129</v>
      </c>
      <c r="L107" s="87">
        <v>2.0838000000000002E-2</v>
      </c>
      <c r="M107" s="87">
        <v>1.9199999998277682E-2</v>
      </c>
      <c r="N107" s="83">
        <v>6225.7812549999999</v>
      </c>
      <c r="O107" s="85">
        <v>100.72</v>
      </c>
      <c r="P107" s="83">
        <v>6.2706070240000003</v>
      </c>
      <c r="Q107" s="84">
        <f t="shared" si="1"/>
        <v>1.994975243217264E-3</v>
      </c>
      <c r="R107" s="84">
        <f>P107/'סכום נכסי הקרן'!$C$42</f>
        <v>7.6240548885043972E-5</v>
      </c>
    </row>
    <row r="108" spans="2:18">
      <c r="B108" s="76" t="s">
        <v>2618</v>
      </c>
      <c r="C108" s="86" t="s">
        <v>2499</v>
      </c>
      <c r="D108" s="73">
        <v>7127</v>
      </c>
      <c r="E108" s="73"/>
      <c r="F108" s="73" t="s">
        <v>287</v>
      </c>
      <c r="G108" s="101">
        <v>43631</v>
      </c>
      <c r="H108" s="73" t="s">
        <v>2498</v>
      </c>
      <c r="I108" s="83">
        <v>6.4700000000000006</v>
      </c>
      <c r="J108" s="86" t="s">
        <v>347</v>
      </c>
      <c r="K108" s="86" t="s">
        <v>129</v>
      </c>
      <c r="L108" s="87">
        <v>3.1E-2</v>
      </c>
      <c r="M108" s="87">
        <v>1.0799999999999999E-2</v>
      </c>
      <c r="N108" s="83">
        <v>29920.26</v>
      </c>
      <c r="O108" s="85">
        <v>113.8</v>
      </c>
      <c r="P108" s="83">
        <v>34.049260000000004</v>
      </c>
      <c r="Q108" s="84">
        <f t="shared" si="1"/>
        <v>1.0832672258026014E-2</v>
      </c>
      <c r="R108" s="84">
        <f>P108/'סכום נכסי הקרן'!$C$42</f>
        <v>4.1398452519731245E-4</v>
      </c>
    </row>
    <row r="109" spans="2:18">
      <c r="B109" s="76" t="s">
        <v>2618</v>
      </c>
      <c r="C109" s="86" t="s">
        <v>2499</v>
      </c>
      <c r="D109" s="73">
        <v>7128</v>
      </c>
      <c r="E109" s="73"/>
      <c r="F109" s="73" t="s">
        <v>287</v>
      </c>
      <c r="G109" s="101">
        <v>43634</v>
      </c>
      <c r="H109" s="73" t="s">
        <v>2498</v>
      </c>
      <c r="I109" s="83">
        <v>6.49</v>
      </c>
      <c r="J109" s="86" t="s">
        <v>347</v>
      </c>
      <c r="K109" s="86" t="s">
        <v>129</v>
      </c>
      <c r="L109" s="87">
        <v>2.4900000000000002E-2</v>
      </c>
      <c r="M109" s="87">
        <v>1.0500000000000001E-2</v>
      </c>
      <c r="N109" s="83">
        <v>12669.35</v>
      </c>
      <c r="O109" s="85">
        <v>111.51</v>
      </c>
      <c r="P109" s="83">
        <v>14.127600000000001</v>
      </c>
      <c r="Q109" s="84">
        <f t="shared" si="1"/>
        <v>4.4946545267793864E-3</v>
      </c>
      <c r="R109" s="84">
        <f>P109/'סכום נכסי הקרן'!$C$42</f>
        <v>1.7176901284132317E-4</v>
      </c>
    </row>
    <row r="110" spans="2:18">
      <c r="B110" s="76" t="s">
        <v>2618</v>
      </c>
      <c r="C110" s="86" t="s">
        <v>2499</v>
      </c>
      <c r="D110" s="73">
        <v>7130</v>
      </c>
      <c r="E110" s="73"/>
      <c r="F110" s="73" t="s">
        <v>287</v>
      </c>
      <c r="G110" s="101">
        <v>43634</v>
      </c>
      <c r="H110" s="73" t="s">
        <v>2498</v>
      </c>
      <c r="I110" s="83">
        <v>6.83</v>
      </c>
      <c r="J110" s="86" t="s">
        <v>347</v>
      </c>
      <c r="K110" s="86" t="s">
        <v>129</v>
      </c>
      <c r="L110" s="87">
        <v>3.6000000000000004E-2</v>
      </c>
      <c r="M110" s="87">
        <v>1.1000000000000001E-2</v>
      </c>
      <c r="N110" s="83">
        <v>8039.87</v>
      </c>
      <c r="O110" s="85">
        <v>118.27</v>
      </c>
      <c r="P110" s="83">
        <v>9.5087499999999991</v>
      </c>
      <c r="Q110" s="84">
        <f t="shared" si="1"/>
        <v>3.0251809388369918E-3</v>
      </c>
      <c r="R110" s="84">
        <f>P110/'סכום נכסי הקרן'!$C$42</f>
        <v>1.156111866739525E-4</v>
      </c>
    </row>
    <row r="111" spans="2:18">
      <c r="B111" s="76" t="s">
        <v>2619</v>
      </c>
      <c r="C111" s="86" t="s">
        <v>2511</v>
      </c>
      <c r="D111" s="73">
        <v>22333</v>
      </c>
      <c r="E111" s="73"/>
      <c r="F111" s="73" t="s">
        <v>748</v>
      </c>
      <c r="G111" s="101">
        <v>41639</v>
      </c>
      <c r="H111" s="73" t="s">
        <v>297</v>
      </c>
      <c r="I111" s="83">
        <v>1.4699999999547433</v>
      </c>
      <c r="J111" s="86" t="s">
        <v>124</v>
      </c>
      <c r="K111" s="86" t="s">
        <v>129</v>
      </c>
      <c r="L111" s="87">
        <v>3.7000000000000005E-2</v>
      </c>
      <c r="M111" s="87">
        <v>2.299999999896783E-3</v>
      </c>
      <c r="N111" s="83">
        <v>11764.300917</v>
      </c>
      <c r="O111" s="85">
        <v>107.06</v>
      </c>
      <c r="P111" s="83">
        <v>12.594860031</v>
      </c>
      <c r="Q111" s="84">
        <f t="shared" si="1"/>
        <v>4.0070177986697604E-3</v>
      </c>
      <c r="R111" s="84">
        <f>P111/'סכום נכסי הקרן'!$C$42</f>
        <v>1.5313334709359739E-4</v>
      </c>
    </row>
    <row r="112" spans="2:18">
      <c r="B112" s="76" t="s">
        <v>2619</v>
      </c>
      <c r="C112" s="86" t="s">
        <v>2511</v>
      </c>
      <c r="D112" s="73">
        <v>22334</v>
      </c>
      <c r="E112" s="73"/>
      <c r="F112" s="73" t="s">
        <v>748</v>
      </c>
      <c r="G112" s="101">
        <v>42004</v>
      </c>
      <c r="H112" s="73" t="s">
        <v>297</v>
      </c>
      <c r="I112" s="83">
        <v>1.9399999999817839</v>
      </c>
      <c r="J112" s="86" t="s">
        <v>124</v>
      </c>
      <c r="K112" s="86" t="s">
        <v>129</v>
      </c>
      <c r="L112" s="87">
        <v>3.7000000000000005E-2</v>
      </c>
      <c r="M112" s="87">
        <v>1.8000000005464923E-3</v>
      </c>
      <c r="N112" s="83">
        <v>5041.843261</v>
      </c>
      <c r="O112" s="85">
        <v>108.88</v>
      </c>
      <c r="P112" s="83">
        <v>5.4895587150000003</v>
      </c>
      <c r="Q112" s="84">
        <f t="shared" si="1"/>
        <v>1.746487013250374E-3</v>
      </c>
      <c r="R112" s="84">
        <f>P112/'סכום נכסי הקרן'!$C$42</f>
        <v>6.6744251069539938E-5</v>
      </c>
    </row>
    <row r="113" spans="2:18">
      <c r="B113" s="76" t="s">
        <v>2619</v>
      </c>
      <c r="C113" s="86" t="s">
        <v>2511</v>
      </c>
      <c r="D113" s="73" t="s">
        <v>2548</v>
      </c>
      <c r="E113" s="73"/>
      <c r="F113" s="73" t="s">
        <v>748</v>
      </c>
      <c r="G113" s="101">
        <v>42759</v>
      </c>
      <c r="H113" s="73" t="s">
        <v>297</v>
      </c>
      <c r="I113" s="83">
        <v>2.949999999821765</v>
      </c>
      <c r="J113" s="86" t="s">
        <v>124</v>
      </c>
      <c r="K113" s="86" t="s">
        <v>129</v>
      </c>
      <c r="L113" s="87">
        <v>2.4E-2</v>
      </c>
      <c r="M113" s="87">
        <v>9.3999999985093039E-3</v>
      </c>
      <c r="N113" s="83">
        <v>5853.1935239999993</v>
      </c>
      <c r="O113" s="85">
        <v>105.44</v>
      </c>
      <c r="P113" s="83">
        <v>6.1716071179999989</v>
      </c>
      <c r="Q113" s="84">
        <f t="shared" si="1"/>
        <v>1.9634787133287024E-3</v>
      </c>
      <c r="R113" s="84">
        <f>P113/'סכום נכסי הקרן'!$C$42</f>
        <v>7.5036868420916725E-5</v>
      </c>
    </row>
    <row r="114" spans="2:18">
      <c r="B114" s="76" t="s">
        <v>2619</v>
      </c>
      <c r="C114" s="86" t="s">
        <v>2511</v>
      </c>
      <c r="D114" s="73" t="s">
        <v>2549</v>
      </c>
      <c r="E114" s="73"/>
      <c r="F114" s="73" t="s">
        <v>748</v>
      </c>
      <c r="G114" s="101">
        <v>42759</v>
      </c>
      <c r="H114" s="73" t="s">
        <v>297</v>
      </c>
      <c r="I114" s="83">
        <v>2.8900000001872082</v>
      </c>
      <c r="J114" s="86" t="s">
        <v>124</v>
      </c>
      <c r="K114" s="86" t="s">
        <v>129</v>
      </c>
      <c r="L114" s="87">
        <v>3.8800000000000001E-2</v>
      </c>
      <c r="M114" s="87">
        <v>1.5500000001651837E-2</v>
      </c>
      <c r="N114" s="83">
        <v>5853.1935239999993</v>
      </c>
      <c r="O114" s="85">
        <v>108.6</v>
      </c>
      <c r="P114" s="83">
        <v>6.3565679289999997</v>
      </c>
      <c r="Q114" s="84">
        <f t="shared" si="1"/>
        <v>2.0223234531598091E-3</v>
      </c>
      <c r="R114" s="84">
        <f>P114/'סכום נכסי הקרן'!$C$42</f>
        <v>7.7285695958488623E-5</v>
      </c>
    </row>
    <row r="115" spans="2:18">
      <c r="B115" s="76" t="s">
        <v>2620</v>
      </c>
      <c r="C115" s="86" t="s">
        <v>2499</v>
      </c>
      <c r="D115" s="73" t="s">
        <v>2550</v>
      </c>
      <c r="E115" s="73"/>
      <c r="F115" s="73" t="s">
        <v>599</v>
      </c>
      <c r="G115" s="101">
        <v>43530</v>
      </c>
      <c r="H115" s="73" t="s">
        <v>127</v>
      </c>
      <c r="I115" s="83">
        <v>6.3000000000000007</v>
      </c>
      <c r="J115" s="86" t="s">
        <v>416</v>
      </c>
      <c r="K115" s="86" t="s">
        <v>129</v>
      </c>
      <c r="L115" s="87">
        <v>3.4000000000000002E-2</v>
      </c>
      <c r="M115" s="87">
        <v>2.4400000000000005E-2</v>
      </c>
      <c r="N115" s="83">
        <v>23629.29</v>
      </c>
      <c r="O115" s="85">
        <v>106.25</v>
      </c>
      <c r="P115" s="83">
        <v>25.106120000000001</v>
      </c>
      <c r="Q115" s="84">
        <f t="shared" si="1"/>
        <v>7.9874384826769222E-3</v>
      </c>
      <c r="R115" s="84">
        <f>P115/'סכום נכסי הקרן'!$C$42</f>
        <v>3.0525025118744868E-4</v>
      </c>
    </row>
    <row r="116" spans="2:18">
      <c r="B116" s="76" t="s">
        <v>2621</v>
      </c>
      <c r="C116" s="86" t="s">
        <v>2499</v>
      </c>
      <c r="D116" s="73" t="s">
        <v>2551</v>
      </c>
      <c r="E116" s="73"/>
      <c r="F116" s="73" t="s">
        <v>2552</v>
      </c>
      <c r="G116" s="101">
        <v>42732</v>
      </c>
      <c r="H116" s="73" t="s">
        <v>2498</v>
      </c>
      <c r="I116" s="83">
        <v>3.3100000000392882</v>
      </c>
      <c r="J116" s="86" t="s">
        <v>125</v>
      </c>
      <c r="K116" s="86" t="s">
        <v>129</v>
      </c>
      <c r="L116" s="87">
        <v>2.1613000000000004E-2</v>
      </c>
      <c r="M116" s="87">
        <v>5.6000000007097213E-3</v>
      </c>
      <c r="N116" s="83">
        <v>7397.0418390000004</v>
      </c>
      <c r="O116" s="85">
        <v>106.67</v>
      </c>
      <c r="P116" s="83">
        <v>7.8904243989999996</v>
      </c>
      <c r="Q116" s="84">
        <f t="shared" si="1"/>
        <v>2.5103153927897074E-3</v>
      </c>
      <c r="R116" s="84">
        <f>P116/'סכום נכסי הקרן'!$C$42</f>
        <v>9.5934936572051894E-5</v>
      </c>
    </row>
    <row r="117" spans="2:18">
      <c r="B117" s="76" t="s">
        <v>2622</v>
      </c>
      <c r="C117" s="86" t="s">
        <v>2511</v>
      </c>
      <c r="D117" s="73">
        <v>6718</v>
      </c>
      <c r="E117" s="73"/>
      <c r="F117" s="73" t="s">
        <v>599</v>
      </c>
      <c r="G117" s="101">
        <v>43482</v>
      </c>
      <c r="H117" s="73" t="s">
        <v>127</v>
      </c>
      <c r="I117" s="83">
        <v>3.0600000000511254</v>
      </c>
      <c r="J117" s="86" t="s">
        <v>125</v>
      </c>
      <c r="K117" s="86" t="s">
        <v>129</v>
      </c>
      <c r="L117" s="87">
        <v>4.1299999999999996E-2</v>
      </c>
      <c r="M117" s="87">
        <v>1.0800000000162104E-2</v>
      </c>
      <c r="N117" s="83">
        <v>29263.354321999996</v>
      </c>
      <c r="O117" s="85">
        <v>109.62</v>
      </c>
      <c r="P117" s="83">
        <v>32.078489455999993</v>
      </c>
      <c r="Q117" s="84">
        <f t="shared" si="1"/>
        <v>1.0205677386509753E-2</v>
      </c>
      <c r="R117" s="84">
        <f>P117/'סכום נכסי הקרן'!$C$42</f>
        <v>3.900231084754602E-4</v>
      </c>
    </row>
    <row r="118" spans="2:18">
      <c r="B118" s="76" t="s">
        <v>2623</v>
      </c>
      <c r="C118" s="86" t="s">
        <v>2499</v>
      </c>
      <c r="D118" s="73" t="s">
        <v>2553</v>
      </c>
      <c r="E118" s="73"/>
      <c r="F118" s="73" t="s">
        <v>2552</v>
      </c>
      <c r="G118" s="101">
        <v>42242</v>
      </c>
      <c r="H118" s="73" t="s">
        <v>2498</v>
      </c>
      <c r="I118" s="83">
        <v>4.4499999999887212</v>
      </c>
      <c r="J118" s="86" t="s">
        <v>647</v>
      </c>
      <c r="K118" s="86" t="s">
        <v>129</v>
      </c>
      <c r="L118" s="87">
        <v>2.3599999999999999E-2</v>
      </c>
      <c r="M118" s="87">
        <v>6.5000000003383627E-3</v>
      </c>
      <c r="N118" s="83">
        <v>12340.483077999997</v>
      </c>
      <c r="O118" s="85">
        <v>107.77</v>
      </c>
      <c r="P118" s="83">
        <v>13.299338666999999</v>
      </c>
      <c r="Q118" s="84">
        <f t="shared" si="1"/>
        <v>4.2311456116257314E-3</v>
      </c>
      <c r="R118" s="84">
        <f>P118/'סכום נכסי הקרן'!$C$42</f>
        <v>1.6169868019147118E-4</v>
      </c>
    </row>
    <row r="119" spans="2:18">
      <c r="B119" s="76" t="s">
        <v>2624</v>
      </c>
      <c r="C119" s="86" t="s">
        <v>2511</v>
      </c>
      <c r="D119" s="73" t="s">
        <v>2554</v>
      </c>
      <c r="E119" s="73"/>
      <c r="F119" s="73" t="s">
        <v>2552</v>
      </c>
      <c r="G119" s="101">
        <v>42978</v>
      </c>
      <c r="H119" s="73" t="s">
        <v>2498</v>
      </c>
      <c r="I119" s="83">
        <v>2.2799999997531297</v>
      </c>
      <c r="J119" s="86" t="s">
        <v>125</v>
      </c>
      <c r="K119" s="86" t="s">
        <v>129</v>
      </c>
      <c r="L119" s="87">
        <v>2.3E-2</v>
      </c>
      <c r="M119" s="87">
        <v>1.6299999997531293E-2</v>
      </c>
      <c r="N119" s="83">
        <v>1583.8471010000001</v>
      </c>
      <c r="O119" s="85">
        <v>102.3</v>
      </c>
      <c r="P119" s="83">
        <v>1.6202832800000002</v>
      </c>
      <c r="Q119" s="84">
        <f t="shared" si="1"/>
        <v>5.1548837588245367E-4</v>
      </c>
      <c r="R119" s="84">
        <f>P119/'סכום נכסי הקרן'!$C$42</f>
        <v>1.9700052346392962E-5</v>
      </c>
    </row>
    <row r="120" spans="2:18">
      <c r="B120" s="76" t="s">
        <v>2624</v>
      </c>
      <c r="C120" s="86" t="s">
        <v>2511</v>
      </c>
      <c r="D120" s="73" t="s">
        <v>2555</v>
      </c>
      <c r="E120" s="73"/>
      <c r="F120" s="73" t="s">
        <v>2552</v>
      </c>
      <c r="G120" s="101">
        <v>42978</v>
      </c>
      <c r="H120" s="73" t="s">
        <v>2498</v>
      </c>
      <c r="I120" s="83">
        <v>2.270000000065461</v>
      </c>
      <c r="J120" s="86" t="s">
        <v>125</v>
      </c>
      <c r="K120" s="86" t="s">
        <v>129</v>
      </c>
      <c r="L120" s="87">
        <v>2.76E-2</v>
      </c>
      <c r="M120" s="87">
        <v>1.6999999998690781E-2</v>
      </c>
      <c r="N120" s="83">
        <v>3695.6432399999994</v>
      </c>
      <c r="O120" s="85">
        <v>103.34</v>
      </c>
      <c r="P120" s="83">
        <v>3.8190777250000001</v>
      </c>
      <c r="Q120" s="84">
        <f t="shared" si="1"/>
        <v>1.2150283830794737E-3</v>
      </c>
      <c r="R120" s="84">
        <f>P120/'סכום נכסי הקרן'!$C$42</f>
        <v>4.6433874882325109E-5</v>
      </c>
    </row>
    <row r="121" spans="2:18">
      <c r="B121" s="76" t="s">
        <v>2625</v>
      </c>
      <c r="C121" s="86" t="s">
        <v>2499</v>
      </c>
      <c r="D121" s="73" t="s">
        <v>2556</v>
      </c>
      <c r="E121" s="73"/>
      <c r="F121" s="73" t="s">
        <v>599</v>
      </c>
      <c r="G121" s="101">
        <v>43530</v>
      </c>
      <c r="H121" s="73" t="s">
        <v>127</v>
      </c>
      <c r="I121" s="83">
        <v>6.49</v>
      </c>
      <c r="J121" s="86" t="s">
        <v>416</v>
      </c>
      <c r="K121" s="86" t="s">
        <v>129</v>
      </c>
      <c r="L121" s="87">
        <v>3.4000000000000002E-2</v>
      </c>
      <c r="M121" s="87">
        <v>2.4399999999999998E-2</v>
      </c>
      <c r="N121" s="83">
        <v>49424.41</v>
      </c>
      <c r="O121" s="85">
        <v>106.43</v>
      </c>
      <c r="P121" s="83">
        <v>52.602400000000003</v>
      </c>
      <c r="Q121" s="84">
        <f t="shared" si="1"/>
        <v>1.6735299362910898E-2</v>
      </c>
      <c r="R121" s="84">
        <f>P121/'סכום נכסי הקרן'!$C$42</f>
        <v>6.3956102388830493E-4</v>
      </c>
    </row>
    <row r="122" spans="2:18">
      <c r="B122" s="76" t="s">
        <v>2626</v>
      </c>
      <c r="C122" s="86" t="s">
        <v>2499</v>
      </c>
      <c r="D122" s="73" t="s">
        <v>2557</v>
      </c>
      <c r="E122" s="73"/>
      <c r="F122" s="73" t="s">
        <v>599</v>
      </c>
      <c r="G122" s="101">
        <v>44143</v>
      </c>
      <c r="H122" s="73" t="s">
        <v>127</v>
      </c>
      <c r="I122" s="83">
        <v>7.8599999999999994</v>
      </c>
      <c r="J122" s="86" t="s">
        <v>416</v>
      </c>
      <c r="K122" s="86" t="s">
        <v>129</v>
      </c>
      <c r="L122" s="87">
        <v>2.5243000000000002E-2</v>
      </c>
      <c r="M122" s="87">
        <v>1.8600000000000002E-2</v>
      </c>
      <c r="N122" s="83">
        <v>3095.24</v>
      </c>
      <c r="O122" s="85">
        <v>105.83</v>
      </c>
      <c r="P122" s="83">
        <v>3.27569</v>
      </c>
      <c r="Q122" s="84">
        <f t="shared" si="1"/>
        <v>1.0421511712411144E-3</v>
      </c>
      <c r="R122" s="84">
        <f>P122/'סכום נכסי הקרן'!$C$42</f>
        <v>3.9827149528171369E-5</v>
      </c>
    </row>
    <row r="123" spans="2:18">
      <c r="B123" s="76" t="s">
        <v>2626</v>
      </c>
      <c r="C123" s="86" t="s">
        <v>2499</v>
      </c>
      <c r="D123" s="73" t="s">
        <v>2558</v>
      </c>
      <c r="E123" s="73"/>
      <c r="F123" s="73" t="s">
        <v>599</v>
      </c>
      <c r="G123" s="101">
        <v>43779</v>
      </c>
      <c r="H123" s="73" t="s">
        <v>127</v>
      </c>
      <c r="I123" s="83">
        <v>8.5200000000000014</v>
      </c>
      <c r="J123" s="86" t="s">
        <v>416</v>
      </c>
      <c r="K123" s="86" t="s">
        <v>129</v>
      </c>
      <c r="L123" s="87">
        <v>2.7243E-2</v>
      </c>
      <c r="M123" s="87">
        <v>1.9199999999999998E-2</v>
      </c>
      <c r="N123" s="83">
        <v>919.14</v>
      </c>
      <c r="O123" s="85">
        <v>106.19</v>
      </c>
      <c r="P123" s="83">
        <v>0.97604000000000002</v>
      </c>
      <c r="Q123" s="84">
        <f t="shared" si="1"/>
        <v>3.1052426486577711E-4</v>
      </c>
      <c r="R123" s="84">
        <f>P123/'סכום נכסי הקרן'!$C$42</f>
        <v>1.1867084805178872E-5</v>
      </c>
    </row>
    <row r="124" spans="2:18">
      <c r="B124" s="76" t="s">
        <v>2626</v>
      </c>
      <c r="C124" s="86" t="s">
        <v>2499</v>
      </c>
      <c r="D124" s="73" t="s">
        <v>2559</v>
      </c>
      <c r="E124" s="73"/>
      <c r="F124" s="73" t="s">
        <v>599</v>
      </c>
      <c r="G124" s="101">
        <v>43835</v>
      </c>
      <c r="H124" s="73" t="s">
        <v>127</v>
      </c>
      <c r="I124" s="83">
        <v>8.4500000000000011</v>
      </c>
      <c r="J124" s="86" t="s">
        <v>416</v>
      </c>
      <c r="K124" s="86" t="s">
        <v>129</v>
      </c>
      <c r="L124" s="87">
        <v>2.7243E-2</v>
      </c>
      <c r="M124" s="87">
        <v>2.2100000000000005E-2</v>
      </c>
      <c r="N124" s="83">
        <v>511.83</v>
      </c>
      <c r="O124" s="85">
        <v>103.66</v>
      </c>
      <c r="P124" s="83">
        <v>0.53055999999999992</v>
      </c>
      <c r="Q124" s="84">
        <f t="shared" si="1"/>
        <v>1.6879610873241533E-4</v>
      </c>
      <c r="R124" s="84">
        <f>P124/'סכום נכסי הקרן'!$C$42</f>
        <v>6.4507607416045468E-6</v>
      </c>
    </row>
    <row r="125" spans="2:18">
      <c r="B125" s="76" t="s">
        <v>2626</v>
      </c>
      <c r="C125" s="86" t="s">
        <v>2499</v>
      </c>
      <c r="D125" s="73" t="s">
        <v>2560</v>
      </c>
      <c r="E125" s="73"/>
      <c r="F125" s="73" t="s">
        <v>599</v>
      </c>
      <c r="G125" s="101">
        <v>43227</v>
      </c>
      <c r="H125" s="73" t="s">
        <v>127</v>
      </c>
      <c r="I125" s="83">
        <v>8.64</v>
      </c>
      <c r="J125" s="86" t="s">
        <v>416</v>
      </c>
      <c r="K125" s="86" t="s">
        <v>129</v>
      </c>
      <c r="L125" s="87">
        <v>2.9805999999999999E-2</v>
      </c>
      <c r="M125" s="87">
        <v>1.26E-2</v>
      </c>
      <c r="N125" s="83">
        <v>302.32</v>
      </c>
      <c r="O125" s="85">
        <v>115.71</v>
      </c>
      <c r="P125" s="83">
        <v>0.34982000000000002</v>
      </c>
      <c r="Q125" s="84">
        <f t="shared" si="1"/>
        <v>1.1129420754820105E-4</v>
      </c>
      <c r="R125" s="84">
        <f>P125/'סכום נכסי הקרן'!$C$42</f>
        <v>4.2532515127942229E-6</v>
      </c>
    </row>
    <row r="126" spans="2:18">
      <c r="B126" s="76" t="s">
        <v>2626</v>
      </c>
      <c r="C126" s="86" t="s">
        <v>2499</v>
      </c>
      <c r="D126" s="73" t="s">
        <v>2561</v>
      </c>
      <c r="E126" s="73"/>
      <c r="F126" s="73" t="s">
        <v>599</v>
      </c>
      <c r="G126" s="101">
        <v>43279</v>
      </c>
      <c r="H126" s="73" t="s">
        <v>127</v>
      </c>
      <c r="I126" s="83">
        <v>8.66</v>
      </c>
      <c r="J126" s="86" t="s">
        <v>416</v>
      </c>
      <c r="K126" s="86" t="s">
        <v>129</v>
      </c>
      <c r="L126" s="87">
        <v>2.9796999999999997E-2</v>
      </c>
      <c r="M126" s="87">
        <v>1.18E-2</v>
      </c>
      <c r="N126" s="83">
        <v>353.57</v>
      </c>
      <c r="O126" s="85">
        <v>115.51</v>
      </c>
      <c r="P126" s="83">
        <v>0.40842000000000001</v>
      </c>
      <c r="Q126" s="84">
        <f t="shared" si="1"/>
        <v>1.2993762576992817E-4</v>
      </c>
      <c r="R126" s="84">
        <f>P126/'סכום נכסי הקרן'!$C$42</f>
        <v>4.9657337569476204E-6</v>
      </c>
    </row>
    <row r="127" spans="2:18">
      <c r="B127" s="76" t="s">
        <v>2626</v>
      </c>
      <c r="C127" s="86" t="s">
        <v>2499</v>
      </c>
      <c r="D127" s="73" t="s">
        <v>2562</v>
      </c>
      <c r="E127" s="73"/>
      <c r="F127" s="73" t="s">
        <v>599</v>
      </c>
      <c r="G127" s="101">
        <v>43321</v>
      </c>
      <c r="H127" s="73" t="s">
        <v>127</v>
      </c>
      <c r="I127" s="83">
        <v>8.65</v>
      </c>
      <c r="J127" s="86" t="s">
        <v>416</v>
      </c>
      <c r="K127" s="86" t="s">
        <v>129</v>
      </c>
      <c r="L127" s="87">
        <v>3.0529000000000001E-2</v>
      </c>
      <c r="M127" s="87">
        <v>1.1399999999999999E-2</v>
      </c>
      <c r="N127" s="83">
        <v>1980.7</v>
      </c>
      <c r="O127" s="85">
        <v>116.52</v>
      </c>
      <c r="P127" s="83">
        <v>2.3079099999999997</v>
      </c>
      <c r="Q127" s="84">
        <f t="shared" si="1"/>
        <v>7.3425480116222233E-4</v>
      </c>
      <c r="R127" s="84">
        <f>P127/'סכום נכסי הקרן'!$C$42</f>
        <v>2.8060493107577935E-5</v>
      </c>
    </row>
    <row r="128" spans="2:18">
      <c r="B128" s="76" t="s">
        <v>2626</v>
      </c>
      <c r="C128" s="86" t="s">
        <v>2499</v>
      </c>
      <c r="D128" s="73" t="s">
        <v>2563</v>
      </c>
      <c r="E128" s="73"/>
      <c r="F128" s="73" t="s">
        <v>599</v>
      </c>
      <c r="G128" s="101">
        <v>43138</v>
      </c>
      <c r="H128" s="73" t="s">
        <v>127</v>
      </c>
      <c r="I128" s="83">
        <v>8.61</v>
      </c>
      <c r="J128" s="86" t="s">
        <v>416</v>
      </c>
      <c r="K128" s="86" t="s">
        <v>129</v>
      </c>
      <c r="L128" s="87">
        <v>2.8243000000000001E-2</v>
      </c>
      <c r="M128" s="87">
        <v>1.4800000000000002E-2</v>
      </c>
      <c r="N128" s="83">
        <v>1895.61</v>
      </c>
      <c r="O128" s="85">
        <v>112.07</v>
      </c>
      <c r="P128" s="83">
        <v>2.1244099999999997</v>
      </c>
      <c r="Q128" s="84">
        <f t="shared" si="1"/>
        <v>6.7587481406858883E-4</v>
      </c>
      <c r="R128" s="84">
        <f>P128/'סכום נכסי הקרן'!$C$42</f>
        <v>2.5829426694571989E-5</v>
      </c>
    </row>
    <row r="129" spans="2:18">
      <c r="B129" s="76" t="s">
        <v>2626</v>
      </c>
      <c r="C129" s="86" t="s">
        <v>2499</v>
      </c>
      <c r="D129" s="73" t="s">
        <v>2564</v>
      </c>
      <c r="E129" s="73"/>
      <c r="F129" s="73" t="s">
        <v>599</v>
      </c>
      <c r="G129" s="101">
        <v>43417</v>
      </c>
      <c r="H129" s="73" t="s">
        <v>127</v>
      </c>
      <c r="I129" s="83">
        <v>8.59</v>
      </c>
      <c r="J129" s="86" t="s">
        <v>416</v>
      </c>
      <c r="K129" s="86" t="s">
        <v>129</v>
      </c>
      <c r="L129" s="87">
        <v>3.2797E-2</v>
      </c>
      <c r="M129" s="87">
        <v>1.2300000000000002E-2</v>
      </c>
      <c r="N129" s="83">
        <v>2255.09</v>
      </c>
      <c r="O129" s="85">
        <v>117.75</v>
      </c>
      <c r="P129" s="83">
        <v>2.65537</v>
      </c>
      <c r="Q129" s="84">
        <f t="shared" si="1"/>
        <v>8.4479818162845632E-4</v>
      </c>
      <c r="R129" s="84">
        <f>P129/'סכום נכסי הקרן'!$C$42</f>
        <v>3.2285050796204889E-5</v>
      </c>
    </row>
    <row r="130" spans="2:18">
      <c r="B130" s="76" t="s">
        <v>2626</v>
      </c>
      <c r="C130" s="86" t="s">
        <v>2499</v>
      </c>
      <c r="D130" s="73" t="s">
        <v>2565</v>
      </c>
      <c r="E130" s="73"/>
      <c r="F130" s="73" t="s">
        <v>599</v>
      </c>
      <c r="G130" s="101">
        <v>43485</v>
      </c>
      <c r="H130" s="73" t="s">
        <v>127</v>
      </c>
      <c r="I130" s="83">
        <v>8.64</v>
      </c>
      <c r="J130" s="86" t="s">
        <v>416</v>
      </c>
      <c r="K130" s="86" t="s">
        <v>129</v>
      </c>
      <c r="L130" s="87">
        <v>3.2190999999999997E-2</v>
      </c>
      <c r="M130" s="87">
        <v>1.0800000000000001E-2</v>
      </c>
      <c r="N130" s="83">
        <v>2849.76</v>
      </c>
      <c r="O130" s="85">
        <v>118.67</v>
      </c>
      <c r="P130" s="83">
        <v>3.3818200000000003</v>
      </c>
      <c r="Q130" s="84">
        <f t="shared" si="1"/>
        <v>1.075916119634833E-3</v>
      </c>
      <c r="R130" s="84">
        <f>P130/'סכום נכסי הקרן'!$C$42</f>
        <v>4.1117520527693552E-5</v>
      </c>
    </row>
    <row r="131" spans="2:18">
      <c r="B131" s="76" t="s">
        <v>2626</v>
      </c>
      <c r="C131" s="86" t="s">
        <v>2499</v>
      </c>
      <c r="D131" s="73" t="s">
        <v>2566</v>
      </c>
      <c r="E131" s="73"/>
      <c r="F131" s="73" t="s">
        <v>599</v>
      </c>
      <c r="G131" s="101">
        <v>43613</v>
      </c>
      <c r="H131" s="73" t="s">
        <v>127</v>
      </c>
      <c r="I131" s="83">
        <v>8.6900000000000013</v>
      </c>
      <c r="J131" s="86" t="s">
        <v>416</v>
      </c>
      <c r="K131" s="86" t="s">
        <v>129</v>
      </c>
      <c r="L131" s="87">
        <v>2.7243E-2</v>
      </c>
      <c r="M131" s="87">
        <v>1.26E-2</v>
      </c>
      <c r="N131" s="83">
        <v>752.15</v>
      </c>
      <c r="O131" s="85">
        <v>112.35</v>
      </c>
      <c r="P131" s="83">
        <v>0.84504000000000001</v>
      </c>
      <c r="Q131" s="84">
        <f t="shared" si="1"/>
        <v>2.6884699887522672E-4</v>
      </c>
      <c r="R131" s="84">
        <f>P131/'סכום נכסי הקרן'!$C$42</f>
        <v>1.0274334395893974E-5</v>
      </c>
    </row>
    <row r="132" spans="2:18">
      <c r="B132" s="76" t="s">
        <v>2626</v>
      </c>
      <c r="C132" s="86" t="s">
        <v>2499</v>
      </c>
      <c r="D132" s="73" t="s">
        <v>2567</v>
      </c>
      <c r="E132" s="73"/>
      <c r="F132" s="73" t="s">
        <v>599</v>
      </c>
      <c r="G132" s="101">
        <v>43657</v>
      </c>
      <c r="H132" s="73" t="s">
        <v>127</v>
      </c>
      <c r="I132" s="83">
        <v>8.620000000000001</v>
      </c>
      <c r="J132" s="86" t="s">
        <v>416</v>
      </c>
      <c r="K132" s="86" t="s">
        <v>129</v>
      </c>
      <c r="L132" s="87">
        <v>2.7243E-2</v>
      </c>
      <c r="M132" s="87">
        <v>1.54E-2</v>
      </c>
      <c r="N132" s="83">
        <v>742.07</v>
      </c>
      <c r="O132" s="85">
        <v>109.68</v>
      </c>
      <c r="P132" s="83">
        <v>0.81391000000000002</v>
      </c>
      <c r="Q132" s="84">
        <f t="shared" si="1"/>
        <v>2.5894308062876997E-4</v>
      </c>
      <c r="R132" s="84">
        <f>P132/'סכום נכסי הקרן'!$C$42</f>
        <v>9.8958434016875709E-6</v>
      </c>
    </row>
    <row r="133" spans="2:18">
      <c r="B133" s="76" t="s">
        <v>2626</v>
      </c>
      <c r="C133" s="86" t="s">
        <v>2499</v>
      </c>
      <c r="D133" s="73" t="s">
        <v>2568</v>
      </c>
      <c r="E133" s="73"/>
      <c r="F133" s="73" t="s">
        <v>599</v>
      </c>
      <c r="G133" s="101">
        <v>43541</v>
      </c>
      <c r="H133" s="73" t="s">
        <v>127</v>
      </c>
      <c r="I133" s="83">
        <v>8.6599999999999984</v>
      </c>
      <c r="J133" s="86" t="s">
        <v>416</v>
      </c>
      <c r="K133" s="86" t="s">
        <v>129</v>
      </c>
      <c r="L133" s="87">
        <v>2.9270999999999998E-2</v>
      </c>
      <c r="M133" s="87">
        <v>1.1900000000000001E-2</v>
      </c>
      <c r="N133" s="83">
        <v>244.71</v>
      </c>
      <c r="O133" s="85">
        <v>114.95</v>
      </c>
      <c r="P133" s="83">
        <v>0.28129000000000004</v>
      </c>
      <c r="Q133" s="84">
        <f t="shared" si="1"/>
        <v>8.9491588934976485E-5</v>
      </c>
      <c r="R133" s="84">
        <f>P133/'סכום נכסי הקרן'!$C$42</f>
        <v>3.4200363559370164E-6</v>
      </c>
    </row>
    <row r="134" spans="2:18">
      <c r="B134" s="76" t="s">
        <v>2627</v>
      </c>
      <c r="C134" s="86" t="s">
        <v>2511</v>
      </c>
      <c r="D134" s="73">
        <v>7561</v>
      </c>
      <c r="E134" s="73"/>
      <c r="F134" s="73" t="s">
        <v>619</v>
      </c>
      <c r="G134" s="101">
        <v>43920</v>
      </c>
      <c r="H134" s="73" t="s">
        <v>127</v>
      </c>
      <c r="I134" s="83">
        <v>6.55</v>
      </c>
      <c r="J134" s="86" t="s">
        <v>153</v>
      </c>
      <c r="K134" s="86" t="s">
        <v>129</v>
      </c>
      <c r="L134" s="87">
        <v>5.5918000000000002E-2</v>
      </c>
      <c r="M134" s="87">
        <v>2.7900000000000005E-2</v>
      </c>
      <c r="N134" s="83">
        <v>27284.42</v>
      </c>
      <c r="O134" s="85">
        <v>120.31</v>
      </c>
      <c r="P134" s="83">
        <v>32.825890000000001</v>
      </c>
      <c r="Q134" s="84">
        <f t="shared" si="1"/>
        <v>1.044346067867594E-2</v>
      </c>
      <c r="R134" s="84">
        <f>P134/'סכום נכסי הקרן'!$C$42</f>
        <v>3.9911030330260351E-4</v>
      </c>
    </row>
    <row r="135" spans="2:18">
      <c r="B135" s="76" t="s">
        <v>2627</v>
      </c>
      <c r="C135" s="86" t="s">
        <v>2511</v>
      </c>
      <c r="D135" s="73">
        <v>7894</v>
      </c>
      <c r="E135" s="73"/>
      <c r="F135" s="73" t="s">
        <v>619</v>
      </c>
      <c r="G135" s="101">
        <v>44068</v>
      </c>
      <c r="H135" s="73" t="s">
        <v>127</v>
      </c>
      <c r="I135" s="83">
        <v>6.589999999999999</v>
      </c>
      <c r="J135" s="86" t="s">
        <v>153</v>
      </c>
      <c r="K135" s="86" t="s">
        <v>129</v>
      </c>
      <c r="L135" s="87">
        <v>4.5102999999999997E-2</v>
      </c>
      <c r="M135" s="87">
        <v>3.6999999999999991E-2</v>
      </c>
      <c r="N135" s="83">
        <v>33941.870000000003</v>
      </c>
      <c r="O135" s="85">
        <v>106.74</v>
      </c>
      <c r="P135" s="83">
        <v>36.229550000000003</v>
      </c>
      <c r="Q135" s="84">
        <f t="shared" si="1"/>
        <v>1.1526325130289655E-2</v>
      </c>
      <c r="R135" s="84">
        <f>P135/'סכום נכסי הקרן'!$C$42</f>
        <v>4.4049336328784504E-4</v>
      </c>
    </row>
    <row r="136" spans="2:18">
      <c r="B136" s="76" t="s">
        <v>2627</v>
      </c>
      <c r="C136" s="86" t="s">
        <v>2511</v>
      </c>
      <c r="D136" s="73">
        <v>8076</v>
      </c>
      <c r="E136" s="73"/>
      <c r="F136" s="73" t="s">
        <v>619</v>
      </c>
      <c r="G136" s="101">
        <v>44160</v>
      </c>
      <c r="H136" s="73" t="s">
        <v>127</v>
      </c>
      <c r="I136" s="83">
        <v>6.52</v>
      </c>
      <c r="J136" s="86" t="s">
        <v>153</v>
      </c>
      <c r="K136" s="86" t="s">
        <v>129</v>
      </c>
      <c r="L136" s="87">
        <v>4.5465999999999999E-2</v>
      </c>
      <c r="M136" s="87">
        <v>4.6799999999999994E-2</v>
      </c>
      <c r="N136" s="83">
        <v>31320.6</v>
      </c>
      <c r="O136" s="85">
        <v>100.08</v>
      </c>
      <c r="P136" s="83">
        <v>31.345659999999999</v>
      </c>
      <c r="Q136" s="84">
        <f t="shared" si="1"/>
        <v>9.9725298432775233E-3</v>
      </c>
      <c r="R136" s="84">
        <f>P136/'סכום נכסי הקרן'!$C$42</f>
        <v>3.8111307476568906E-4</v>
      </c>
    </row>
    <row r="137" spans="2:18">
      <c r="B137" s="76" t="s">
        <v>2628</v>
      </c>
      <c r="C137" s="86" t="s">
        <v>2511</v>
      </c>
      <c r="D137" s="73" t="s">
        <v>2569</v>
      </c>
      <c r="E137" s="73"/>
      <c r="F137" s="73" t="s">
        <v>619</v>
      </c>
      <c r="G137" s="101">
        <v>42372</v>
      </c>
      <c r="H137" s="73" t="s">
        <v>127</v>
      </c>
      <c r="I137" s="83">
        <v>9.3800000001761834</v>
      </c>
      <c r="J137" s="86" t="s">
        <v>125</v>
      </c>
      <c r="K137" s="86" t="s">
        <v>129</v>
      </c>
      <c r="L137" s="87">
        <v>6.7000000000000004E-2</v>
      </c>
      <c r="M137" s="87">
        <v>1.6600000000488578E-2</v>
      </c>
      <c r="N137" s="83">
        <v>8917.7679399999997</v>
      </c>
      <c r="O137" s="85">
        <v>151.47999999999999</v>
      </c>
      <c r="P137" s="83">
        <v>13.508634399</v>
      </c>
      <c r="Q137" s="84">
        <f t="shared" si="1"/>
        <v>4.2977324352383335E-3</v>
      </c>
      <c r="R137" s="84">
        <f>P137/'סכום נכסי הקרן'!$C$42</f>
        <v>1.6424338143425425E-4</v>
      </c>
    </row>
    <row r="138" spans="2:18">
      <c r="B138" s="116"/>
      <c r="C138" s="116"/>
      <c r="D138" s="116"/>
      <c r="E138" s="116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</row>
    <row r="139" spans="2:18">
      <c r="B139" s="70" t="s">
        <v>38</v>
      </c>
      <c r="C139" s="71"/>
      <c r="D139" s="71"/>
      <c r="E139" s="71"/>
      <c r="F139" s="71"/>
      <c r="G139" s="71"/>
      <c r="H139" s="71"/>
      <c r="I139" s="80">
        <v>4.1652069763716115</v>
      </c>
      <c r="J139" s="71"/>
      <c r="K139" s="71"/>
      <c r="L139" s="71"/>
      <c r="M139" s="91">
        <v>2.7447490272661162E-2</v>
      </c>
      <c r="N139" s="80"/>
      <c r="O139" s="82"/>
      <c r="P139" s="80">
        <v>1948.7883899999997</v>
      </c>
      <c r="Q139" s="81">
        <f t="shared" ref="Q139:Q186" si="2">IFERROR(P139/$P$10,0)</f>
        <v>0.62000131365898037</v>
      </c>
      <c r="R139" s="81">
        <f>P139/'סכום נכסי הקרן'!$C$42</f>
        <v>2.3694148899100442E-2</v>
      </c>
    </row>
    <row r="140" spans="2:18">
      <c r="B140" s="89" t="s">
        <v>36</v>
      </c>
      <c r="C140" s="71"/>
      <c r="D140" s="71"/>
      <c r="E140" s="71"/>
      <c r="F140" s="71"/>
      <c r="G140" s="71"/>
      <c r="H140" s="71"/>
      <c r="I140" s="80">
        <v>4.1652069763716115</v>
      </c>
      <c r="J140" s="71"/>
      <c r="K140" s="71"/>
      <c r="L140" s="71"/>
      <c r="M140" s="91">
        <v>2.7447490272661162E-2</v>
      </c>
      <c r="N140" s="80"/>
      <c r="O140" s="82"/>
      <c r="P140" s="80">
        <v>1948.7883899999997</v>
      </c>
      <c r="Q140" s="81">
        <f t="shared" si="2"/>
        <v>0.62000131365898037</v>
      </c>
      <c r="R140" s="81">
        <f>P140/'סכום נכסי הקרן'!$C$42</f>
        <v>2.3694148899100442E-2</v>
      </c>
    </row>
    <row r="141" spans="2:18">
      <c r="B141" s="76" t="s">
        <v>2629</v>
      </c>
      <c r="C141" s="86" t="s">
        <v>2511</v>
      </c>
      <c r="D141" s="73" t="s">
        <v>2570</v>
      </c>
      <c r="E141" s="73"/>
      <c r="F141" s="73" t="s">
        <v>2526</v>
      </c>
      <c r="G141" s="101">
        <v>43186</v>
      </c>
      <c r="H141" s="73" t="s">
        <v>2498</v>
      </c>
      <c r="I141" s="83">
        <v>5.0599999999999996</v>
      </c>
      <c r="J141" s="86" t="s">
        <v>152</v>
      </c>
      <c r="K141" s="86" t="s">
        <v>128</v>
      </c>
      <c r="L141" s="87">
        <v>4.8000000000000001E-2</v>
      </c>
      <c r="M141" s="87">
        <v>0.02</v>
      </c>
      <c r="N141" s="83">
        <v>22948</v>
      </c>
      <c r="O141" s="85">
        <v>116.28</v>
      </c>
      <c r="P141" s="83">
        <v>85.788830000000004</v>
      </c>
      <c r="Q141" s="84">
        <f t="shared" si="2"/>
        <v>2.7293464785710753E-2</v>
      </c>
      <c r="R141" s="84">
        <f>P141/'סכום נכסי הקרן'!$C$42</f>
        <v>1.0430549167524624E-3</v>
      </c>
    </row>
    <row r="142" spans="2:18">
      <c r="B142" s="76" t="s">
        <v>2629</v>
      </c>
      <c r="C142" s="86" t="s">
        <v>2511</v>
      </c>
      <c r="D142" s="73">
        <v>6831</v>
      </c>
      <c r="E142" s="73"/>
      <c r="F142" s="73" t="s">
        <v>2526</v>
      </c>
      <c r="G142" s="101">
        <v>43552</v>
      </c>
      <c r="H142" s="73" t="s">
        <v>2498</v>
      </c>
      <c r="I142" s="83">
        <v>5.04</v>
      </c>
      <c r="J142" s="86" t="s">
        <v>152</v>
      </c>
      <c r="K142" s="86" t="s">
        <v>128</v>
      </c>
      <c r="L142" s="87">
        <v>4.5999999999999999E-2</v>
      </c>
      <c r="M142" s="87">
        <v>2.4E-2</v>
      </c>
      <c r="N142" s="83">
        <v>13936.86</v>
      </c>
      <c r="O142" s="85">
        <v>112.89</v>
      </c>
      <c r="P142" s="83">
        <v>50.582620000000006</v>
      </c>
      <c r="Q142" s="84">
        <f t="shared" si="2"/>
        <v>1.6092712276633083E-2</v>
      </c>
      <c r="R142" s="84">
        <f>P142/'סכום נכסי הקרן'!$C$42</f>
        <v>6.1500373059314884E-4</v>
      </c>
    </row>
    <row r="143" spans="2:18">
      <c r="B143" s="76" t="s">
        <v>2629</v>
      </c>
      <c r="C143" s="86" t="s">
        <v>2499</v>
      </c>
      <c r="D143" s="73">
        <v>7598</v>
      </c>
      <c r="E143" s="73"/>
      <c r="F143" s="73" t="s">
        <v>2526</v>
      </c>
      <c r="G143" s="101">
        <v>43942</v>
      </c>
      <c r="H143" s="73" t="s">
        <v>2498</v>
      </c>
      <c r="I143" s="83">
        <v>4.870000000000001</v>
      </c>
      <c r="J143" s="86" t="s">
        <v>152</v>
      </c>
      <c r="K143" s="86" t="s">
        <v>128</v>
      </c>
      <c r="L143" s="87">
        <v>5.4400000000000004E-2</v>
      </c>
      <c r="M143" s="87">
        <v>3.960000000000001E-2</v>
      </c>
      <c r="N143" s="83">
        <v>22232.76</v>
      </c>
      <c r="O143" s="85">
        <v>109.08</v>
      </c>
      <c r="P143" s="83">
        <v>77.96853999999999</v>
      </c>
      <c r="Q143" s="84">
        <f t="shared" si="2"/>
        <v>2.4805462446373029E-2</v>
      </c>
      <c r="R143" s="84">
        <f>P143/'סכום נכסי הקרן'!$C$42</f>
        <v>9.4797270226218292E-4</v>
      </c>
    </row>
    <row r="144" spans="2:18">
      <c r="B144" s="76" t="s">
        <v>2630</v>
      </c>
      <c r="C144" s="86" t="s">
        <v>2499</v>
      </c>
      <c r="D144" s="73">
        <v>7088</v>
      </c>
      <c r="E144" s="73"/>
      <c r="F144" s="73" t="s">
        <v>868</v>
      </c>
      <c r="G144" s="101">
        <v>43684</v>
      </c>
      <c r="H144" s="73" t="s">
        <v>288</v>
      </c>
      <c r="I144" s="83">
        <v>8.02</v>
      </c>
      <c r="J144" s="86" t="s">
        <v>872</v>
      </c>
      <c r="K144" s="86" t="s">
        <v>128</v>
      </c>
      <c r="L144" s="87">
        <v>4.36E-2</v>
      </c>
      <c r="M144" s="87">
        <v>3.9300000000000002E-2</v>
      </c>
      <c r="N144" s="83">
        <v>21100.54</v>
      </c>
      <c r="O144" s="85">
        <v>105.95</v>
      </c>
      <c r="P144" s="83">
        <v>71.874610000000004</v>
      </c>
      <c r="Q144" s="84">
        <f t="shared" si="2"/>
        <v>2.2866696480435669E-2</v>
      </c>
      <c r="R144" s="84">
        <f>P144/'סכום נכסי הקרן'!$C$42</f>
        <v>8.7388026331826308E-4</v>
      </c>
    </row>
    <row r="145" spans="2:18">
      <c r="B145" s="76" t="s">
        <v>2631</v>
      </c>
      <c r="C145" s="86" t="s">
        <v>2499</v>
      </c>
      <c r="D145" s="73" t="s">
        <v>2571</v>
      </c>
      <c r="E145" s="73"/>
      <c r="F145" s="73" t="s">
        <v>957</v>
      </c>
      <c r="G145" s="101">
        <v>43811</v>
      </c>
      <c r="H145" s="73" t="s">
        <v>902</v>
      </c>
      <c r="I145" s="83">
        <v>9.59</v>
      </c>
      <c r="J145" s="86" t="s">
        <v>872</v>
      </c>
      <c r="K145" s="86" t="s">
        <v>128</v>
      </c>
      <c r="L145" s="87">
        <v>4.4800000000000006E-2</v>
      </c>
      <c r="M145" s="87">
        <v>3.0700000000000002E-2</v>
      </c>
      <c r="N145" s="83">
        <v>7376.55</v>
      </c>
      <c r="O145" s="85">
        <v>115.36</v>
      </c>
      <c r="P145" s="83">
        <v>27.3583</v>
      </c>
      <c r="Q145" s="84">
        <f t="shared" si="2"/>
        <v>8.7039629477043863E-3</v>
      </c>
      <c r="R145" s="84">
        <f>P145/'סכום נכסי הקרן'!$C$42</f>
        <v>3.3263315665907665E-4</v>
      </c>
    </row>
    <row r="146" spans="2:18">
      <c r="B146" s="76" t="s">
        <v>2632</v>
      </c>
      <c r="C146" s="86" t="s">
        <v>2499</v>
      </c>
      <c r="D146" s="73">
        <v>7258</v>
      </c>
      <c r="E146" s="73"/>
      <c r="F146" s="73" t="s">
        <v>630</v>
      </c>
      <c r="G146" s="101">
        <v>43774</v>
      </c>
      <c r="H146" s="73"/>
      <c r="I146" s="83">
        <v>4.8</v>
      </c>
      <c r="J146" s="86" t="s">
        <v>872</v>
      </c>
      <c r="K146" s="86" t="s">
        <v>128</v>
      </c>
      <c r="L146" s="87">
        <v>2.3967000000000002E-2</v>
      </c>
      <c r="M146" s="87">
        <v>2.0400000000000001E-2</v>
      </c>
      <c r="N146" s="83">
        <v>5272.98</v>
      </c>
      <c r="O146" s="85">
        <v>102.9</v>
      </c>
      <c r="P146" s="83">
        <v>17.444269999999999</v>
      </c>
      <c r="Q146" s="84">
        <f t="shared" si="2"/>
        <v>5.5498433648929644E-3</v>
      </c>
      <c r="R146" s="84">
        <f>P146/'סכום נכסי הקרן'!$C$42</f>
        <v>2.1209441360439904E-4</v>
      </c>
    </row>
    <row r="147" spans="2:18">
      <c r="B147" s="76" t="s">
        <v>2633</v>
      </c>
      <c r="C147" s="86" t="s">
        <v>2499</v>
      </c>
      <c r="D147" s="73">
        <v>8150</v>
      </c>
      <c r="E147" s="73"/>
      <c r="F147" s="73" t="s">
        <v>630</v>
      </c>
      <c r="G147" s="101">
        <v>44186</v>
      </c>
      <c r="H147" s="73"/>
      <c r="I147" s="83">
        <v>0.37</v>
      </c>
      <c r="J147" s="86" t="s">
        <v>872</v>
      </c>
      <c r="K147" s="86" t="s">
        <v>128</v>
      </c>
      <c r="L147" s="87">
        <v>2.6516000000000001E-2</v>
      </c>
      <c r="M147" s="87">
        <v>2.06E-2</v>
      </c>
      <c r="N147" s="83">
        <v>14607.48</v>
      </c>
      <c r="O147" s="85">
        <v>100.31</v>
      </c>
      <c r="P147" s="83">
        <v>47.10866</v>
      </c>
      <c r="Q147" s="84">
        <f t="shared" si="2"/>
        <v>1.4987482086094666E-2</v>
      </c>
      <c r="R147" s="84">
        <f>P147/'סכום נכסי הקרן'!$C$42</f>
        <v>5.7276593508292465E-4</v>
      </c>
    </row>
    <row r="148" spans="2:18">
      <c r="B148" s="76" t="s">
        <v>2634</v>
      </c>
      <c r="C148" s="86" t="s">
        <v>2499</v>
      </c>
      <c r="D148" s="73">
        <v>7889</v>
      </c>
      <c r="E148" s="73"/>
      <c r="F148" s="73" t="s">
        <v>630</v>
      </c>
      <c r="G148" s="101">
        <v>44064</v>
      </c>
      <c r="H148" s="73"/>
      <c r="I148" s="83">
        <v>4.9399999999999995</v>
      </c>
      <c r="J148" s="86" t="s">
        <v>872</v>
      </c>
      <c r="K148" s="86" t="s">
        <v>128</v>
      </c>
      <c r="L148" s="87">
        <v>3.6499999999999998E-2</v>
      </c>
      <c r="M148" s="87">
        <v>3.4099999999999998E-2</v>
      </c>
      <c r="N148" s="83">
        <v>8271.89</v>
      </c>
      <c r="O148" s="85">
        <v>101.66</v>
      </c>
      <c r="P148" s="83">
        <v>27.035610000000002</v>
      </c>
      <c r="Q148" s="84">
        <f t="shared" si="2"/>
        <v>8.6013000701281213E-3</v>
      </c>
      <c r="R148" s="84">
        <f>P148/'סכום נכסי הקרן'!$C$42</f>
        <v>3.287097625402053E-4</v>
      </c>
    </row>
    <row r="149" spans="2:18">
      <c r="B149" s="76" t="s">
        <v>2634</v>
      </c>
      <c r="C149" s="86" t="s">
        <v>2499</v>
      </c>
      <c r="D149" s="73">
        <v>7979</v>
      </c>
      <c r="E149" s="73"/>
      <c r="F149" s="73" t="s">
        <v>630</v>
      </c>
      <c r="G149" s="101">
        <v>44104</v>
      </c>
      <c r="H149" s="73"/>
      <c r="I149" s="83">
        <v>4.9399999999999995</v>
      </c>
      <c r="J149" s="86" t="s">
        <v>872</v>
      </c>
      <c r="K149" s="86" t="s">
        <v>128</v>
      </c>
      <c r="L149" s="87">
        <v>3.6499999999999998E-2</v>
      </c>
      <c r="M149" s="87">
        <v>3.4099999999999998E-2</v>
      </c>
      <c r="N149" s="83">
        <v>737.33</v>
      </c>
      <c r="O149" s="85">
        <v>101.66</v>
      </c>
      <c r="P149" s="83">
        <v>2.40984</v>
      </c>
      <c r="Q149" s="84">
        <f t="shared" si="2"/>
        <v>7.6668353186769419E-4</v>
      </c>
      <c r="R149" s="84">
        <f>P149/'סכום נכסי הקרן'!$C$42</f>
        <v>2.9299798826802441E-5</v>
      </c>
    </row>
    <row r="150" spans="2:18">
      <c r="B150" s="76" t="s">
        <v>2634</v>
      </c>
      <c r="C150" s="86" t="s">
        <v>2499</v>
      </c>
      <c r="D150" s="73">
        <v>8037</v>
      </c>
      <c r="E150" s="73"/>
      <c r="F150" s="73" t="s">
        <v>630</v>
      </c>
      <c r="G150" s="101">
        <v>44134</v>
      </c>
      <c r="H150" s="73"/>
      <c r="I150" s="83">
        <v>4.9400000000000004</v>
      </c>
      <c r="J150" s="86" t="s">
        <v>872</v>
      </c>
      <c r="K150" s="86" t="s">
        <v>128</v>
      </c>
      <c r="L150" s="87">
        <v>3.6499999999999998E-2</v>
      </c>
      <c r="M150" s="87">
        <v>3.4099999999999998E-2</v>
      </c>
      <c r="N150" s="83">
        <v>937.02</v>
      </c>
      <c r="O150" s="85">
        <v>101.66</v>
      </c>
      <c r="P150" s="83">
        <v>3.0625200000000001</v>
      </c>
      <c r="Q150" s="84">
        <f t="shared" si="2"/>
        <v>9.7433176062122426E-4</v>
      </c>
      <c r="R150" s="84">
        <f>P150/'סכום נכסי הקרן'!$C$42</f>
        <v>3.7235343385062503E-5</v>
      </c>
    </row>
    <row r="151" spans="2:18">
      <c r="B151" s="76" t="s">
        <v>2634</v>
      </c>
      <c r="C151" s="86" t="s">
        <v>2499</v>
      </c>
      <c r="D151" s="73">
        <v>8102</v>
      </c>
      <c r="E151" s="73"/>
      <c r="F151" s="73" t="s">
        <v>630</v>
      </c>
      <c r="G151" s="101">
        <v>44165</v>
      </c>
      <c r="H151" s="73"/>
      <c r="I151" s="83">
        <v>4.9400000000000004</v>
      </c>
      <c r="J151" s="86" t="s">
        <v>872</v>
      </c>
      <c r="K151" s="86" t="s">
        <v>128</v>
      </c>
      <c r="L151" s="87">
        <v>3.6499999999999998E-2</v>
      </c>
      <c r="M151" s="87">
        <v>3.4099999999999998E-2</v>
      </c>
      <c r="N151" s="83">
        <v>1105.99</v>
      </c>
      <c r="O151" s="85">
        <v>101.66</v>
      </c>
      <c r="P151" s="83">
        <v>3.6147800000000001</v>
      </c>
      <c r="Q151" s="84">
        <f t="shared" si="2"/>
        <v>1.1500316607429139E-3</v>
      </c>
      <c r="R151" s="84">
        <f>P151/'סכום נכסי הקרן'!$C$42</f>
        <v>4.3949941408205082E-5</v>
      </c>
    </row>
    <row r="152" spans="2:18">
      <c r="B152" s="76" t="s">
        <v>2634</v>
      </c>
      <c r="C152" s="86" t="s">
        <v>2499</v>
      </c>
      <c r="D152" s="73">
        <v>8164</v>
      </c>
      <c r="E152" s="73"/>
      <c r="F152" s="73" t="s">
        <v>630</v>
      </c>
      <c r="G152" s="101">
        <v>44196</v>
      </c>
      <c r="H152" s="73"/>
      <c r="I152" s="83">
        <v>4.92</v>
      </c>
      <c r="J152" s="86" t="s">
        <v>872</v>
      </c>
      <c r="K152" s="86" t="s">
        <v>128</v>
      </c>
      <c r="L152" s="87">
        <v>3.6499999999999998E-2</v>
      </c>
      <c r="M152" s="87">
        <v>4.2900000000000001E-2</v>
      </c>
      <c r="N152" s="83">
        <v>2450.08</v>
      </c>
      <c r="O152" s="85">
        <v>97.5</v>
      </c>
      <c r="P152" s="83">
        <v>7.6800899999999999</v>
      </c>
      <c r="Q152" s="84">
        <f t="shared" si="2"/>
        <v>2.4433981203157719E-3</v>
      </c>
      <c r="R152" s="84">
        <f>P152/'סכום נכסי הקרן'!$C$42</f>
        <v>9.3377606800342406E-5</v>
      </c>
    </row>
    <row r="153" spans="2:18">
      <c r="B153" s="76" t="s">
        <v>2635</v>
      </c>
      <c r="C153" s="86" t="s">
        <v>2499</v>
      </c>
      <c r="D153" s="73">
        <v>8056</v>
      </c>
      <c r="E153" s="73"/>
      <c r="F153" s="73" t="s">
        <v>630</v>
      </c>
      <c r="G153" s="101">
        <v>44141</v>
      </c>
      <c r="H153" s="73"/>
      <c r="I153" s="83">
        <v>2.98</v>
      </c>
      <c r="J153" s="86" t="s">
        <v>872</v>
      </c>
      <c r="K153" s="86" t="s">
        <v>128</v>
      </c>
      <c r="L153" s="87">
        <v>4.7538999999999998E-2</v>
      </c>
      <c r="M153" s="87">
        <v>5.0199999999999995E-2</v>
      </c>
      <c r="N153" s="83">
        <v>20460.66</v>
      </c>
      <c r="O153" s="85">
        <v>99.63</v>
      </c>
      <c r="P153" s="83">
        <v>65.537610000000001</v>
      </c>
      <c r="Q153" s="84">
        <f t="shared" si="2"/>
        <v>2.0850598506526374E-2</v>
      </c>
      <c r="R153" s="84">
        <f>P153/'סכום נכסי הקרן'!$C$42</f>
        <v>7.9683248206911491E-4</v>
      </c>
    </row>
    <row r="154" spans="2:18">
      <c r="B154" s="76" t="s">
        <v>2636</v>
      </c>
      <c r="C154" s="86" t="s">
        <v>2499</v>
      </c>
      <c r="D154" s="73">
        <v>7903</v>
      </c>
      <c r="E154" s="73"/>
      <c r="F154" s="73" t="s">
        <v>630</v>
      </c>
      <c r="G154" s="101">
        <v>44070</v>
      </c>
      <c r="H154" s="73"/>
      <c r="I154" s="83">
        <v>3.69</v>
      </c>
      <c r="J154" s="86" t="s">
        <v>900</v>
      </c>
      <c r="K154" s="86" t="s">
        <v>128</v>
      </c>
      <c r="L154" s="87">
        <v>2.7339000000000002E-2</v>
      </c>
      <c r="M154" s="87">
        <v>2.8100000000000003E-2</v>
      </c>
      <c r="N154" s="83">
        <v>16870.169999999998</v>
      </c>
      <c r="O154" s="85">
        <v>100.67</v>
      </c>
      <c r="P154" s="83">
        <v>54.601030000000002</v>
      </c>
      <c r="Q154" s="84">
        <f t="shared" si="2"/>
        <v>1.7371157638687185E-2</v>
      </c>
      <c r="R154" s="84">
        <f>P154/'סכום נכסי הקרן'!$C$42</f>
        <v>6.6386116702196198E-4</v>
      </c>
    </row>
    <row r="155" spans="2:18">
      <c r="B155" s="76" t="s">
        <v>2636</v>
      </c>
      <c r="C155" s="86" t="s">
        <v>2499</v>
      </c>
      <c r="D155" s="73">
        <v>7364</v>
      </c>
      <c r="E155" s="73"/>
      <c r="F155" s="73" t="s">
        <v>630</v>
      </c>
      <c r="G155" s="101">
        <v>43846</v>
      </c>
      <c r="H155" s="73"/>
      <c r="I155" s="83">
        <v>2.29</v>
      </c>
      <c r="J155" s="86" t="s">
        <v>872</v>
      </c>
      <c r="K155" s="86" t="s">
        <v>130</v>
      </c>
      <c r="L155" s="87">
        <v>1.7500000000000002E-2</v>
      </c>
      <c r="M155" s="87">
        <v>1.3699999999999999E-2</v>
      </c>
      <c r="N155" s="83">
        <v>26034.71</v>
      </c>
      <c r="O155" s="85">
        <v>100.94</v>
      </c>
      <c r="P155" s="83">
        <v>103.64874</v>
      </c>
      <c r="Q155" s="84">
        <f t="shared" si="2"/>
        <v>3.2975542798209155E-2</v>
      </c>
      <c r="R155" s="84">
        <f>P155/'סכום נכסי הקרן'!$C$42</f>
        <v>1.2602028477623208E-3</v>
      </c>
    </row>
    <row r="156" spans="2:18">
      <c r="B156" s="76" t="s">
        <v>2637</v>
      </c>
      <c r="C156" s="86" t="s">
        <v>2499</v>
      </c>
      <c r="D156" s="73">
        <v>8160</v>
      </c>
      <c r="E156" s="73"/>
      <c r="F156" s="73" t="s">
        <v>630</v>
      </c>
      <c r="G156" s="101">
        <v>44195</v>
      </c>
      <c r="H156" s="73"/>
      <c r="I156" s="83">
        <v>5.4600000000000009</v>
      </c>
      <c r="J156" s="86" t="s">
        <v>872</v>
      </c>
      <c r="K156" s="86" t="s">
        <v>130</v>
      </c>
      <c r="L156" s="87">
        <v>2.6249999999999999E-2</v>
      </c>
      <c r="M156" s="87">
        <v>2.86E-2</v>
      </c>
      <c r="N156" s="83">
        <v>2834.13</v>
      </c>
      <c r="O156" s="85">
        <v>99.1</v>
      </c>
      <c r="P156" s="83">
        <v>11.07748</v>
      </c>
      <c r="Q156" s="84">
        <f t="shared" si="2"/>
        <v>3.5242677898091762E-3</v>
      </c>
      <c r="R156" s="84">
        <f>P156/'סכום נכסי הקרן'!$C$42</f>
        <v>1.3468443361713952E-4</v>
      </c>
    </row>
    <row r="157" spans="2:18">
      <c r="B157" s="76" t="s">
        <v>2637</v>
      </c>
      <c r="C157" s="86" t="s">
        <v>2499</v>
      </c>
      <c r="D157" s="73">
        <v>7384</v>
      </c>
      <c r="E157" s="73"/>
      <c r="F157" s="73" t="s">
        <v>630</v>
      </c>
      <c r="G157" s="101">
        <v>43861</v>
      </c>
      <c r="H157" s="73"/>
      <c r="I157" s="83">
        <v>5.46</v>
      </c>
      <c r="J157" s="86" t="s">
        <v>872</v>
      </c>
      <c r="K157" s="86" t="s">
        <v>130</v>
      </c>
      <c r="L157" s="87">
        <v>2.6249999999999999E-2</v>
      </c>
      <c r="M157" s="87">
        <v>2.86E-2</v>
      </c>
      <c r="N157" s="83">
        <v>107.76</v>
      </c>
      <c r="O157" s="85">
        <v>99.1</v>
      </c>
      <c r="P157" s="83">
        <v>0.42119000000000001</v>
      </c>
      <c r="Q157" s="84">
        <f t="shared" si="2"/>
        <v>1.3400036383633525E-4</v>
      </c>
      <c r="R157" s="84">
        <f>P157/'סכום נכסי הקרן'!$C$42</f>
        <v>5.1209965258527205E-6</v>
      </c>
    </row>
    <row r="158" spans="2:18">
      <c r="B158" s="76" t="s">
        <v>2637</v>
      </c>
      <c r="C158" s="86" t="s">
        <v>2499</v>
      </c>
      <c r="D158" s="73" t="s">
        <v>2572</v>
      </c>
      <c r="E158" s="73"/>
      <c r="F158" s="73" t="s">
        <v>630</v>
      </c>
      <c r="G158" s="101">
        <v>43937</v>
      </c>
      <c r="H158" s="73"/>
      <c r="I158" s="83">
        <v>5.4599999999999991</v>
      </c>
      <c r="J158" s="86" t="s">
        <v>872</v>
      </c>
      <c r="K158" s="86" t="s">
        <v>130</v>
      </c>
      <c r="L158" s="87">
        <v>2.6249999999999999E-2</v>
      </c>
      <c r="M158" s="87">
        <v>2.86E-2</v>
      </c>
      <c r="N158" s="83">
        <v>381.19</v>
      </c>
      <c r="O158" s="85">
        <v>99.1</v>
      </c>
      <c r="P158" s="83">
        <v>1.48993</v>
      </c>
      <c r="Q158" s="84">
        <f t="shared" si="2"/>
        <v>4.7401686196412774E-4</v>
      </c>
      <c r="R158" s="84">
        <f>P158/'סכום נכסי הקרן'!$C$42</f>
        <v>1.81151650176019E-5</v>
      </c>
    </row>
    <row r="159" spans="2:18">
      <c r="B159" s="76" t="s">
        <v>2637</v>
      </c>
      <c r="C159" s="86" t="s">
        <v>2499</v>
      </c>
      <c r="D159" s="73">
        <v>7824</v>
      </c>
      <c r="E159" s="73"/>
      <c r="F159" s="73" t="s">
        <v>630</v>
      </c>
      <c r="G159" s="101">
        <v>44027</v>
      </c>
      <c r="H159" s="73"/>
      <c r="I159" s="83">
        <v>5.46</v>
      </c>
      <c r="J159" s="86" t="s">
        <v>872</v>
      </c>
      <c r="K159" s="86" t="s">
        <v>130</v>
      </c>
      <c r="L159" s="87">
        <v>2.6249999999999999E-2</v>
      </c>
      <c r="M159" s="87">
        <v>2.86E-2</v>
      </c>
      <c r="N159" s="83">
        <v>28.75</v>
      </c>
      <c r="O159" s="85">
        <v>99.1</v>
      </c>
      <c r="P159" s="83">
        <v>0.11237</v>
      </c>
      <c r="Q159" s="84">
        <f t="shared" si="2"/>
        <v>3.5750186101970587E-5</v>
      </c>
      <c r="R159" s="84">
        <f>P159/'סכום נכסי הקרן'!$C$42</f>
        <v>1.3662394159644583E-6</v>
      </c>
    </row>
    <row r="160" spans="2:18">
      <c r="B160" s="76" t="s">
        <v>2637</v>
      </c>
      <c r="C160" s="86" t="s">
        <v>2499</v>
      </c>
      <c r="D160" s="73">
        <v>8016</v>
      </c>
      <c r="E160" s="73"/>
      <c r="F160" s="73" t="s">
        <v>630</v>
      </c>
      <c r="G160" s="101">
        <v>44124</v>
      </c>
      <c r="H160" s="73"/>
      <c r="I160" s="83">
        <v>5.46</v>
      </c>
      <c r="J160" s="86" t="s">
        <v>872</v>
      </c>
      <c r="K160" s="86" t="s">
        <v>130</v>
      </c>
      <c r="L160" s="87">
        <v>2.6249999999999999E-2</v>
      </c>
      <c r="M160" s="87">
        <v>2.86E-2</v>
      </c>
      <c r="N160" s="83">
        <v>47.5</v>
      </c>
      <c r="O160" s="85">
        <v>99.1</v>
      </c>
      <c r="P160" s="83">
        <v>0.18568000000000001</v>
      </c>
      <c r="Q160" s="84">
        <f t="shared" si="2"/>
        <v>5.90735477032473E-5</v>
      </c>
      <c r="R160" s="84">
        <f>P160/'סכום נכסי הקרן'!$C$42</f>
        <v>2.2575717251604577E-6</v>
      </c>
    </row>
    <row r="161" spans="2:18">
      <c r="B161" s="76" t="s">
        <v>2637</v>
      </c>
      <c r="C161" s="86" t="s">
        <v>2499</v>
      </c>
      <c r="D161" s="73">
        <v>8127</v>
      </c>
      <c r="E161" s="73"/>
      <c r="F161" s="73" t="s">
        <v>630</v>
      </c>
      <c r="G161" s="101">
        <v>44179</v>
      </c>
      <c r="H161" s="73"/>
      <c r="I161" s="83">
        <v>5.4600000000000009</v>
      </c>
      <c r="J161" s="86" t="s">
        <v>872</v>
      </c>
      <c r="K161" s="86" t="s">
        <v>130</v>
      </c>
      <c r="L161" s="87">
        <v>2.6249999999999999E-2</v>
      </c>
      <c r="M161" s="87">
        <v>2.86E-2</v>
      </c>
      <c r="N161" s="83">
        <v>2877.27</v>
      </c>
      <c r="O161" s="85">
        <v>99.1</v>
      </c>
      <c r="P161" s="83">
        <v>11.246129999999999</v>
      </c>
      <c r="Q161" s="84">
        <f t="shared" si="2"/>
        <v>3.5779232929336515E-3</v>
      </c>
      <c r="R161" s="84">
        <f>P161/'סכום נכסי הקרן'!$C$42</f>
        <v>1.3673494778909293E-4</v>
      </c>
    </row>
    <row r="162" spans="2:18">
      <c r="B162" s="76" t="s">
        <v>2637</v>
      </c>
      <c r="C162" s="86" t="s">
        <v>2499</v>
      </c>
      <c r="D162" s="73">
        <v>8151</v>
      </c>
      <c r="E162" s="73"/>
      <c r="F162" s="73" t="s">
        <v>630</v>
      </c>
      <c r="G162" s="101">
        <v>44187</v>
      </c>
      <c r="H162" s="73"/>
      <c r="I162" s="83">
        <v>5.4600000000000009</v>
      </c>
      <c r="J162" s="86" t="s">
        <v>872</v>
      </c>
      <c r="K162" s="86" t="s">
        <v>130</v>
      </c>
      <c r="L162" s="87">
        <v>2.6249999999999999E-2</v>
      </c>
      <c r="M162" s="87">
        <v>2.8600000000000004E-2</v>
      </c>
      <c r="N162" s="83">
        <v>38.43</v>
      </c>
      <c r="O162" s="85">
        <v>99.1</v>
      </c>
      <c r="P162" s="83">
        <v>0.15023</v>
      </c>
      <c r="Q162" s="84">
        <f t="shared" si="2"/>
        <v>4.7795234120308276E-5</v>
      </c>
      <c r="R162" s="84">
        <f>P162/'סכום נכסי הקרן'!$C$42</f>
        <v>1.826556442647865E-6</v>
      </c>
    </row>
    <row r="163" spans="2:18">
      <c r="B163" s="76" t="s">
        <v>2637</v>
      </c>
      <c r="C163" s="86" t="s">
        <v>2499</v>
      </c>
      <c r="D163" s="73">
        <v>8159</v>
      </c>
      <c r="E163" s="73"/>
      <c r="F163" s="73" t="s">
        <v>630</v>
      </c>
      <c r="G163" s="101">
        <v>44195</v>
      </c>
      <c r="H163" s="73"/>
      <c r="I163" s="83">
        <v>5.4300000000000006</v>
      </c>
      <c r="J163" s="86" t="s">
        <v>872</v>
      </c>
      <c r="K163" s="86" t="s">
        <v>131</v>
      </c>
      <c r="L163" s="87">
        <v>2.8999E-2</v>
      </c>
      <c r="M163" s="87">
        <v>3.1100000000000003E-2</v>
      </c>
      <c r="N163" s="83">
        <v>2104.36</v>
      </c>
      <c r="O163" s="85">
        <v>99.1</v>
      </c>
      <c r="P163" s="83">
        <v>9.1589599999999987</v>
      </c>
      <c r="Q163" s="84">
        <f t="shared" si="2"/>
        <v>2.9138962757008498E-3</v>
      </c>
      <c r="R163" s="84">
        <f>P163/'סכום נכסי הקרן'!$C$42</f>
        <v>1.1135829991316039E-4</v>
      </c>
    </row>
    <row r="164" spans="2:18">
      <c r="B164" s="76" t="s">
        <v>2637</v>
      </c>
      <c r="C164" s="86" t="s">
        <v>2499</v>
      </c>
      <c r="D164" s="73">
        <v>7385</v>
      </c>
      <c r="E164" s="73"/>
      <c r="F164" s="73" t="s">
        <v>630</v>
      </c>
      <c r="G164" s="101">
        <v>43861</v>
      </c>
      <c r="H164" s="73"/>
      <c r="I164" s="83">
        <v>5.4300000000000006</v>
      </c>
      <c r="J164" s="86" t="s">
        <v>872</v>
      </c>
      <c r="K164" s="86" t="s">
        <v>131</v>
      </c>
      <c r="L164" s="87">
        <v>2.9003999999999999E-2</v>
      </c>
      <c r="M164" s="87">
        <v>3.1100000000000003E-2</v>
      </c>
      <c r="N164" s="83">
        <v>351.31</v>
      </c>
      <c r="O164" s="85">
        <v>99.1</v>
      </c>
      <c r="P164" s="83">
        <v>1.52904</v>
      </c>
      <c r="Q164" s="84">
        <f t="shared" si="2"/>
        <v>4.864595938182531E-4</v>
      </c>
      <c r="R164" s="84">
        <f>P164/'סכום נכסי הקרן'!$C$42</f>
        <v>1.8590680044373901E-5</v>
      </c>
    </row>
    <row r="165" spans="2:18">
      <c r="B165" s="76" t="s">
        <v>2637</v>
      </c>
      <c r="C165" s="86" t="s">
        <v>2499</v>
      </c>
      <c r="D165" s="73">
        <v>7610</v>
      </c>
      <c r="E165" s="73"/>
      <c r="F165" s="73" t="s">
        <v>630</v>
      </c>
      <c r="G165" s="101">
        <v>43937</v>
      </c>
      <c r="H165" s="73"/>
      <c r="I165" s="83">
        <v>5.43</v>
      </c>
      <c r="J165" s="86" t="s">
        <v>872</v>
      </c>
      <c r="K165" s="86" t="s">
        <v>131</v>
      </c>
      <c r="L165" s="87">
        <v>2.9003999999999999E-2</v>
      </c>
      <c r="M165" s="87">
        <v>3.0999999999999996E-2</v>
      </c>
      <c r="N165" s="83">
        <v>544.13</v>
      </c>
      <c r="O165" s="85">
        <v>99.1</v>
      </c>
      <c r="P165" s="83">
        <v>2.36829</v>
      </c>
      <c r="Q165" s="84">
        <f t="shared" si="2"/>
        <v>7.5346452116611127E-4</v>
      </c>
      <c r="R165" s="84">
        <f>P165/'סכום נכסי הקרן'!$C$42</f>
        <v>2.8794617303857498E-5</v>
      </c>
    </row>
    <row r="166" spans="2:18">
      <c r="B166" s="76" t="s">
        <v>2637</v>
      </c>
      <c r="C166" s="86" t="s">
        <v>2499</v>
      </c>
      <c r="D166" s="73">
        <v>7828</v>
      </c>
      <c r="E166" s="73"/>
      <c r="F166" s="73" t="s">
        <v>630</v>
      </c>
      <c r="G166" s="101">
        <v>44027</v>
      </c>
      <c r="H166" s="73"/>
      <c r="I166" s="83">
        <v>5.4300000000000006</v>
      </c>
      <c r="J166" s="86" t="s">
        <v>872</v>
      </c>
      <c r="K166" s="86" t="s">
        <v>131</v>
      </c>
      <c r="L166" s="87">
        <v>2.8999E-2</v>
      </c>
      <c r="M166" s="87">
        <v>3.1099999999999996E-2</v>
      </c>
      <c r="N166" s="83">
        <v>361.34</v>
      </c>
      <c r="O166" s="85">
        <v>99.1</v>
      </c>
      <c r="P166" s="83">
        <v>1.5726900000000001</v>
      </c>
      <c r="Q166" s="84">
        <f t="shared" si="2"/>
        <v>5.0034671336395952E-4</v>
      </c>
      <c r="R166" s="84">
        <f>P166/'סכום נכסי הקרן'!$C$42</f>
        <v>1.912139420746769E-5</v>
      </c>
    </row>
    <row r="167" spans="2:18">
      <c r="B167" s="76" t="s">
        <v>2637</v>
      </c>
      <c r="C167" s="86" t="s">
        <v>2499</v>
      </c>
      <c r="D167" s="73">
        <v>8015</v>
      </c>
      <c r="E167" s="73"/>
      <c r="F167" s="73" t="s">
        <v>630</v>
      </c>
      <c r="G167" s="101">
        <v>44124</v>
      </c>
      <c r="H167" s="73"/>
      <c r="I167" s="83">
        <v>5.4299999999999988</v>
      </c>
      <c r="J167" s="86" t="s">
        <v>872</v>
      </c>
      <c r="K167" s="86" t="s">
        <v>131</v>
      </c>
      <c r="L167" s="87">
        <v>2.9014999999999999E-2</v>
      </c>
      <c r="M167" s="87">
        <v>3.1099999999999999E-2</v>
      </c>
      <c r="N167" s="83">
        <v>270.52</v>
      </c>
      <c r="O167" s="85">
        <v>99.1</v>
      </c>
      <c r="P167" s="83">
        <v>1.1773800000000001</v>
      </c>
      <c r="Q167" s="84">
        <f t="shared" si="2"/>
        <v>3.7457999566377267E-4</v>
      </c>
      <c r="R167" s="84">
        <f>P167/'סכום נכסי הקרן'!$C$42</f>
        <v>1.4315057075449267E-5</v>
      </c>
    </row>
    <row r="168" spans="2:18">
      <c r="B168" s="76" t="s">
        <v>2637</v>
      </c>
      <c r="C168" s="86" t="s">
        <v>2499</v>
      </c>
      <c r="D168" s="73">
        <v>8143</v>
      </c>
      <c r="E168" s="73"/>
      <c r="F168" s="73" t="s">
        <v>630</v>
      </c>
      <c r="G168" s="101">
        <v>44187</v>
      </c>
      <c r="H168" s="73"/>
      <c r="I168" s="83">
        <v>5.4300000000000015</v>
      </c>
      <c r="J168" s="86" t="s">
        <v>872</v>
      </c>
      <c r="K168" s="86" t="s">
        <v>131</v>
      </c>
      <c r="L168" s="87">
        <v>2.8999E-2</v>
      </c>
      <c r="M168" s="87">
        <v>3.1100000000000003E-2</v>
      </c>
      <c r="N168" s="83">
        <v>130.72</v>
      </c>
      <c r="O168" s="85">
        <v>99.1</v>
      </c>
      <c r="P168" s="83">
        <v>0.56892999999999994</v>
      </c>
      <c r="Q168" s="84">
        <f t="shared" si="2"/>
        <v>1.8100341175575441E-4</v>
      </c>
      <c r="R168" s="84">
        <f>P168/'סכום נכסי הקרן'!$C$42</f>
        <v>6.917278552324101E-6</v>
      </c>
    </row>
    <row r="169" spans="2:18">
      <c r="B169" s="76" t="s">
        <v>2637</v>
      </c>
      <c r="C169" s="86" t="s">
        <v>2499</v>
      </c>
      <c r="D169" s="73">
        <v>7276</v>
      </c>
      <c r="E169" s="73"/>
      <c r="F169" s="73" t="s">
        <v>630</v>
      </c>
      <c r="G169" s="101">
        <v>43788</v>
      </c>
      <c r="H169" s="73"/>
      <c r="I169" s="83">
        <v>5.46</v>
      </c>
      <c r="J169" s="86" t="s">
        <v>872</v>
      </c>
      <c r="K169" s="86" t="s">
        <v>130</v>
      </c>
      <c r="L169" s="87">
        <v>2.6249999999999999E-2</v>
      </c>
      <c r="M169" s="87">
        <v>2.86E-2</v>
      </c>
      <c r="N169" s="83">
        <v>4698.88</v>
      </c>
      <c r="O169" s="85">
        <v>99.1</v>
      </c>
      <c r="P169" s="83">
        <v>18.366060000000001</v>
      </c>
      <c r="Q169" s="84">
        <f t="shared" si="2"/>
        <v>5.8431081512855558E-3</v>
      </c>
      <c r="R169" s="84">
        <f>P169/'סכום נכסי הקרן'!$C$42</f>
        <v>2.2330190520573285E-4</v>
      </c>
    </row>
    <row r="170" spans="2:18">
      <c r="B170" s="76" t="s">
        <v>2637</v>
      </c>
      <c r="C170" s="86" t="s">
        <v>2499</v>
      </c>
      <c r="D170" s="73">
        <v>7275</v>
      </c>
      <c r="E170" s="73"/>
      <c r="F170" s="73" t="s">
        <v>630</v>
      </c>
      <c r="G170" s="101">
        <v>43788</v>
      </c>
      <c r="H170" s="73"/>
      <c r="I170" s="83">
        <v>5.4300000000000015</v>
      </c>
      <c r="J170" s="86" t="s">
        <v>872</v>
      </c>
      <c r="K170" s="86" t="s">
        <v>131</v>
      </c>
      <c r="L170" s="87">
        <v>2.9003999999999999E-2</v>
      </c>
      <c r="M170" s="87">
        <v>3.1100000000000003E-2</v>
      </c>
      <c r="N170" s="83">
        <v>4415.53</v>
      </c>
      <c r="O170" s="85">
        <v>99.1</v>
      </c>
      <c r="P170" s="83">
        <v>19.218029999999999</v>
      </c>
      <c r="Q170" s="84">
        <f t="shared" si="2"/>
        <v>6.1141599093463891E-3</v>
      </c>
      <c r="R170" s="84">
        <f>P170/'סכום נכסי הקרן'!$C$42</f>
        <v>2.3366049731411798E-4</v>
      </c>
    </row>
    <row r="171" spans="2:18">
      <c r="B171" s="76" t="s">
        <v>2638</v>
      </c>
      <c r="C171" s="86" t="s">
        <v>2499</v>
      </c>
      <c r="D171" s="73" t="s">
        <v>2573</v>
      </c>
      <c r="E171" s="73"/>
      <c r="F171" s="73" t="s">
        <v>630</v>
      </c>
      <c r="G171" s="101">
        <v>43797</v>
      </c>
      <c r="H171" s="73"/>
      <c r="I171" s="83">
        <v>5.589999999999999</v>
      </c>
      <c r="J171" s="86" t="s">
        <v>872</v>
      </c>
      <c r="K171" s="86" t="s">
        <v>128</v>
      </c>
      <c r="L171" s="87">
        <v>3.15E-2</v>
      </c>
      <c r="M171" s="87">
        <v>2.5099999999999997E-2</v>
      </c>
      <c r="N171" s="83">
        <v>439.47</v>
      </c>
      <c r="O171" s="85">
        <v>105.15</v>
      </c>
      <c r="P171" s="83">
        <v>1.4856500000000001</v>
      </c>
      <c r="Q171" s="84">
        <f t="shared" si="2"/>
        <v>4.7265519251039071E-4</v>
      </c>
      <c r="R171" s="84">
        <f>P171/'סכום נכסי הקרן'!$C$42</f>
        <v>1.8063127065298546E-5</v>
      </c>
    </row>
    <row r="172" spans="2:18">
      <c r="B172" s="76" t="s">
        <v>2638</v>
      </c>
      <c r="C172" s="86" t="s">
        <v>2499</v>
      </c>
      <c r="D172" s="73">
        <v>7847</v>
      </c>
      <c r="E172" s="73"/>
      <c r="F172" s="73" t="s">
        <v>630</v>
      </c>
      <c r="G172" s="101">
        <v>44043</v>
      </c>
      <c r="H172" s="73"/>
      <c r="I172" s="83">
        <v>5.59</v>
      </c>
      <c r="J172" s="86" t="s">
        <v>872</v>
      </c>
      <c r="K172" s="86" t="s">
        <v>128</v>
      </c>
      <c r="L172" s="87">
        <v>3.15E-2</v>
      </c>
      <c r="M172" s="87">
        <v>2.5100000000000001E-2</v>
      </c>
      <c r="N172" s="83">
        <v>1802.33</v>
      </c>
      <c r="O172" s="85">
        <v>105.15</v>
      </c>
      <c r="P172" s="83">
        <v>6.0929099999999998</v>
      </c>
      <c r="Q172" s="84">
        <f t="shared" si="2"/>
        <v>1.9384414559273614E-3</v>
      </c>
      <c r="R172" s="84">
        <f>P172/'סכום נכסי הקרן'!$C$42</f>
        <v>7.4080037375847719E-5</v>
      </c>
    </row>
    <row r="173" spans="2:18">
      <c r="B173" s="76" t="s">
        <v>2638</v>
      </c>
      <c r="C173" s="86" t="s">
        <v>2499</v>
      </c>
      <c r="D173" s="73">
        <v>7906</v>
      </c>
      <c r="E173" s="73"/>
      <c r="F173" s="73" t="s">
        <v>630</v>
      </c>
      <c r="G173" s="101">
        <v>44071</v>
      </c>
      <c r="H173" s="73"/>
      <c r="I173" s="83">
        <v>5.589999999999999</v>
      </c>
      <c r="J173" s="86" t="s">
        <v>872</v>
      </c>
      <c r="K173" s="86" t="s">
        <v>128</v>
      </c>
      <c r="L173" s="87">
        <v>3.15E-2</v>
      </c>
      <c r="M173" s="87">
        <v>2.5099999999999997E-2</v>
      </c>
      <c r="N173" s="83">
        <v>2060.13</v>
      </c>
      <c r="O173" s="85">
        <v>105.15</v>
      </c>
      <c r="P173" s="83">
        <v>6.9644300000000001</v>
      </c>
      <c r="Q173" s="84">
        <f t="shared" si="2"/>
        <v>2.2157129891799145E-3</v>
      </c>
      <c r="R173" s="84">
        <f>P173/'סכום נכסי הקרן'!$C$42</f>
        <v>8.4676326205618521E-5</v>
      </c>
    </row>
    <row r="174" spans="2:18">
      <c r="B174" s="76" t="s">
        <v>2638</v>
      </c>
      <c r="C174" s="86" t="s">
        <v>2499</v>
      </c>
      <c r="D174" s="73">
        <v>7977</v>
      </c>
      <c r="E174" s="73"/>
      <c r="F174" s="73" t="s">
        <v>630</v>
      </c>
      <c r="G174" s="101">
        <v>44104</v>
      </c>
      <c r="H174" s="73"/>
      <c r="I174" s="83">
        <v>5.589999999999999</v>
      </c>
      <c r="J174" s="86" t="s">
        <v>872</v>
      </c>
      <c r="K174" s="86" t="s">
        <v>128</v>
      </c>
      <c r="L174" s="87">
        <v>3.15E-2</v>
      </c>
      <c r="M174" s="87">
        <v>2.5099999999999997E-2</v>
      </c>
      <c r="N174" s="83">
        <v>1691.95</v>
      </c>
      <c r="O174" s="85">
        <v>105.15</v>
      </c>
      <c r="P174" s="83">
        <v>5.7197700000000005</v>
      </c>
      <c r="Q174" s="84">
        <f t="shared" si="2"/>
        <v>1.8197280587387054E-3</v>
      </c>
      <c r="R174" s="84">
        <f>P174/'סכום נכסי הקרן'!$C$42</f>
        <v>6.9543251973400649E-5</v>
      </c>
    </row>
    <row r="175" spans="2:18">
      <c r="B175" s="76" t="s">
        <v>2638</v>
      </c>
      <c r="C175" s="86" t="s">
        <v>2499</v>
      </c>
      <c r="D175" s="73">
        <v>8023</v>
      </c>
      <c r="E175" s="73"/>
      <c r="F175" s="73" t="s">
        <v>630</v>
      </c>
      <c r="G175" s="101">
        <v>44134</v>
      </c>
      <c r="H175" s="73"/>
      <c r="I175" s="83">
        <v>5.59</v>
      </c>
      <c r="J175" s="86" t="s">
        <v>872</v>
      </c>
      <c r="K175" s="86" t="s">
        <v>128</v>
      </c>
      <c r="L175" s="87">
        <v>3.15E-2</v>
      </c>
      <c r="M175" s="87">
        <v>2.5099999999999997E-2</v>
      </c>
      <c r="N175" s="83">
        <v>1306.06</v>
      </c>
      <c r="O175" s="85">
        <v>105.15</v>
      </c>
      <c r="P175" s="83">
        <v>4.4152200000000006</v>
      </c>
      <c r="Q175" s="84">
        <f t="shared" si="2"/>
        <v>1.4046893003572358E-3</v>
      </c>
      <c r="R175" s="84">
        <f>P175/'סכום נכסי הקרן'!$C$42</f>
        <v>5.3682011160937943E-5</v>
      </c>
    </row>
    <row r="176" spans="2:18">
      <c r="B176" s="76" t="s">
        <v>2638</v>
      </c>
      <c r="C176" s="86" t="s">
        <v>2499</v>
      </c>
      <c r="D176" s="73">
        <v>8082</v>
      </c>
      <c r="E176" s="73"/>
      <c r="F176" s="73" t="s">
        <v>630</v>
      </c>
      <c r="G176" s="101">
        <v>44165</v>
      </c>
      <c r="H176" s="73"/>
      <c r="I176" s="83">
        <v>5.59</v>
      </c>
      <c r="J176" s="86" t="s">
        <v>872</v>
      </c>
      <c r="K176" s="86" t="s">
        <v>128</v>
      </c>
      <c r="L176" s="87">
        <v>3.15E-2</v>
      </c>
      <c r="M176" s="87">
        <v>2.5100000000000001E-2</v>
      </c>
      <c r="N176" s="83">
        <v>1575.47</v>
      </c>
      <c r="O176" s="85">
        <v>105.15</v>
      </c>
      <c r="P176" s="83">
        <v>5.3260100000000001</v>
      </c>
      <c r="Q176" s="84">
        <f t="shared" si="2"/>
        <v>1.6944544689948952E-3</v>
      </c>
      <c r="R176" s="84">
        <f>P176/'סכום נכסי הקרן'!$C$42</f>
        <v>6.4755760361492084E-5</v>
      </c>
    </row>
    <row r="177" spans="2:18">
      <c r="B177" s="76" t="s">
        <v>2638</v>
      </c>
      <c r="C177" s="86" t="s">
        <v>2499</v>
      </c>
      <c r="D177" s="73">
        <v>8163</v>
      </c>
      <c r="E177" s="73"/>
      <c r="F177" s="73" t="s">
        <v>630</v>
      </c>
      <c r="G177" s="101">
        <v>44196</v>
      </c>
      <c r="H177" s="73"/>
      <c r="I177" s="83">
        <v>5.56</v>
      </c>
      <c r="J177" s="86" t="s">
        <v>872</v>
      </c>
      <c r="K177" s="86" t="s">
        <v>128</v>
      </c>
      <c r="L177" s="87">
        <v>3.1451E-2</v>
      </c>
      <c r="M177" s="87">
        <v>3.4299999999999997E-2</v>
      </c>
      <c r="N177" s="83">
        <v>1874.26</v>
      </c>
      <c r="O177" s="85">
        <v>100</v>
      </c>
      <c r="P177" s="83">
        <v>6.0257500000000004</v>
      </c>
      <c r="Q177" s="84">
        <f t="shared" si="2"/>
        <v>1.9170746987981603E-3</v>
      </c>
      <c r="R177" s="84">
        <f>P177/'סכום נכסי הקרן'!$C$42</f>
        <v>7.3263479227087612E-5</v>
      </c>
    </row>
    <row r="178" spans="2:18">
      <c r="B178" s="76" t="s">
        <v>2638</v>
      </c>
      <c r="C178" s="86" t="s">
        <v>2499</v>
      </c>
      <c r="D178" s="73">
        <v>7386</v>
      </c>
      <c r="E178" s="73"/>
      <c r="F178" s="73" t="s">
        <v>630</v>
      </c>
      <c r="G178" s="101">
        <v>43861</v>
      </c>
      <c r="H178" s="73"/>
      <c r="I178" s="83">
        <v>5.59</v>
      </c>
      <c r="J178" s="86" t="s">
        <v>872</v>
      </c>
      <c r="K178" s="86" t="s">
        <v>128</v>
      </c>
      <c r="L178" s="87">
        <v>3.15E-2</v>
      </c>
      <c r="M178" s="87">
        <v>2.5100000000000001E-2</v>
      </c>
      <c r="N178" s="83">
        <v>1181.6600000000001</v>
      </c>
      <c r="O178" s="85">
        <v>105.15</v>
      </c>
      <c r="P178" s="83">
        <v>3.9946999999999999</v>
      </c>
      <c r="Q178" s="84">
        <f t="shared" si="2"/>
        <v>1.2709020950568827E-3</v>
      </c>
      <c r="R178" s="84">
        <f>P178/'סכום נכסי הקרן'!$C$42</f>
        <v>4.85691607631327E-5</v>
      </c>
    </row>
    <row r="179" spans="2:18">
      <c r="B179" s="76" t="s">
        <v>2638</v>
      </c>
      <c r="C179" s="86" t="s">
        <v>2499</v>
      </c>
      <c r="D179" s="73">
        <v>7535</v>
      </c>
      <c r="E179" s="73"/>
      <c r="F179" s="73" t="s">
        <v>630</v>
      </c>
      <c r="G179" s="101">
        <v>43921</v>
      </c>
      <c r="H179" s="73"/>
      <c r="I179" s="83">
        <v>5.59</v>
      </c>
      <c r="J179" s="86" t="s">
        <v>872</v>
      </c>
      <c r="K179" s="86" t="s">
        <v>128</v>
      </c>
      <c r="L179" s="87">
        <v>3.15E-2</v>
      </c>
      <c r="M179" s="87">
        <v>2.5100000000000001E-2</v>
      </c>
      <c r="N179" s="83">
        <v>1307.42</v>
      </c>
      <c r="O179" s="85">
        <v>105.15</v>
      </c>
      <c r="P179" s="83">
        <v>4.4198199999999996</v>
      </c>
      <c r="Q179" s="84">
        <f t="shared" si="2"/>
        <v>1.4061527768729342E-3</v>
      </c>
      <c r="R179" s="84">
        <f>P179/'סכום נכסי הקרן'!$C$42</f>
        <v>5.3737939801263962E-5</v>
      </c>
    </row>
    <row r="180" spans="2:18">
      <c r="B180" s="76" t="s">
        <v>2638</v>
      </c>
      <c r="C180" s="86" t="s">
        <v>2499</v>
      </c>
      <c r="D180" s="73">
        <v>7645</v>
      </c>
      <c r="E180" s="73"/>
      <c r="F180" s="73" t="s">
        <v>630</v>
      </c>
      <c r="G180" s="101">
        <v>43951</v>
      </c>
      <c r="H180" s="73"/>
      <c r="I180" s="83">
        <v>5.59</v>
      </c>
      <c r="J180" s="86" t="s">
        <v>872</v>
      </c>
      <c r="K180" s="86" t="s">
        <v>128</v>
      </c>
      <c r="L180" s="87">
        <v>3.15E-2</v>
      </c>
      <c r="M180" s="87">
        <v>2.5099999999999997E-2</v>
      </c>
      <c r="N180" s="83">
        <v>1120.57</v>
      </c>
      <c r="O180" s="85">
        <v>105.15</v>
      </c>
      <c r="P180" s="83">
        <v>3.78817</v>
      </c>
      <c r="Q180" s="84">
        <f t="shared" si="2"/>
        <v>1.2051951809726965E-3</v>
      </c>
      <c r="R180" s="84">
        <f>P180/'סכום נכסי הקרן'!$C$42</f>
        <v>4.6058086396494456E-5</v>
      </c>
    </row>
    <row r="181" spans="2:18">
      <c r="B181" s="76" t="s">
        <v>2638</v>
      </c>
      <c r="C181" s="86" t="s">
        <v>2499</v>
      </c>
      <c r="D181" s="73">
        <v>7778</v>
      </c>
      <c r="E181" s="73"/>
      <c r="F181" s="73" t="s">
        <v>630</v>
      </c>
      <c r="G181" s="101">
        <v>44012</v>
      </c>
      <c r="H181" s="73"/>
      <c r="I181" s="83">
        <v>5.589999999999999</v>
      </c>
      <c r="J181" s="86" t="s">
        <v>872</v>
      </c>
      <c r="K181" s="86" t="s">
        <v>128</v>
      </c>
      <c r="L181" s="87">
        <v>3.15E-2</v>
      </c>
      <c r="M181" s="87">
        <v>2.5099999999999997E-2</v>
      </c>
      <c r="N181" s="83">
        <v>1715.67</v>
      </c>
      <c r="O181" s="85">
        <v>105.15</v>
      </c>
      <c r="P181" s="83">
        <v>5.7999600000000004</v>
      </c>
      <c r="Q181" s="84">
        <f t="shared" si="2"/>
        <v>1.8452402721721576E-3</v>
      </c>
      <c r="R181" s="84">
        <f>P181/'סכום נכסי הקרן'!$C$42</f>
        <v>7.0518234075084272E-5</v>
      </c>
    </row>
    <row r="182" spans="2:18">
      <c r="B182" s="76" t="s">
        <v>2638</v>
      </c>
      <c r="C182" s="86" t="s">
        <v>2499</v>
      </c>
      <c r="D182" s="73">
        <v>7125</v>
      </c>
      <c r="E182" s="73"/>
      <c r="F182" s="73" t="s">
        <v>630</v>
      </c>
      <c r="G182" s="101">
        <v>43706</v>
      </c>
      <c r="H182" s="73"/>
      <c r="I182" s="83">
        <v>5.5900000000000007</v>
      </c>
      <c r="J182" s="86" t="s">
        <v>872</v>
      </c>
      <c r="K182" s="86" t="s">
        <v>128</v>
      </c>
      <c r="L182" s="87">
        <v>3.15E-2</v>
      </c>
      <c r="M182" s="87">
        <v>2.5099999999999997E-2</v>
      </c>
      <c r="N182" s="83">
        <v>1026.0999999999999</v>
      </c>
      <c r="O182" s="85">
        <v>105.15</v>
      </c>
      <c r="P182" s="83">
        <v>3.4687899999999998</v>
      </c>
      <c r="Q182" s="84">
        <f t="shared" si="2"/>
        <v>1.1035853701935974E-3</v>
      </c>
      <c r="R182" s="84">
        <f>P182/'סכום נכסי הקרן'!$C$42</f>
        <v>4.217493658185773E-5</v>
      </c>
    </row>
    <row r="183" spans="2:18">
      <c r="B183" s="76" t="s">
        <v>2638</v>
      </c>
      <c r="C183" s="86" t="s">
        <v>2499</v>
      </c>
      <c r="D183" s="73">
        <v>7204</v>
      </c>
      <c r="E183" s="73"/>
      <c r="F183" s="73" t="s">
        <v>630</v>
      </c>
      <c r="G183" s="101">
        <v>43738</v>
      </c>
      <c r="H183" s="73"/>
      <c r="I183" s="83">
        <v>5.59</v>
      </c>
      <c r="J183" s="86" t="s">
        <v>872</v>
      </c>
      <c r="K183" s="86" t="s">
        <v>128</v>
      </c>
      <c r="L183" s="87">
        <v>3.15E-2</v>
      </c>
      <c r="M183" s="87">
        <v>2.5100000000000001E-2</v>
      </c>
      <c r="N183" s="83">
        <v>505.18</v>
      </c>
      <c r="O183" s="85">
        <v>105.15</v>
      </c>
      <c r="P183" s="83">
        <v>1.7078100000000001</v>
      </c>
      <c r="Q183" s="84">
        <f t="shared" si="2"/>
        <v>5.4333474527726603E-4</v>
      </c>
      <c r="R183" s="84">
        <f>P183/'סכום נכסי הקרן'!$C$42</f>
        <v>2.0764237225044601E-5</v>
      </c>
    </row>
    <row r="184" spans="2:18">
      <c r="B184" s="76" t="s">
        <v>2638</v>
      </c>
      <c r="C184" s="86" t="s">
        <v>2499</v>
      </c>
      <c r="D184" s="73">
        <v>7246</v>
      </c>
      <c r="E184" s="73"/>
      <c r="F184" s="73" t="s">
        <v>630</v>
      </c>
      <c r="G184" s="101">
        <v>43769</v>
      </c>
      <c r="H184" s="73"/>
      <c r="I184" s="83">
        <v>5.59</v>
      </c>
      <c r="J184" s="86" t="s">
        <v>872</v>
      </c>
      <c r="K184" s="86" t="s">
        <v>128</v>
      </c>
      <c r="L184" s="87">
        <v>3.15E-2</v>
      </c>
      <c r="M184" s="87">
        <v>2.5099999999999997E-2</v>
      </c>
      <c r="N184" s="83">
        <v>956.26</v>
      </c>
      <c r="O184" s="85">
        <v>105.15</v>
      </c>
      <c r="P184" s="83">
        <v>3.23271</v>
      </c>
      <c r="Q184" s="84">
        <f t="shared" si="2"/>
        <v>1.0284772102313903E-3</v>
      </c>
      <c r="R184" s="84">
        <f>P184/'סכום נכסי הקרן'!$C$42</f>
        <v>3.930458149312507E-5</v>
      </c>
    </row>
    <row r="185" spans="2:18">
      <c r="B185" s="76" t="s">
        <v>2638</v>
      </c>
      <c r="C185" s="86" t="s">
        <v>2499</v>
      </c>
      <c r="D185" s="73">
        <v>7280</v>
      </c>
      <c r="E185" s="73"/>
      <c r="F185" s="73" t="s">
        <v>630</v>
      </c>
      <c r="G185" s="101">
        <v>43798</v>
      </c>
      <c r="H185" s="73"/>
      <c r="I185" s="83">
        <v>5.5900000000000007</v>
      </c>
      <c r="J185" s="86" t="s">
        <v>872</v>
      </c>
      <c r="K185" s="86" t="s">
        <v>128</v>
      </c>
      <c r="L185" s="87">
        <v>3.15E-2</v>
      </c>
      <c r="M185" s="87">
        <v>2.5100000000000001E-2</v>
      </c>
      <c r="N185" s="83">
        <v>172.84</v>
      </c>
      <c r="O185" s="85">
        <v>105.15</v>
      </c>
      <c r="P185" s="83">
        <v>0.58429999999999993</v>
      </c>
      <c r="Q185" s="84">
        <f t="shared" si="2"/>
        <v>1.8589333220059989E-4</v>
      </c>
      <c r="R185" s="84">
        <f>P185/'סכום נכסי הקרן'!$C$42</f>
        <v>7.1041531614134812E-6</v>
      </c>
    </row>
    <row r="186" spans="2:18">
      <c r="B186" s="76" t="s">
        <v>2638</v>
      </c>
      <c r="C186" s="86" t="s">
        <v>2499</v>
      </c>
      <c r="D186" s="73">
        <v>7337</v>
      </c>
      <c r="E186" s="73"/>
      <c r="F186" s="73" t="s">
        <v>630</v>
      </c>
      <c r="G186" s="101">
        <v>43830</v>
      </c>
      <c r="H186" s="73"/>
      <c r="I186" s="83">
        <v>5.59</v>
      </c>
      <c r="J186" s="86" t="s">
        <v>872</v>
      </c>
      <c r="K186" s="86" t="s">
        <v>128</v>
      </c>
      <c r="L186" s="87">
        <v>3.15E-2</v>
      </c>
      <c r="M186" s="87">
        <v>2.5100000000000001E-2</v>
      </c>
      <c r="N186" s="83">
        <v>1159.74</v>
      </c>
      <c r="O186" s="85">
        <v>105.15</v>
      </c>
      <c r="P186" s="83">
        <v>3.9205999999999999</v>
      </c>
      <c r="Q186" s="84">
        <f t="shared" si="2"/>
        <v>1.247327397271388E-3</v>
      </c>
      <c r="R186" s="84">
        <f>P186/'סכום נכסי הקרן'!$C$42</f>
        <v>4.7668223317880706E-5</v>
      </c>
    </row>
    <row r="187" spans="2:18">
      <c r="B187" s="76" t="s">
        <v>2639</v>
      </c>
      <c r="C187" s="86" t="s">
        <v>2499</v>
      </c>
      <c r="D187" s="73">
        <v>7533</v>
      </c>
      <c r="E187" s="73"/>
      <c r="F187" s="73" t="s">
        <v>630</v>
      </c>
      <c r="G187" s="101">
        <v>43921</v>
      </c>
      <c r="H187" s="73"/>
      <c r="I187" s="83">
        <v>5.2200000000000006</v>
      </c>
      <c r="J187" s="86" t="s">
        <v>872</v>
      </c>
      <c r="K187" s="86" t="s">
        <v>128</v>
      </c>
      <c r="L187" s="87">
        <v>3.2538999999999998E-2</v>
      </c>
      <c r="M187" s="87">
        <v>2.7300000000000001E-2</v>
      </c>
      <c r="N187" s="83">
        <v>318.31</v>
      </c>
      <c r="O187" s="85">
        <v>102.97</v>
      </c>
      <c r="P187" s="83">
        <v>1.0537799999999999</v>
      </c>
      <c r="Q187" s="84">
        <f t="shared" ref="Q187:Q249" si="3">IFERROR(P187/$P$10,0)</f>
        <v>3.3525701798108536E-4</v>
      </c>
      <c r="R187" s="84">
        <f>P187/'סכום נכסי הקרן'!$C$42</f>
        <v>1.2812278826688857E-5</v>
      </c>
    </row>
    <row r="188" spans="2:18">
      <c r="B188" s="76" t="s">
        <v>2639</v>
      </c>
      <c r="C188" s="86" t="s">
        <v>2499</v>
      </c>
      <c r="D188" s="73">
        <v>7647</v>
      </c>
      <c r="E188" s="73"/>
      <c r="F188" s="73" t="s">
        <v>630</v>
      </c>
      <c r="G188" s="101">
        <v>43955</v>
      </c>
      <c r="H188" s="73"/>
      <c r="I188" s="83">
        <v>5.21</v>
      </c>
      <c r="J188" s="86" t="s">
        <v>872</v>
      </c>
      <c r="K188" s="86" t="s">
        <v>128</v>
      </c>
      <c r="L188" s="87">
        <v>3.1600000000000003E-2</v>
      </c>
      <c r="M188" s="87">
        <v>2.69E-2</v>
      </c>
      <c r="N188" s="83">
        <v>1209.5899999999999</v>
      </c>
      <c r="O188" s="85">
        <v>102.97</v>
      </c>
      <c r="P188" s="83">
        <v>4.0043499999999996</v>
      </c>
      <c r="Q188" s="84">
        <f t="shared" si="3"/>
        <v>1.2739722142691636E-3</v>
      </c>
      <c r="R188" s="84">
        <f>P188/'סכום נכסי הקרן'!$C$42</f>
        <v>4.8686489323816663E-5</v>
      </c>
    </row>
    <row r="189" spans="2:18">
      <c r="B189" s="76" t="s">
        <v>2639</v>
      </c>
      <c r="C189" s="86" t="s">
        <v>2499</v>
      </c>
      <c r="D189" s="73">
        <v>7713</v>
      </c>
      <c r="E189" s="73"/>
      <c r="F189" s="73" t="s">
        <v>630</v>
      </c>
      <c r="G189" s="101">
        <v>43987</v>
      </c>
      <c r="H189" s="73"/>
      <c r="I189" s="83">
        <v>5.21</v>
      </c>
      <c r="J189" s="86" t="s">
        <v>872</v>
      </c>
      <c r="K189" s="86" t="s">
        <v>128</v>
      </c>
      <c r="L189" s="87">
        <v>3.1600000000000003E-2</v>
      </c>
      <c r="M189" s="87">
        <v>2.6900000000000004E-2</v>
      </c>
      <c r="N189" s="83">
        <v>1854.18</v>
      </c>
      <c r="O189" s="85">
        <v>102.97</v>
      </c>
      <c r="P189" s="83">
        <v>6.1382500000000002</v>
      </c>
      <c r="Q189" s="84">
        <f t="shared" si="3"/>
        <v>1.9528662440190527E-3</v>
      </c>
      <c r="R189" s="84">
        <f>P189/'סכום נכסי הקרן'!$C$42</f>
        <v>7.4631299235061288E-5</v>
      </c>
    </row>
    <row r="190" spans="2:18">
      <c r="B190" s="76" t="s">
        <v>2639</v>
      </c>
      <c r="C190" s="86" t="s">
        <v>2499</v>
      </c>
      <c r="D190" s="73">
        <v>7859</v>
      </c>
      <c r="E190" s="73"/>
      <c r="F190" s="73" t="s">
        <v>630</v>
      </c>
      <c r="G190" s="101">
        <v>44048</v>
      </c>
      <c r="H190" s="73"/>
      <c r="I190" s="83">
        <v>5.2099999999999991</v>
      </c>
      <c r="J190" s="86" t="s">
        <v>872</v>
      </c>
      <c r="K190" s="86" t="s">
        <v>128</v>
      </c>
      <c r="L190" s="87">
        <v>3.1600000000000003E-2</v>
      </c>
      <c r="M190" s="87">
        <v>2.69E-2</v>
      </c>
      <c r="N190" s="83">
        <v>2196.36</v>
      </c>
      <c r="O190" s="85">
        <v>102.97</v>
      </c>
      <c r="P190" s="83">
        <v>7.27102</v>
      </c>
      <c r="Q190" s="84">
        <f t="shared" si="3"/>
        <v>2.3132536989512341E-3</v>
      </c>
      <c r="R190" s="84">
        <f>P190/'סכום נכסי הקרן'!$C$42</f>
        <v>8.840397008334872E-5</v>
      </c>
    </row>
    <row r="191" spans="2:18">
      <c r="B191" s="76" t="s">
        <v>2639</v>
      </c>
      <c r="C191" s="86" t="s">
        <v>2499</v>
      </c>
      <c r="D191" s="73">
        <v>7872</v>
      </c>
      <c r="E191" s="73"/>
      <c r="F191" s="73" t="s">
        <v>630</v>
      </c>
      <c r="G191" s="101">
        <v>44053</v>
      </c>
      <c r="H191" s="73"/>
      <c r="I191" s="83">
        <v>5.21</v>
      </c>
      <c r="J191" s="86" t="s">
        <v>872</v>
      </c>
      <c r="K191" s="86" t="s">
        <v>128</v>
      </c>
      <c r="L191" s="87">
        <v>3.1600000000000003E-2</v>
      </c>
      <c r="M191" s="87">
        <v>2.69E-2</v>
      </c>
      <c r="N191" s="83">
        <v>1217.55</v>
      </c>
      <c r="O191" s="85">
        <v>102.97</v>
      </c>
      <c r="P191" s="83">
        <v>4.0306699999999998</v>
      </c>
      <c r="Q191" s="84">
        <f t="shared" si="3"/>
        <v>1.2823458451155093E-3</v>
      </c>
      <c r="R191" s="84">
        <f>P191/'סכום נכסי הקרן'!$C$42</f>
        <v>4.900649841368215E-5</v>
      </c>
    </row>
    <row r="192" spans="2:18">
      <c r="B192" s="76" t="s">
        <v>2639</v>
      </c>
      <c r="C192" s="86" t="s">
        <v>2499</v>
      </c>
      <c r="D192" s="73">
        <v>7921</v>
      </c>
      <c r="E192" s="73"/>
      <c r="F192" s="73" t="s">
        <v>630</v>
      </c>
      <c r="G192" s="101">
        <v>44078</v>
      </c>
      <c r="H192" s="73"/>
      <c r="I192" s="83">
        <v>5.21</v>
      </c>
      <c r="J192" s="86" t="s">
        <v>872</v>
      </c>
      <c r="K192" s="86" t="s">
        <v>128</v>
      </c>
      <c r="L192" s="87">
        <v>3.1600000000000003E-2</v>
      </c>
      <c r="M192" s="87">
        <v>2.6900000000000004E-2</v>
      </c>
      <c r="N192" s="83">
        <v>3031.94</v>
      </c>
      <c r="O192" s="85">
        <v>102.97</v>
      </c>
      <c r="P192" s="83">
        <v>10.037229999999999</v>
      </c>
      <c r="Q192" s="84">
        <f t="shared" si="3"/>
        <v>3.1933153016666565E-3</v>
      </c>
      <c r="R192" s="84">
        <f>P192/'סכום נכסי הקרן'!$C$42</f>
        <v>1.2203665794340962E-4</v>
      </c>
    </row>
    <row r="193" spans="2:18">
      <c r="B193" s="76" t="s">
        <v>2639</v>
      </c>
      <c r="C193" s="86" t="s">
        <v>2499</v>
      </c>
      <c r="D193" s="73">
        <v>7973</v>
      </c>
      <c r="E193" s="73"/>
      <c r="F193" s="73" t="s">
        <v>630</v>
      </c>
      <c r="G193" s="101">
        <v>44103</v>
      </c>
      <c r="H193" s="73"/>
      <c r="I193" s="83">
        <v>5.2200000000000006</v>
      </c>
      <c r="J193" s="86" t="s">
        <v>872</v>
      </c>
      <c r="K193" s="86" t="s">
        <v>128</v>
      </c>
      <c r="L193" s="87">
        <v>3.2538999999999998E-2</v>
      </c>
      <c r="M193" s="87">
        <v>2.7300000000000001E-2</v>
      </c>
      <c r="N193" s="83">
        <v>286.48</v>
      </c>
      <c r="O193" s="85">
        <v>102.97</v>
      </c>
      <c r="P193" s="83">
        <v>0.94840000000000002</v>
      </c>
      <c r="Q193" s="84">
        <f t="shared" si="3"/>
        <v>3.0173067988883962E-4</v>
      </c>
      <c r="R193" s="84">
        <f>P193/'סכום נכסי הקרן'!$C$42</f>
        <v>1.153102662721983E-5</v>
      </c>
    </row>
    <row r="194" spans="2:18">
      <c r="B194" s="76" t="s">
        <v>2639</v>
      </c>
      <c r="C194" s="86" t="s">
        <v>2499</v>
      </c>
      <c r="D194" s="73">
        <v>8046</v>
      </c>
      <c r="E194" s="73"/>
      <c r="F194" s="73" t="s">
        <v>630</v>
      </c>
      <c r="G194" s="101">
        <v>44140</v>
      </c>
      <c r="H194" s="73"/>
      <c r="I194" s="83">
        <v>5.21</v>
      </c>
      <c r="J194" s="86" t="s">
        <v>872</v>
      </c>
      <c r="K194" s="86" t="s">
        <v>128</v>
      </c>
      <c r="L194" s="87">
        <v>3.1600000000000003E-2</v>
      </c>
      <c r="M194" s="87">
        <v>2.69E-2</v>
      </c>
      <c r="N194" s="83">
        <v>3286.59</v>
      </c>
      <c r="O194" s="85">
        <v>102.97</v>
      </c>
      <c r="P194" s="83">
        <v>10.880229999999999</v>
      </c>
      <c r="Q194" s="84">
        <f t="shared" si="3"/>
        <v>3.4615132805218777E-3</v>
      </c>
      <c r="R194" s="84">
        <f>P194/'סכום נכסי הקרן'!$C$42</f>
        <v>1.3228618920315901E-4</v>
      </c>
    </row>
    <row r="195" spans="2:18">
      <c r="B195" s="76" t="s">
        <v>2639</v>
      </c>
      <c r="C195" s="86" t="s">
        <v>2499</v>
      </c>
      <c r="D195" s="73">
        <v>8118</v>
      </c>
      <c r="E195" s="73"/>
      <c r="F195" s="73" t="s">
        <v>630</v>
      </c>
      <c r="G195" s="101">
        <v>44172</v>
      </c>
      <c r="H195" s="73"/>
      <c r="I195" s="83">
        <v>5.21</v>
      </c>
      <c r="J195" s="86" t="s">
        <v>872</v>
      </c>
      <c r="K195" s="86" t="s">
        <v>128</v>
      </c>
      <c r="L195" s="87">
        <v>3.1600000000000003E-2</v>
      </c>
      <c r="M195" s="87">
        <v>2.69E-2</v>
      </c>
      <c r="N195" s="83">
        <v>588.88</v>
      </c>
      <c r="O195" s="85">
        <v>102.97</v>
      </c>
      <c r="P195" s="83">
        <v>1.9494800000000001</v>
      </c>
      <c r="Q195" s="84">
        <f t="shared" si="3"/>
        <v>6.2022134735311579E-4</v>
      </c>
      <c r="R195" s="84">
        <f>P195/'סכום נכסי הקרן'!$C$42</f>
        <v>2.3702557770173467E-5</v>
      </c>
    </row>
    <row r="196" spans="2:18">
      <c r="B196" s="76" t="s">
        <v>2639</v>
      </c>
      <c r="C196" s="86" t="s">
        <v>2499</v>
      </c>
      <c r="D196" s="73" t="s">
        <v>2574</v>
      </c>
      <c r="E196" s="73"/>
      <c r="F196" s="73" t="s">
        <v>630</v>
      </c>
      <c r="G196" s="101">
        <v>43593</v>
      </c>
      <c r="H196" s="73"/>
      <c r="I196" s="83">
        <v>5.22</v>
      </c>
      <c r="J196" s="86" t="s">
        <v>872</v>
      </c>
      <c r="K196" s="86" t="s">
        <v>128</v>
      </c>
      <c r="L196" s="87">
        <v>3.2538999999999998E-2</v>
      </c>
      <c r="M196" s="87">
        <v>2.7399999999999997E-2</v>
      </c>
      <c r="N196" s="83">
        <v>1480.15</v>
      </c>
      <c r="O196" s="85">
        <v>102.97</v>
      </c>
      <c r="P196" s="83">
        <v>4.90001</v>
      </c>
      <c r="Q196" s="84">
        <f t="shared" si="3"/>
        <v>1.5589238177584489E-3</v>
      </c>
      <c r="R196" s="84">
        <f>P196/'סכום נכסי הקרן'!$C$42</f>
        <v>5.9576281931298437E-5</v>
      </c>
    </row>
    <row r="197" spans="2:18">
      <c r="B197" s="76" t="s">
        <v>2639</v>
      </c>
      <c r="C197" s="86" t="s">
        <v>2499</v>
      </c>
      <c r="D197" s="73" t="s">
        <v>2575</v>
      </c>
      <c r="E197" s="73"/>
      <c r="F197" s="73" t="s">
        <v>630</v>
      </c>
      <c r="G197" s="101">
        <v>43836</v>
      </c>
      <c r="H197" s="73"/>
      <c r="I197" s="83">
        <v>5.2100000000000009</v>
      </c>
      <c r="J197" s="86" t="s">
        <v>872</v>
      </c>
      <c r="K197" s="86" t="s">
        <v>128</v>
      </c>
      <c r="L197" s="87">
        <v>3.1600000000000003E-2</v>
      </c>
      <c r="M197" s="87">
        <v>2.69E-2</v>
      </c>
      <c r="N197" s="83">
        <v>5650.06</v>
      </c>
      <c r="O197" s="85">
        <v>102.97</v>
      </c>
      <c r="P197" s="83">
        <v>18.704459999999997</v>
      </c>
      <c r="Q197" s="84">
        <f t="shared" si="3"/>
        <v>5.9507691193099992E-3</v>
      </c>
      <c r="R197" s="84">
        <f>P197/'סכום נכסי הקרן'!$C$42</f>
        <v>2.2741630778971763E-4</v>
      </c>
    </row>
    <row r="198" spans="2:18">
      <c r="B198" s="76" t="s">
        <v>2639</v>
      </c>
      <c r="C198" s="86" t="s">
        <v>2499</v>
      </c>
      <c r="D198" s="73">
        <v>7399</v>
      </c>
      <c r="E198" s="73"/>
      <c r="F198" s="73" t="s">
        <v>630</v>
      </c>
      <c r="G198" s="101">
        <v>43866</v>
      </c>
      <c r="H198" s="73"/>
      <c r="I198" s="83">
        <v>5.21</v>
      </c>
      <c r="J198" s="86" t="s">
        <v>872</v>
      </c>
      <c r="K198" s="86" t="s">
        <v>128</v>
      </c>
      <c r="L198" s="87">
        <v>3.1600000000000003E-2</v>
      </c>
      <c r="M198" s="87">
        <v>2.6900000000000004E-2</v>
      </c>
      <c r="N198" s="83">
        <v>3191.09</v>
      </c>
      <c r="O198" s="85">
        <v>102.97</v>
      </c>
      <c r="P198" s="83">
        <v>10.56405</v>
      </c>
      <c r="Q198" s="84">
        <f t="shared" si="3"/>
        <v>3.3609215403623952E-3</v>
      </c>
      <c r="R198" s="84">
        <f>P198/'סכום נכסי הקרן'!$C$42</f>
        <v>1.2844194626874909E-4</v>
      </c>
    </row>
    <row r="199" spans="2:18">
      <c r="B199" s="76" t="s">
        <v>2639</v>
      </c>
      <c r="C199" s="86" t="s">
        <v>2499</v>
      </c>
      <c r="D199" s="73">
        <v>7471</v>
      </c>
      <c r="E199" s="73"/>
      <c r="F199" s="73" t="s">
        <v>630</v>
      </c>
      <c r="G199" s="101">
        <v>43895</v>
      </c>
      <c r="H199" s="73"/>
      <c r="I199" s="83">
        <v>5.2099999999999991</v>
      </c>
      <c r="J199" s="86" t="s">
        <v>872</v>
      </c>
      <c r="K199" s="86" t="s">
        <v>128</v>
      </c>
      <c r="L199" s="87">
        <v>3.1600000000000003E-2</v>
      </c>
      <c r="M199" s="87">
        <v>2.69E-2</v>
      </c>
      <c r="N199" s="83">
        <v>1265.3</v>
      </c>
      <c r="O199" s="85">
        <v>102.97</v>
      </c>
      <c r="P199" s="83">
        <v>4.1887600000000003</v>
      </c>
      <c r="Q199" s="84">
        <f t="shared" si="3"/>
        <v>1.3326417151952508E-3</v>
      </c>
      <c r="R199" s="84">
        <f>P199/'סכום נכסי הקרן'!$C$42</f>
        <v>5.092861988088711E-5</v>
      </c>
    </row>
    <row r="200" spans="2:18">
      <c r="B200" s="76" t="s">
        <v>2639</v>
      </c>
      <c r="C200" s="86" t="s">
        <v>2499</v>
      </c>
      <c r="D200" s="73">
        <v>7587</v>
      </c>
      <c r="E200" s="73"/>
      <c r="F200" s="73" t="s">
        <v>630</v>
      </c>
      <c r="G200" s="101">
        <v>43927</v>
      </c>
      <c r="H200" s="73"/>
      <c r="I200" s="83">
        <v>5.21</v>
      </c>
      <c r="J200" s="86" t="s">
        <v>872</v>
      </c>
      <c r="K200" s="86" t="s">
        <v>128</v>
      </c>
      <c r="L200" s="87">
        <v>3.1600000000000003E-2</v>
      </c>
      <c r="M200" s="87">
        <v>2.69E-2</v>
      </c>
      <c r="N200" s="83">
        <v>1384.66</v>
      </c>
      <c r="O200" s="85">
        <v>102.97</v>
      </c>
      <c r="P200" s="83">
        <v>4.5838799999999997</v>
      </c>
      <c r="Q200" s="84">
        <f t="shared" si="3"/>
        <v>1.4583479849523977E-3</v>
      </c>
      <c r="R200" s="84">
        <f>P200/'סכום נכסי הקרן'!$C$42</f>
        <v>5.5732646916892059E-5</v>
      </c>
    </row>
    <row r="201" spans="2:18">
      <c r="B201" s="76" t="s">
        <v>2639</v>
      </c>
      <c r="C201" s="86" t="s">
        <v>2499</v>
      </c>
      <c r="D201" s="73">
        <v>7779</v>
      </c>
      <c r="E201" s="73"/>
      <c r="F201" s="73" t="s">
        <v>630</v>
      </c>
      <c r="G201" s="101">
        <v>44012</v>
      </c>
      <c r="H201" s="73"/>
      <c r="I201" s="83">
        <v>5.22</v>
      </c>
      <c r="J201" s="86" t="s">
        <v>872</v>
      </c>
      <c r="K201" s="86" t="s">
        <v>128</v>
      </c>
      <c r="L201" s="87">
        <v>3.2538999999999998E-2</v>
      </c>
      <c r="M201" s="87">
        <v>2.7199999999999998E-2</v>
      </c>
      <c r="N201" s="83">
        <v>278.52</v>
      </c>
      <c r="O201" s="85">
        <v>102.97</v>
      </c>
      <c r="P201" s="83">
        <v>0.92207000000000006</v>
      </c>
      <c r="Q201" s="84">
        <f t="shared" si="3"/>
        <v>2.9335386757180763E-4</v>
      </c>
      <c r="R201" s="84">
        <f>P201/'סכום נכסי הקרן'!$C$42</f>
        <v>1.1210895953353637E-5</v>
      </c>
    </row>
    <row r="202" spans="2:18">
      <c r="B202" s="76" t="s">
        <v>2639</v>
      </c>
      <c r="C202" s="86" t="s">
        <v>2499</v>
      </c>
      <c r="D202" s="73">
        <v>7802</v>
      </c>
      <c r="E202" s="73"/>
      <c r="F202" s="73" t="s">
        <v>630</v>
      </c>
      <c r="G202" s="101">
        <v>44018</v>
      </c>
      <c r="H202" s="73"/>
      <c r="I202" s="83">
        <v>5.21</v>
      </c>
      <c r="J202" s="86" t="s">
        <v>872</v>
      </c>
      <c r="K202" s="86" t="s">
        <v>128</v>
      </c>
      <c r="L202" s="87">
        <v>3.1600000000000003E-2</v>
      </c>
      <c r="M202" s="87">
        <v>2.69E-2</v>
      </c>
      <c r="N202" s="83">
        <v>1806.43</v>
      </c>
      <c r="O202" s="85">
        <v>102.97</v>
      </c>
      <c r="P202" s="83">
        <v>5.9801800000000007</v>
      </c>
      <c r="Q202" s="84">
        <f t="shared" si="3"/>
        <v>1.9025767368806843E-3</v>
      </c>
      <c r="R202" s="84">
        <f>P202/'סכום נכסי הקרן'!$C$42</f>
        <v>7.2709420935857755E-5</v>
      </c>
    </row>
    <row r="203" spans="2:18">
      <c r="B203" s="76" t="s">
        <v>2639</v>
      </c>
      <c r="C203" s="86" t="s">
        <v>2499</v>
      </c>
      <c r="D203" s="73">
        <v>7020</v>
      </c>
      <c r="E203" s="73"/>
      <c r="F203" s="73" t="s">
        <v>630</v>
      </c>
      <c r="G203" s="101">
        <v>43643</v>
      </c>
      <c r="H203" s="73"/>
      <c r="I203" s="83">
        <v>5.21</v>
      </c>
      <c r="J203" s="86" t="s">
        <v>872</v>
      </c>
      <c r="K203" s="86" t="s">
        <v>128</v>
      </c>
      <c r="L203" s="87">
        <v>3.1600000000000003E-2</v>
      </c>
      <c r="M203" s="87">
        <v>2.6499999999999999E-2</v>
      </c>
      <c r="N203" s="83">
        <v>175.07</v>
      </c>
      <c r="O203" s="85">
        <v>102.97</v>
      </c>
      <c r="P203" s="83">
        <v>0.5796</v>
      </c>
      <c r="Q203" s="84">
        <f t="shared" si="3"/>
        <v>1.8439804097803819E-4</v>
      </c>
      <c r="R203" s="84">
        <f>P203/'סכום נכסי הקרן'!$C$42</f>
        <v>7.0470086810803598E-6</v>
      </c>
    </row>
    <row r="204" spans="2:18">
      <c r="B204" s="76" t="s">
        <v>2639</v>
      </c>
      <c r="C204" s="86" t="s">
        <v>2499</v>
      </c>
      <c r="D204" s="73">
        <v>7974</v>
      </c>
      <c r="E204" s="73"/>
      <c r="F204" s="73" t="s">
        <v>630</v>
      </c>
      <c r="G204" s="101">
        <v>44109</v>
      </c>
      <c r="H204" s="73"/>
      <c r="I204" s="83">
        <v>5.21</v>
      </c>
      <c r="J204" s="86" t="s">
        <v>872</v>
      </c>
      <c r="K204" s="86" t="s">
        <v>128</v>
      </c>
      <c r="L204" s="87">
        <v>3.1600000000000003E-2</v>
      </c>
      <c r="M204" s="87">
        <v>2.69E-2</v>
      </c>
      <c r="N204" s="83">
        <v>3023.98</v>
      </c>
      <c r="O204" s="85">
        <v>102.97</v>
      </c>
      <c r="P204" s="83">
        <v>10.010870000000001</v>
      </c>
      <c r="Q204" s="84">
        <f t="shared" si="3"/>
        <v>3.1849289449375662E-3</v>
      </c>
      <c r="R204" s="84">
        <f>P204/'סכום נכסי הקרן'!$C$42</f>
        <v>1.2171616251754132E-4</v>
      </c>
    </row>
    <row r="205" spans="2:18">
      <c r="B205" s="76" t="s">
        <v>2639</v>
      </c>
      <c r="C205" s="86" t="s">
        <v>2499</v>
      </c>
      <c r="D205" s="73" t="s">
        <v>2576</v>
      </c>
      <c r="E205" s="73"/>
      <c r="F205" s="73" t="s">
        <v>630</v>
      </c>
      <c r="G205" s="101">
        <v>43804</v>
      </c>
      <c r="H205" s="73"/>
      <c r="I205" s="83">
        <v>5.1899999999999995</v>
      </c>
      <c r="J205" s="86" t="s">
        <v>872</v>
      </c>
      <c r="K205" s="86" t="s">
        <v>128</v>
      </c>
      <c r="L205" s="87">
        <v>3.1600000000000003E-2</v>
      </c>
      <c r="M205" s="87">
        <v>2.69E-2</v>
      </c>
      <c r="N205" s="83">
        <v>2387.35</v>
      </c>
      <c r="O205" s="85">
        <v>102.97</v>
      </c>
      <c r="P205" s="83">
        <v>7.9033100000000003</v>
      </c>
      <c r="Q205" s="84">
        <f t="shared" si="3"/>
        <v>2.5144149089753954E-3</v>
      </c>
      <c r="R205" s="84">
        <f>P205/'סכום נכסי הקרן'!$C$42</f>
        <v>9.6091604864163597E-5</v>
      </c>
    </row>
    <row r="206" spans="2:18">
      <c r="B206" s="76" t="s">
        <v>2639</v>
      </c>
      <c r="C206" s="86" t="s">
        <v>2499</v>
      </c>
      <c r="D206" s="73" t="s">
        <v>2577</v>
      </c>
      <c r="E206" s="73"/>
      <c r="F206" s="73" t="s">
        <v>630</v>
      </c>
      <c r="G206" s="101">
        <v>43830</v>
      </c>
      <c r="H206" s="73"/>
      <c r="I206" s="83">
        <v>5.2100000000000009</v>
      </c>
      <c r="J206" s="86" t="s">
        <v>872</v>
      </c>
      <c r="K206" s="86" t="s">
        <v>128</v>
      </c>
      <c r="L206" s="87">
        <v>3.1600000000000003E-2</v>
      </c>
      <c r="M206" s="87">
        <v>2.6900000000000004E-2</v>
      </c>
      <c r="N206" s="83">
        <v>159.16</v>
      </c>
      <c r="O206" s="85">
        <v>102.97</v>
      </c>
      <c r="P206" s="83">
        <v>0.52690999999999999</v>
      </c>
      <c r="Q206" s="84">
        <f t="shared" si="3"/>
        <v>1.6763487193191529E-4</v>
      </c>
      <c r="R206" s="84">
        <f>P206/'סכום נכסי הקרן'!$C$42</f>
        <v>6.4063825813458457E-6</v>
      </c>
    </row>
    <row r="207" spans="2:18">
      <c r="B207" s="76" t="s">
        <v>2640</v>
      </c>
      <c r="C207" s="86" t="s">
        <v>2499</v>
      </c>
      <c r="D207" s="73">
        <v>7952</v>
      </c>
      <c r="E207" s="73"/>
      <c r="F207" s="73" t="s">
        <v>630</v>
      </c>
      <c r="G207" s="101">
        <v>44095</v>
      </c>
      <c r="H207" s="73"/>
      <c r="I207" s="83">
        <v>2.14</v>
      </c>
      <c r="J207" s="86" t="s">
        <v>900</v>
      </c>
      <c r="K207" s="86" t="s">
        <v>128</v>
      </c>
      <c r="L207" s="87">
        <v>3.6516E-2</v>
      </c>
      <c r="M207" s="87">
        <v>3.6499999999999998E-2</v>
      </c>
      <c r="N207" s="83">
        <v>609.87</v>
      </c>
      <c r="O207" s="85">
        <v>100.33</v>
      </c>
      <c r="P207" s="83">
        <v>1.9672000000000001</v>
      </c>
      <c r="Q207" s="84">
        <f t="shared" si="3"/>
        <v>6.2585891340924209E-4</v>
      </c>
      <c r="R207" s="84">
        <f>P207/'סכום נכסי הקרן'!$C$42</f>
        <v>2.3918004619429409E-5</v>
      </c>
    </row>
    <row r="208" spans="2:18">
      <c r="B208" s="76" t="s">
        <v>2640</v>
      </c>
      <c r="C208" s="86" t="s">
        <v>2499</v>
      </c>
      <c r="D208" s="73">
        <v>7996</v>
      </c>
      <c r="E208" s="73"/>
      <c r="F208" s="73" t="s">
        <v>630</v>
      </c>
      <c r="G208" s="101">
        <v>44124</v>
      </c>
      <c r="H208" s="73"/>
      <c r="I208" s="83">
        <v>2.14</v>
      </c>
      <c r="J208" s="86" t="s">
        <v>900</v>
      </c>
      <c r="K208" s="86" t="s">
        <v>128</v>
      </c>
      <c r="L208" s="87">
        <v>3.6516E-2</v>
      </c>
      <c r="M208" s="87">
        <v>3.6499999999999998E-2</v>
      </c>
      <c r="N208" s="83">
        <v>966.13</v>
      </c>
      <c r="O208" s="85">
        <v>100.33</v>
      </c>
      <c r="P208" s="83">
        <v>3.1163600000000002</v>
      </c>
      <c r="Q208" s="84">
        <f t="shared" si="3"/>
        <v>9.9146079879627175E-4</v>
      </c>
      <c r="R208" s="84">
        <f>P208/'סכום נכסי הקרן'!$C$42</f>
        <v>3.7889951644878523E-5</v>
      </c>
    </row>
    <row r="209" spans="2:18">
      <c r="B209" s="76" t="s">
        <v>2640</v>
      </c>
      <c r="C209" s="86" t="s">
        <v>2499</v>
      </c>
      <c r="D209" s="73">
        <v>8078</v>
      </c>
      <c r="E209" s="73"/>
      <c r="F209" s="73" t="s">
        <v>630</v>
      </c>
      <c r="G209" s="101">
        <v>44155</v>
      </c>
      <c r="H209" s="73"/>
      <c r="I209" s="83">
        <v>2.14</v>
      </c>
      <c r="J209" s="86" t="s">
        <v>900</v>
      </c>
      <c r="K209" s="86" t="s">
        <v>128</v>
      </c>
      <c r="L209" s="87">
        <v>3.6516E-2</v>
      </c>
      <c r="M209" s="87">
        <v>3.6500000000000005E-2</v>
      </c>
      <c r="N209" s="83">
        <v>1066.3</v>
      </c>
      <c r="O209" s="85">
        <v>100.33</v>
      </c>
      <c r="P209" s="83">
        <v>3.4394699999999996</v>
      </c>
      <c r="Q209" s="84">
        <f t="shared" si="3"/>
        <v>1.0942572981413612E-3</v>
      </c>
      <c r="R209" s="84">
        <f>P209/'סכום נכסי הקרן'!$C$42</f>
        <v>4.1818452291779609E-5</v>
      </c>
    </row>
    <row r="210" spans="2:18">
      <c r="B210" s="76" t="s">
        <v>2640</v>
      </c>
      <c r="C210" s="86" t="s">
        <v>2499</v>
      </c>
      <c r="D210" s="73">
        <v>7902</v>
      </c>
      <c r="E210" s="73"/>
      <c r="F210" s="73" t="s">
        <v>630</v>
      </c>
      <c r="G210" s="101">
        <v>44063</v>
      </c>
      <c r="H210" s="73"/>
      <c r="I210" s="83">
        <v>2.1399999999999997</v>
      </c>
      <c r="J210" s="86" t="s">
        <v>900</v>
      </c>
      <c r="K210" s="86" t="s">
        <v>128</v>
      </c>
      <c r="L210" s="87">
        <v>3.6516E-2</v>
      </c>
      <c r="M210" s="87">
        <v>3.6499999999999998E-2</v>
      </c>
      <c r="N210" s="83">
        <v>1355.81</v>
      </c>
      <c r="O210" s="85">
        <v>100.33</v>
      </c>
      <c r="P210" s="83">
        <v>4.3733000000000004</v>
      </c>
      <c r="Q210" s="84">
        <f t="shared" si="3"/>
        <v>1.3913525752402597E-3</v>
      </c>
      <c r="R210" s="84">
        <f>P210/'סכום נכסי הקרן'!$C$42</f>
        <v>5.3172331029966769E-5</v>
      </c>
    </row>
    <row r="211" spans="2:18">
      <c r="B211" s="76" t="s">
        <v>2640</v>
      </c>
      <c r="C211" s="86" t="s">
        <v>2499</v>
      </c>
      <c r="D211" s="73">
        <v>8129</v>
      </c>
      <c r="E211" s="73"/>
      <c r="F211" s="73" t="s">
        <v>630</v>
      </c>
      <c r="G211" s="101">
        <v>44186</v>
      </c>
      <c r="H211" s="73"/>
      <c r="I211" s="83">
        <v>2.14</v>
      </c>
      <c r="J211" s="86" t="s">
        <v>900</v>
      </c>
      <c r="K211" s="86" t="s">
        <v>128</v>
      </c>
      <c r="L211" s="87">
        <v>3.6516E-2</v>
      </c>
      <c r="M211" s="87">
        <v>3.6499999999999998E-2</v>
      </c>
      <c r="N211" s="83">
        <v>2420.13</v>
      </c>
      <c r="O211" s="85">
        <v>100.32</v>
      </c>
      <c r="P211" s="83">
        <v>7.8056000000000001</v>
      </c>
      <c r="Q211" s="84">
        <f t="shared" si="3"/>
        <v>2.4833287588995425E-3</v>
      </c>
      <c r="R211" s="84">
        <f>P211/'סכום נכסי הקרן'!$C$42</f>
        <v>9.4903607593238196E-5</v>
      </c>
    </row>
    <row r="212" spans="2:18">
      <c r="B212" s="76" t="s">
        <v>2641</v>
      </c>
      <c r="C212" s="86" t="s">
        <v>2499</v>
      </c>
      <c r="D212" s="73">
        <v>8062</v>
      </c>
      <c r="E212" s="73"/>
      <c r="F212" s="73" t="s">
        <v>630</v>
      </c>
      <c r="G212" s="101">
        <v>44137</v>
      </c>
      <c r="H212" s="73"/>
      <c r="I212" s="83">
        <v>1.68</v>
      </c>
      <c r="J212" s="86" t="s">
        <v>925</v>
      </c>
      <c r="K212" s="86" t="s">
        <v>128</v>
      </c>
      <c r="L212" s="87">
        <v>2.155E-2</v>
      </c>
      <c r="M212" s="87">
        <v>2.6699999999999991E-2</v>
      </c>
      <c r="N212" s="83">
        <v>43067.21</v>
      </c>
      <c r="O212" s="85">
        <v>99.41</v>
      </c>
      <c r="P212" s="83">
        <v>137.64414000000002</v>
      </c>
      <c r="Q212" s="84">
        <f t="shared" si="3"/>
        <v>4.3791079655118754E-2</v>
      </c>
      <c r="R212" s="84">
        <f>P212/'סכום נכסי הקרן'!$C$42</f>
        <v>1.6735325215318159E-3</v>
      </c>
    </row>
    <row r="213" spans="2:18">
      <c r="B213" s="76" t="s">
        <v>2641</v>
      </c>
      <c r="C213" s="86" t="s">
        <v>2499</v>
      </c>
      <c r="D213" s="73">
        <v>8144</v>
      </c>
      <c r="E213" s="73"/>
      <c r="F213" s="73" t="s">
        <v>630</v>
      </c>
      <c r="G213" s="101">
        <v>44188</v>
      </c>
      <c r="H213" s="73"/>
      <c r="I213" s="83">
        <v>1.6800000000000002</v>
      </c>
      <c r="J213" s="86" t="s">
        <v>925</v>
      </c>
      <c r="K213" s="86" t="s">
        <v>128</v>
      </c>
      <c r="L213" s="87">
        <v>2.155E-2</v>
      </c>
      <c r="M213" s="87">
        <v>2.6599999999999999E-2</v>
      </c>
      <c r="N213" s="83">
        <v>536.77</v>
      </c>
      <c r="O213" s="85">
        <v>99.28</v>
      </c>
      <c r="P213" s="83">
        <v>1.7133</v>
      </c>
      <c r="Q213" s="84">
        <f t="shared" si="3"/>
        <v>5.4508137268404562E-4</v>
      </c>
      <c r="R213" s="84">
        <f>P213/'סכום נכסי הקרן'!$C$42</f>
        <v>2.0830986841433713E-5</v>
      </c>
    </row>
    <row r="214" spans="2:18">
      <c r="B214" s="76" t="s">
        <v>2641</v>
      </c>
      <c r="C214" s="86" t="s">
        <v>2499</v>
      </c>
      <c r="D214" s="73">
        <v>8072</v>
      </c>
      <c r="E214" s="73"/>
      <c r="F214" s="73" t="s">
        <v>630</v>
      </c>
      <c r="G214" s="101">
        <v>44152</v>
      </c>
      <c r="H214" s="73"/>
      <c r="I214" s="83">
        <v>1.68</v>
      </c>
      <c r="J214" s="86" t="s">
        <v>925</v>
      </c>
      <c r="K214" s="86" t="s">
        <v>128</v>
      </c>
      <c r="L214" s="87">
        <v>2.155E-2</v>
      </c>
      <c r="M214" s="87">
        <v>2.6699999999999998E-2</v>
      </c>
      <c r="N214" s="83">
        <v>2873.39</v>
      </c>
      <c r="O214" s="85">
        <v>99.41</v>
      </c>
      <c r="P214" s="83">
        <v>9.1834299999999995</v>
      </c>
      <c r="Q214" s="84">
        <f t="shared" si="3"/>
        <v>2.9216813344702299E-3</v>
      </c>
      <c r="R214" s="84">
        <f>P214/'סכום נכסי הקרן'!$C$42</f>
        <v>1.1165581596289477E-4</v>
      </c>
    </row>
    <row r="215" spans="2:18">
      <c r="B215" s="76" t="s">
        <v>2642</v>
      </c>
      <c r="C215" s="86" t="s">
        <v>2499</v>
      </c>
      <c r="D215" s="73">
        <v>8125</v>
      </c>
      <c r="E215" s="73"/>
      <c r="F215" s="73" t="s">
        <v>630</v>
      </c>
      <c r="G215" s="101">
        <v>44174</v>
      </c>
      <c r="H215" s="73"/>
      <c r="I215" s="83">
        <v>3.67</v>
      </c>
      <c r="J215" s="86" t="s">
        <v>925</v>
      </c>
      <c r="K215" s="86" t="s">
        <v>128</v>
      </c>
      <c r="L215" s="87">
        <v>2.3987999999999999E-2</v>
      </c>
      <c r="M215" s="87">
        <v>3.5400000000000001E-2</v>
      </c>
      <c r="N215" s="83">
        <v>35748.449999999997</v>
      </c>
      <c r="O215" s="85">
        <v>96.34</v>
      </c>
      <c r="P215" s="83">
        <v>110.7248</v>
      </c>
      <c r="Q215" s="84">
        <f t="shared" si="3"/>
        <v>3.5226770544660252E-2</v>
      </c>
      <c r="R215" s="84">
        <f>P215/'סכום נכסי הקרן'!$C$42</f>
        <v>1.3462364161678513E-3</v>
      </c>
    </row>
    <row r="216" spans="2:18">
      <c r="B216" s="76" t="s">
        <v>2643</v>
      </c>
      <c r="C216" s="86" t="s">
        <v>2499</v>
      </c>
      <c r="D216" s="73">
        <v>7323</v>
      </c>
      <c r="E216" s="73"/>
      <c r="F216" s="73" t="s">
        <v>630</v>
      </c>
      <c r="G216" s="101">
        <v>43822</v>
      </c>
      <c r="H216" s="73"/>
      <c r="I216" s="83">
        <v>3.06</v>
      </c>
      <c r="J216" s="86" t="s">
        <v>872</v>
      </c>
      <c r="K216" s="86" t="s">
        <v>128</v>
      </c>
      <c r="L216" s="87">
        <v>4.2539E-2</v>
      </c>
      <c r="M216" s="87">
        <v>2.5699999999999997E-2</v>
      </c>
      <c r="N216" s="83">
        <v>3148.13</v>
      </c>
      <c r="O216" s="85">
        <v>105.54</v>
      </c>
      <c r="P216" s="83">
        <v>10.681940000000001</v>
      </c>
      <c r="Q216" s="84">
        <f t="shared" si="3"/>
        <v>3.3984278982832046E-3</v>
      </c>
      <c r="R216" s="84">
        <f>P216/'סכום נכסי הקרן'!$C$42</f>
        <v>1.2987530005310481E-4</v>
      </c>
    </row>
    <row r="217" spans="2:18">
      <c r="B217" s="76" t="s">
        <v>2643</v>
      </c>
      <c r="C217" s="86" t="s">
        <v>2499</v>
      </c>
      <c r="D217" s="73">
        <v>7324</v>
      </c>
      <c r="E217" s="73"/>
      <c r="F217" s="73" t="s">
        <v>630</v>
      </c>
      <c r="G217" s="101">
        <v>43822</v>
      </c>
      <c r="H217" s="73"/>
      <c r="I217" s="83">
        <v>3.0500000000000003</v>
      </c>
      <c r="J217" s="86" t="s">
        <v>872</v>
      </c>
      <c r="K217" s="86" t="s">
        <v>128</v>
      </c>
      <c r="L217" s="87">
        <v>4.2244000000000004E-2</v>
      </c>
      <c r="M217" s="87">
        <v>2.5900000000000003E-2</v>
      </c>
      <c r="N217" s="83">
        <v>3203.23</v>
      </c>
      <c r="O217" s="85">
        <v>105.53</v>
      </c>
      <c r="P217" s="83">
        <v>10.867889999999999</v>
      </c>
      <c r="Q217" s="84">
        <f t="shared" si="3"/>
        <v>3.4575873456949816E-3</v>
      </c>
      <c r="R217" s="84">
        <f>P217/'סכום נכסי הקרן'!$C$42</f>
        <v>1.3213615454628439E-4</v>
      </c>
    </row>
    <row r="218" spans="2:18">
      <c r="B218" s="76" t="s">
        <v>2643</v>
      </c>
      <c r="C218" s="86" t="s">
        <v>2499</v>
      </c>
      <c r="D218" s="73">
        <v>7325</v>
      </c>
      <c r="E218" s="73"/>
      <c r="F218" s="73" t="s">
        <v>630</v>
      </c>
      <c r="G218" s="101">
        <v>43822</v>
      </c>
      <c r="H218" s="73"/>
      <c r="I218" s="83">
        <v>3.0399999999999996</v>
      </c>
      <c r="J218" s="86" t="s">
        <v>872</v>
      </c>
      <c r="K218" s="86" t="s">
        <v>128</v>
      </c>
      <c r="L218" s="87">
        <v>4.2144000000000001E-2</v>
      </c>
      <c r="M218" s="87">
        <v>2.81E-2</v>
      </c>
      <c r="N218" s="83">
        <v>3203.23</v>
      </c>
      <c r="O218" s="85">
        <v>105.53</v>
      </c>
      <c r="P218" s="83">
        <v>10.86786</v>
      </c>
      <c r="Q218" s="84">
        <f t="shared" si="3"/>
        <v>3.4575778012829231E-3</v>
      </c>
      <c r="R218" s="84">
        <f>P218/'סכום נכסי הקרן'!$C$42</f>
        <v>1.3213578979428227E-4</v>
      </c>
    </row>
    <row r="219" spans="2:18">
      <c r="B219" s="76" t="s">
        <v>2643</v>
      </c>
      <c r="C219" s="86" t="s">
        <v>2499</v>
      </c>
      <c r="D219" s="73">
        <v>7552</v>
      </c>
      <c r="E219" s="73"/>
      <c r="F219" s="73" t="s">
        <v>630</v>
      </c>
      <c r="G219" s="101">
        <v>43921</v>
      </c>
      <c r="H219" s="73"/>
      <c r="I219" s="83">
        <v>3.06</v>
      </c>
      <c r="J219" s="86" t="s">
        <v>872</v>
      </c>
      <c r="K219" s="86" t="s">
        <v>128</v>
      </c>
      <c r="L219" s="87">
        <v>4.2539E-2</v>
      </c>
      <c r="M219" s="87">
        <v>2.5700000000000004E-2</v>
      </c>
      <c r="N219" s="83">
        <v>70.489999999999995</v>
      </c>
      <c r="O219" s="85">
        <v>105.53</v>
      </c>
      <c r="P219" s="83">
        <v>0.23915999999999998</v>
      </c>
      <c r="Q219" s="84">
        <f t="shared" si="3"/>
        <v>7.6088052933588008E-5</v>
      </c>
      <c r="R219" s="84">
        <f>P219/'סכום נכסי הקרן'!$C$42</f>
        <v>2.907802960950964E-6</v>
      </c>
    </row>
    <row r="220" spans="2:18">
      <c r="B220" s="76" t="s">
        <v>2644</v>
      </c>
      <c r="C220" s="86" t="s">
        <v>2499</v>
      </c>
      <c r="D220" s="73">
        <v>8061</v>
      </c>
      <c r="E220" s="73"/>
      <c r="F220" s="73" t="s">
        <v>630</v>
      </c>
      <c r="G220" s="101">
        <v>44136</v>
      </c>
      <c r="H220" s="73"/>
      <c r="I220" s="83">
        <v>0.16</v>
      </c>
      <c r="J220" s="86" t="s">
        <v>925</v>
      </c>
      <c r="K220" s="86" t="s">
        <v>128</v>
      </c>
      <c r="L220" s="87">
        <v>2.1299999999999999E-2</v>
      </c>
      <c r="M220" s="87">
        <v>2.0299999999999999E-2</v>
      </c>
      <c r="N220" s="83">
        <v>23044.61</v>
      </c>
      <c r="O220" s="85">
        <v>100.2</v>
      </c>
      <c r="P220" s="83">
        <v>74.23660000000001</v>
      </c>
      <c r="Q220" s="84">
        <f t="shared" si="3"/>
        <v>2.3618156675069415E-2</v>
      </c>
      <c r="R220" s="84">
        <f>P220/'סכום נכסי הקרן'!$C$42</f>
        <v>9.0259828270167414E-4</v>
      </c>
    </row>
    <row r="221" spans="2:18">
      <c r="B221" s="76" t="s">
        <v>2644</v>
      </c>
      <c r="C221" s="86" t="s">
        <v>2499</v>
      </c>
      <c r="D221" s="73">
        <v>8073</v>
      </c>
      <c r="E221" s="73"/>
      <c r="F221" s="73" t="s">
        <v>630</v>
      </c>
      <c r="G221" s="101">
        <v>44153</v>
      </c>
      <c r="H221" s="73"/>
      <c r="I221" s="83">
        <v>0.16</v>
      </c>
      <c r="J221" s="86" t="s">
        <v>925</v>
      </c>
      <c r="K221" s="86" t="s">
        <v>128</v>
      </c>
      <c r="L221" s="87">
        <v>2.1299999999999999E-2</v>
      </c>
      <c r="M221" s="87">
        <v>2.1000000000000001E-2</v>
      </c>
      <c r="N221" s="83">
        <v>89.78</v>
      </c>
      <c r="O221" s="85">
        <v>100.2</v>
      </c>
      <c r="P221" s="83">
        <v>0.28917999999999999</v>
      </c>
      <c r="Q221" s="84">
        <f t="shared" si="3"/>
        <v>9.2001769306468398E-5</v>
      </c>
      <c r="R221" s="84">
        <f>P221/'סכום נכסי הקרן'!$C$42</f>
        <v>3.5159661324962362E-6</v>
      </c>
    </row>
    <row r="222" spans="2:18">
      <c r="B222" s="76" t="s">
        <v>2645</v>
      </c>
      <c r="C222" s="86" t="s">
        <v>2499</v>
      </c>
      <c r="D222" s="73">
        <v>7373</v>
      </c>
      <c r="E222" s="73"/>
      <c r="F222" s="73" t="s">
        <v>630</v>
      </c>
      <c r="G222" s="101">
        <v>43857</v>
      </c>
      <c r="H222" s="73"/>
      <c r="I222" s="83">
        <v>4.42</v>
      </c>
      <c r="J222" s="86" t="s">
        <v>872</v>
      </c>
      <c r="K222" s="86" t="s">
        <v>128</v>
      </c>
      <c r="L222" s="87">
        <v>2.6467000000000001E-2</v>
      </c>
      <c r="M222" s="87">
        <v>2.8600000000000004E-2</v>
      </c>
      <c r="N222" s="83">
        <v>3011.24</v>
      </c>
      <c r="O222" s="85">
        <v>99.37</v>
      </c>
      <c r="P222" s="83">
        <v>9.6201499999999989</v>
      </c>
      <c r="Q222" s="84">
        <f t="shared" si="3"/>
        <v>3.0606225222823912E-3</v>
      </c>
      <c r="R222" s="84">
        <f>P222/'סכום נכסי הקרן'!$C$42</f>
        <v>1.169656324418482E-4</v>
      </c>
    </row>
    <row r="223" spans="2:18">
      <c r="B223" s="76" t="s">
        <v>2646</v>
      </c>
      <c r="C223" s="86" t="s">
        <v>2499</v>
      </c>
      <c r="D223" s="73">
        <v>7646</v>
      </c>
      <c r="E223" s="73"/>
      <c r="F223" s="73" t="s">
        <v>630</v>
      </c>
      <c r="G223" s="101">
        <v>43951</v>
      </c>
      <c r="H223" s="73"/>
      <c r="I223" s="83">
        <v>11</v>
      </c>
      <c r="J223" s="86" t="s">
        <v>872</v>
      </c>
      <c r="K223" s="86" t="s">
        <v>131</v>
      </c>
      <c r="L223" s="87">
        <v>2.9388999999999998E-2</v>
      </c>
      <c r="M223" s="87">
        <v>2.4799999999999999E-2</v>
      </c>
      <c r="N223" s="83">
        <v>110.91</v>
      </c>
      <c r="O223" s="85">
        <v>105.09</v>
      </c>
      <c r="P223" s="83">
        <v>0.51192000000000004</v>
      </c>
      <c r="Q223" s="84">
        <f t="shared" si="3"/>
        <v>1.6286584737314926E-4</v>
      </c>
      <c r="R223" s="84">
        <f>P223/'סכום נכסי הקרן'!$C$42</f>
        <v>6.2241281642833989E-6</v>
      </c>
    </row>
    <row r="224" spans="2:18">
      <c r="B224" s="76" t="s">
        <v>2646</v>
      </c>
      <c r="C224" s="86" t="s">
        <v>2499</v>
      </c>
      <c r="D224" s="73">
        <v>7701</v>
      </c>
      <c r="E224" s="73"/>
      <c r="F224" s="73" t="s">
        <v>630</v>
      </c>
      <c r="G224" s="101">
        <v>43979</v>
      </c>
      <c r="H224" s="73"/>
      <c r="I224" s="83">
        <v>10.989999999999998</v>
      </c>
      <c r="J224" s="86" t="s">
        <v>872</v>
      </c>
      <c r="K224" s="86" t="s">
        <v>131</v>
      </c>
      <c r="L224" s="87">
        <v>2.9388999999999998E-2</v>
      </c>
      <c r="M224" s="87">
        <v>2.4899999999999999E-2</v>
      </c>
      <c r="N224" s="83">
        <v>6.7</v>
      </c>
      <c r="O224" s="85">
        <v>105.09</v>
      </c>
      <c r="P224" s="83">
        <v>3.0920000000000003E-2</v>
      </c>
      <c r="Q224" s="84">
        <f t="shared" si="3"/>
        <v>9.8371073620444129E-6</v>
      </c>
      <c r="R224" s="84">
        <f>P224/'סכום נכסי הקרן'!$C$42</f>
        <v>3.7593773019151959E-7</v>
      </c>
    </row>
    <row r="225" spans="2:18">
      <c r="B225" s="76" t="s">
        <v>2646</v>
      </c>
      <c r="C225" s="86" t="s">
        <v>2499</v>
      </c>
      <c r="D225" s="73" t="s">
        <v>2578</v>
      </c>
      <c r="E225" s="73"/>
      <c r="F225" s="73" t="s">
        <v>630</v>
      </c>
      <c r="G225" s="101">
        <v>44012</v>
      </c>
      <c r="H225" s="73"/>
      <c r="I225" s="83">
        <v>11</v>
      </c>
      <c r="J225" s="86" t="s">
        <v>872</v>
      </c>
      <c r="K225" s="86" t="s">
        <v>131</v>
      </c>
      <c r="L225" s="87">
        <v>2.9388999999999998E-2</v>
      </c>
      <c r="M225" s="87">
        <v>2.4900000000000002E-2</v>
      </c>
      <c r="N225" s="83">
        <v>419.75</v>
      </c>
      <c r="O225" s="85">
        <v>105.09</v>
      </c>
      <c r="P225" s="83">
        <v>1.9373499999999999</v>
      </c>
      <c r="Q225" s="84">
        <f t="shared" si="3"/>
        <v>6.1636222341063197E-4</v>
      </c>
      <c r="R225" s="84">
        <f>P225/'סכום נכסי הקרן'!$C$42</f>
        <v>2.3555076377313725E-5</v>
      </c>
    </row>
    <row r="226" spans="2:18">
      <c r="B226" s="76" t="s">
        <v>2646</v>
      </c>
      <c r="C226" s="86" t="s">
        <v>2499</v>
      </c>
      <c r="D226" s="73">
        <v>7846</v>
      </c>
      <c r="E226" s="73"/>
      <c r="F226" s="73" t="s">
        <v>630</v>
      </c>
      <c r="G226" s="101">
        <v>44043</v>
      </c>
      <c r="H226" s="73"/>
      <c r="I226" s="83">
        <v>11</v>
      </c>
      <c r="J226" s="86" t="s">
        <v>872</v>
      </c>
      <c r="K226" s="86" t="s">
        <v>131</v>
      </c>
      <c r="L226" s="87">
        <v>2.9388999999999998E-2</v>
      </c>
      <c r="M226" s="87">
        <v>2.4900000000000002E-2</v>
      </c>
      <c r="N226" s="83">
        <v>264.82</v>
      </c>
      <c r="O226" s="85">
        <v>105.09</v>
      </c>
      <c r="P226" s="83">
        <v>1.2222599999999999</v>
      </c>
      <c r="Q226" s="84">
        <f t="shared" si="3"/>
        <v>3.8885843610389395E-4</v>
      </c>
      <c r="R226" s="84">
        <f>P226/'סכום נכסי הקרן'!$C$42</f>
        <v>1.4860726070630228E-5</v>
      </c>
    </row>
    <row r="227" spans="2:18">
      <c r="B227" s="76" t="s">
        <v>2646</v>
      </c>
      <c r="C227" s="86" t="s">
        <v>2499</v>
      </c>
      <c r="D227" s="73">
        <v>7916</v>
      </c>
      <c r="E227" s="73"/>
      <c r="F227" s="73" t="s">
        <v>630</v>
      </c>
      <c r="G227" s="101">
        <v>44075</v>
      </c>
      <c r="H227" s="73"/>
      <c r="I227" s="83">
        <v>11</v>
      </c>
      <c r="J227" s="86" t="s">
        <v>872</v>
      </c>
      <c r="K227" s="86" t="s">
        <v>131</v>
      </c>
      <c r="L227" s="87">
        <v>2.9388999999999998E-2</v>
      </c>
      <c r="M227" s="87">
        <v>2.4899999999999999E-2</v>
      </c>
      <c r="N227" s="83">
        <v>319.3</v>
      </c>
      <c r="O227" s="85">
        <v>105.09</v>
      </c>
      <c r="P227" s="83">
        <v>1.4737</v>
      </c>
      <c r="Q227" s="84">
        <f t="shared" si="3"/>
        <v>4.6885333504026032E-4</v>
      </c>
      <c r="R227" s="84">
        <f>P227/'סכום נכסי הקרן'!$C$42</f>
        <v>1.7917834184451564E-5</v>
      </c>
    </row>
    <row r="228" spans="2:18">
      <c r="B228" s="76" t="s">
        <v>2646</v>
      </c>
      <c r="C228" s="86" t="s">
        <v>2499</v>
      </c>
      <c r="D228" s="73">
        <v>7978</v>
      </c>
      <c r="E228" s="73"/>
      <c r="F228" s="73" t="s">
        <v>630</v>
      </c>
      <c r="G228" s="101">
        <v>44104</v>
      </c>
      <c r="H228" s="73"/>
      <c r="I228" s="83">
        <v>11.000000000000002</v>
      </c>
      <c r="J228" s="86" t="s">
        <v>872</v>
      </c>
      <c r="K228" s="86" t="s">
        <v>131</v>
      </c>
      <c r="L228" s="87">
        <v>2.9388999999999998E-2</v>
      </c>
      <c r="M228" s="87">
        <v>2.4900000000000002E-2</v>
      </c>
      <c r="N228" s="83">
        <v>355.88</v>
      </c>
      <c r="O228" s="85">
        <v>105.09</v>
      </c>
      <c r="P228" s="83">
        <v>1.64253</v>
      </c>
      <c r="Q228" s="84">
        <f t="shared" si="3"/>
        <v>5.2256610463708949E-4</v>
      </c>
      <c r="R228" s="84">
        <f>P228/'סכום נכסי הקרן'!$C$42</f>
        <v>1.9970536868417744E-5</v>
      </c>
    </row>
    <row r="229" spans="2:18">
      <c r="B229" s="76" t="s">
        <v>2646</v>
      </c>
      <c r="C229" s="86" t="s">
        <v>2499</v>
      </c>
      <c r="D229" s="73">
        <v>8022</v>
      </c>
      <c r="E229" s="73"/>
      <c r="F229" s="73" t="s">
        <v>630</v>
      </c>
      <c r="G229" s="101">
        <v>44134</v>
      </c>
      <c r="H229" s="73"/>
      <c r="I229" s="83">
        <v>11</v>
      </c>
      <c r="J229" s="86" t="s">
        <v>872</v>
      </c>
      <c r="K229" s="86" t="s">
        <v>131</v>
      </c>
      <c r="L229" s="87">
        <v>2.9388999999999998E-2</v>
      </c>
      <c r="M229" s="87">
        <v>2.4900000000000005E-2</v>
      </c>
      <c r="N229" s="83">
        <v>147.53</v>
      </c>
      <c r="O229" s="85">
        <v>105.09</v>
      </c>
      <c r="P229" s="83">
        <v>0.68091999999999997</v>
      </c>
      <c r="Q229" s="84">
        <f t="shared" si="3"/>
        <v>2.1663270197164555E-4</v>
      </c>
      <c r="R229" s="84">
        <f>P229/'סכום נכסי הקרן'!$C$42</f>
        <v>8.2788977762616265E-6</v>
      </c>
    </row>
    <row r="230" spans="2:18">
      <c r="B230" s="76" t="s">
        <v>2646</v>
      </c>
      <c r="C230" s="86" t="s">
        <v>2499</v>
      </c>
      <c r="D230" s="73">
        <v>8101</v>
      </c>
      <c r="E230" s="73"/>
      <c r="F230" s="73" t="s">
        <v>630</v>
      </c>
      <c r="G230" s="101">
        <v>44165</v>
      </c>
      <c r="H230" s="73"/>
      <c r="I230" s="83">
        <v>9.69</v>
      </c>
      <c r="J230" s="86" t="s">
        <v>872</v>
      </c>
      <c r="K230" s="86" t="s">
        <v>131</v>
      </c>
      <c r="L230" s="87">
        <v>2.921E-2</v>
      </c>
      <c r="M230" s="87">
        <v>2.4199999999999999E-2</v>
      </c>
      <c r="N230" s="83">
        <v>78.319999999999993</v>
      </c>
      <c r="O230" s="85">
        <v>105.09</v>
      </c>
      <c r="P230" s="83">
        <v>0.36149000000000003</v>
      </c>
      <c r="Q230" s="84">
        <f t="shared" si="3"/>
        <v>1.1500698383911497E-4</v>
      </c>
      <c r="R230" s="84">
        <f>P230/'סכום נכסי הקרן'!$C$42</f>
        <v>4.3951400416213592E-6</v>
      </c>
    </row>
    <row r="231" spans="2:18">
      <c r="B231" s="76" t="s">
        <v>2646</v>
      </c>
      <c r="C231" s="86" t="s">
        <v>2499</v>
      </c>
      <c r="D231" s="73">
        <v>7436</v>
      </c>
      <c r="E231" s="73"/>
      <c r="F231" s="73" t="s">
        <v>630</v>
      </c>
      <c r="G231" s="101">
        <v>43871</v>
      </c>
      <c r="H231" s="73"/>
      <c r="I231" s="83">
        <v>11</v>
      </c>
      <c r="J231" s="86" t="s">
        <v>872</v>
      </c>
      <c r="K231" s="86" t="s">
        <v>131</v>
      </c>
      <c r="L231" s="87">
        <v>2.9388999999999998E-2</v>
      </c>
      <c r="M231" s="87">
        <v>2.4899999999999999E-2</v>
      </c>
      <c r="N231" s="83">
        <v>841.74</v>
      </c>
      <c r="O231" s="85">
        <v>105.09</v>
      </c>
      <c r="P231" s="83">
        <v>3.8849899999999997</v>
      </c>
      <c r="Q231" s="84">
        <f t="shared" si="3"/>
        <v>1.2359981801574682E-3</v>
      </c>
      <c r="R231" s="84">
        <f>P231/'סכום נכסי הקרן'!$C$42</f>
        <v>4.723526269135677E-5</v>
      </c>
    </row>
    <row r="232" spans="2:18">
      <c r="B232" s="76" t="s">
        <v>2646</v>
      </c>
      <c r="C232" s="86" t="s">
        <v>2499</v>
      </c>
      <c r="D232" s="73">
        <v>7455</v>
      </c>
      <c r="E232" s="73"/>
      <c r="F232" s="73" t="s">
        <v>630</v>
      </c>
      <c r="G232" s="101">
        <v>43889</v>
      </c>
      <c r="H232" s="73"/>
      <c r="I232" s="83">
        <v>11</v>
      </c>
      <c r="J232" s="86" t="s">
        <v>872</v>
      </c>
      <c r="K232" s="86" t="s">
        <v>131</v>
      </c>
      <c r="L232" s="87">
        <v>2.9388999999999998E-2</v>
      </c>
      <c r="M232" s="87">
        <v>2.4900000000000002E-2</v>
      </c>
      <c r="N232" s="83">
        <v>577.46</v>
      </c>
      <c r="O232" s="85">
        <v>105.09</v>
      </c>
      <c r="P232" s="83">
        <v>2.6652199999999997</v>
      </c>
      <c r="Q232" s="84">
        <f t="shared" si="3"/>
        <v>8.4793193025446321E-4</v>
      </c>
      <c r="R232" s="84">
        <f>P232/'סכום נכסי הקרן'!$C$42</f>
        <v>3.2404811036903025E-5</v>
      </c>
    </row>
    <row r="233" spans="2:18">
      <c r="B233" s="76" t="s">
        <v>2646</v>
      </c>
      <c r="C233" s="86" t="s">
        <v>2499</v>
      </c>
      <c r="D233" s="73">
        <v>7536</v>
      </c>
      <c r="E233" s="73"/>
      <c r="F233" s="73" t="s">
        <v>630</v>
      </c>
      <c r="G233" s="101">
        <v>43921</v>
      </c>
      <c r="H233" s="73"/>
      <c r="I233" s="83">
        <v>11.000000000000002</v>
      </c>
      <c r="J233" s="86" t="s">
        <v>872</v>
      </c>
      <c r="K233" s="86" t="s">
        <v>131</v>
      </c>
      <c r="L233" s="87">
        <v>2.9388999999999998E-2</v>
      </c>
      <c r="M233" s="87">
        <v>2.4899999999999999E-2</v>
      </c>
      <c r="N233" s="83">
        <v>89.42</v>
      </c>
      <c r="O233" s="85">
        <v>105.09</v>
      </c>
      <c r="P233" s="83">
        <v>0.41270999999999997</v>
      </c>
      <c r="Q233" s="84">
        <f t="shared" si="3"/>
        <v>1.3130247669435152E-4</v>
      </c>
      <c r="R233" s="84">
        <f>P233/'סכום נכסי הקרן'!$C$42</f>
        <v>5.0178932932516823E-6</v>
      </c>
    </row>
    <row r="234" spans="2:18">
      <c r="B234" s="76" t="s">
        <v>2647</v>
      </c>
      <c r="C234" s="86" t="s">
        <v>2499</v>
      </c>
      <c r="D234" s="73">
        <v>7770</v>
      </c>
      <c r="E234" s="73"/>
      <c r="F234" s="73" t="s">
        <v>630</v>
      </c>
      <c r="G234" s="101">
        <v>44004</v>
      </c>
      <c r="H234" s="73"/>
      <c r="I234" s="83">
        <v>4.07</v>
      </c>
      <c r="J234" s="86" t="s">
        <v>872</v>
      </c>
      <c r="K234" s="86" t="s">
        <v>132</v>
      </c>
      <c r="L234" s="87">
        <v>4.6325999999999999E-2</v>
      </c>
      <c r="M234" s="87">
        <v>3.39E-2</v>
      </c>
      <c r="N234" s="83">
        <v>71404.12</v>
      </c>
      <c r="O234" s="85">
        <v>103.21</v>
      </c>
      <c r="P234" s="83">
        <v>183.01709</v>
      </c>
      <c r="Q234" s="84">
        <f t="shared" si="3"/>
        <v>5.8226350692721363E-2</v>
      </c>
      <c r="R234" s="84">
        <f>P234/'סכום נכסי הקרן'!$C$42</f>
        <v>2.2251950000277184E-3</v>
      </c>
    </row>
    <row r="235" spans="2:18">
      <c r="B235" s="76" t="s">
        <v>2647</v>
      </c>
      <c r="C235" s="86" t="s">
        <v>2499</v>
      </c>
      <c r="D235" s="73">
        <v>7771</v>
      </c>
      <c r="E235" s="73"/>
      <c r="F235" s="73" t="s">
        <v>630</v>
      </c>
      <c r="G235" s="101">
        <v>44004</v>
      </c>
      <c r="H235" s="73"/>
      <c r="I235" s="83">
        <v>4.07</v>
      </c>
      <c r="J235" s="86" t="s">
        <v>872</v>
      </c>
      <c r="K235" s="86" t="s">
        <v>132</v>
      </c>
      <c r="L235" s="87">
        <v>4.6325999999999999E-2</v>
      </c>
      <c r="M235" s="87">
        <v>3.4599999999999999E-2</v>
      </c>
      <c r="N235" s="83">
        <v>4323.57</v>
      </c>
      <c r="O235" s="85">
        <v>102.93</v>
      </c>
      <c r="P235" s="83">
        <v>11.051740000000001</v>
      </c>
      <c r="Q235" s="84">
        <f t="shared" si="3"/>
        <v>3.5160786842626363E-3</v>
      </c>
      <c r="R235" s="84">
        <f>P235/'סכום נכסי הקרן'!$C$42</f>
        <v>1.3437147639931514E-4</v>
      </c>
    </row>
    <row r="236" spans="2:18">
      <c r="B236" s="76" t="s">
        <v>2647</v>
      </c>
      <c r="C236" s="86" t="s">
        <v>2499</v>
      </c>
      <c r="D236" s="73">
        <v>8012</v>
      </c>
      <c r="E236" s="73"/>
      <c r="F236" s="73" t="s">
        <v>630</v>
      </c>
      <c r="G236" s="101">
        <v>44120</v>
      </c>
      <c r="H236" s="73"/>
      <c r="I236" s="83">
        <v>4.07</v>
      </c>
      <c r="J236" s="86" t="s">
        <v>872</v>
      </c>
      <c r="K236" s="86" t="s">
        <v>132</v>
      </c>
      <c r="L236" s="87">
        <v>4.6300000000000001E-2</v>
      </c>
      <c r="M236" s="87">
        <v>3.4400000000000007E-2</v>
      </c>
      <c r="N236" s="83">
        <v>140.84</v>
      </c>
      <c r="O236" s="85">
        <v>102.92</v>
      </c>
      <c r="P236" s="83">
        <v>0.35996</v>
      </c>
      <c r="Q236" s="84">
        <f t="shared" si="3"/>
        <v>1.1452021882411082E-4</v>
      </c>
      <c r="R236" s="84">
        <f>P236/'סכום נכסי הקרן'!$C$42</f>
        <v>4.3765376895129167E-6</v>
      </c>
    </row>
    <row r="237" spans="2:18">
      <c r="B237" s="76" t="s">
        <v>2647</v>
      </c>
      <c r="C237" s="86" t="s">
        <v>2499</v>
      </c>
      <c r="D237" s="73">
        <v>8018</v>
      </c>
      <c r="E237" s="73"/>
      <c r="F237" s="73" t="s">
        <v>630</v>
      </c>
      <c r="G237" s="101">
        <v>44127</v>
      </c>
      <c r="H237" s="73"/>
      <c r="I237" s="83">
        <v>4.07</v>
      </c>
      <c r="J237" s="86" t="s">
        <v>872</v>
      </c>
      <c r="K237" s="86" t="s">
        <v>132</v>
      </c>
      <c r="L237" s="87">
        <v>4.6100000000000002E-2</v>
      </c>
      <c r="M237" s="87">
        <v>3.4099999999999998E-2</v>
      </c>
      <c r="N237" s="83">
        <v>1267.53</v>
      </c>
      <c r="O237" s="85">
        <v>102.92</v>
      </c>
      <c r="P237" s="83">
        <v>3.2397199999999997</v>
      </c>
      <c r="Q237" s="84">
        <f t="shared" si="3"/>
        <v>1.0307074211824876E-3</v>
      </c>
      <c r="R237" s="84">
        <f>P237/'סכום נכסי הקרן'!$C$42</f>
        <v>3.9389811877621913E-5</v>
      </c>
    </row>
    <row r="238" spans="2:18">
      <c r="B238" s="76" t="s">
        <v>2648</v>
      </c>
      <c r="C238" s="86" t="s">
        <v>2499</v>
      </c>
      <c r="D238" s="73">
        <v>7382</v>
      </c>
      <c r="E238" s="73"/>
      <c r="F238" s="73" t="s">
        <v>630</v>
      </c>
      <c r="G238" s="101">
        <v>43860</v>
      </c>
      <c r="H238" s="73"/>
      <c r="I238" s="83">
        <v>4.5900000000000007</v>
      </c>
      <c r="J238" s="86" t="s">
        <v>872</v>
      </c>
      <c r="K238" s="86" t="s">
        <v>128</v>
      </c>
      <c r="L238" s="87">
        <v>2.8967999999999997E-2</v>
      </c>
      <c r="M238" s="87">
        <v>2.0900000000000002E-2</v>
      </c>
      <c r="N238" s="83">
        <v>28785.3</v>
      </c>
      <c r="O238" s="85">
        <v>104.4</v>
      </c>
      <c r="P238" s="83">
        <v>96.61672999999999</v>
      </c>
      <c r="Q238" s="84">
        <f t="shared" si="3"/>
        <v>3.073832943013121E-2</v>
      </c>
      <c r="R238" s="84">
        <f>P238/'סכום נכסי הקרן'!$C$42</f>
        <v>1.1747048568799122E-3</v>
      </c>
    </row>
    <row r="239" spans="2:18">
      <c r="B239" s="76" t="s">
        <v>2649</v>
      </c>
      <c r="C239" s="86" t="s">
        <v>2499</v>
      </c>
      <c r="D239" s="73">
        <v>7901</v>
      </c>
      <c r="E239" s="73"/>
      <c r="F239" s="73" t="s">
        <v>630</v>
      </c>
      <c r="G239" s="101">
        <v>44070</v>
      </c>
      <c r="H239" s="73"/>
      <c r="I239" s="83">
        <v>4.32</v>
      </c>
      <c r="J239" s="86" t="s">
        <v>900</v>
      </c>
      <c r="K239" s="86" t="s">
        <v>131</v>
      </c>
      <c r="L239" s="87">
        <v>3.0472000000000003E-2</v>
      </c>
      <c r="M239" s="87">
        <v>2.3700000000000002E-2</v>
      </c>
      <c r="N239" s="83">
        <v>9044.91</v>
      </c>
      <c r="O239" s="85">
        <v>104.02</v>
      </c>
      <c r="P239" s="83">
        <v>41.3215</v>
      </c>
      <c r="Q239" s="84">
        <f t="shared" si="3"/>
        <v>1.3146314096400975E-2</v>
      </c>
      <c r="R239" s="84">
        <f>P239/'סכום נכסי הקרן'!$C$42</f>
        <v>5.0240332852874762E-4</v>
      </c>
    </row>
    <row r="240" spans="2:18">
      <c r="B240" s="76" t="s">
        <v>2649</v>
      </c>
      <c r="C240" s="86" t="s">
        <v>2499</v>
      </c>
      <c r="D240" s="73">
        <v>7948</v>
      </c>
      <c r="E240" s="73"/>
      <c r="F240" s="73" t="s">
        <v>630</v>
      </c>
      <c r="G240" s="101">
        <v>44091</v>
      </c>
      <c r="H240" s="73"/>
      <c r="I240" s="83">
        <v>4.330000000000001</v>
      </c>
      <c r="J240" s="86" t="s">
        <v>900</v>
      </c>
      <c r="K240" s="86" t="s">
        <v>131</v>
      </c>
      <c r="L240" s="87">
        <v>3.0748999999999999E-2</v>
      </c>
      <c r="M240" s="87">
        <v>2.3700000000000002E-2</v>
      </c>
      <c r="N240" s="83">
        <v>2325.83</v>
      </c>
      <c r="O240" s="85">
        <v>103.84</v>
      </c>
      <c r="P240" s="83">
        <v>10.607049999999999</v>
      </c>
      <c r="Q240" s="84">
        <f t="shared" si="3"/>
        <v>3.3746018643134919E-3</v>
      </c>
      <c r="R240" s="84">
        <f>P240/'סכום נכסי הקרן'!$C$42</f>
        <v>1.2896475747179681E-4</v>
      </c>
    </row>
    <row r="241" spans="2:18">
      <c r="B241" s="76" t="s">
        <v>2649</v>
      </c>
      <c r="C241" s="86" t="s">
        <v>2499</v>
      </c>
      <c r="D241" s="73">
        <v>8011</v>
      </c>
      <c r="E241" s="73"/>
      <c r="F241" s="73" t="s">
        <v>630</v>
      </c>
      <c r="G241" s="101">
        <v>44120</v>
      </c>
      <c r="H241" s="73"/>
      <c r="I241" s="83">
        <v>4.3400000000000007</v>
      </c>
      <c r="J241" s="86" t="s">
        <v>900</v>
      </c>
      <c r="K241" s="86" t="s">
        <v>131</v>
      </c>
      <c r="L241" s="87">
        <v>3.0523999999999999E-2</v>
      </c>
      <c r="M241" s="87">
        <v>2.3700000000000002E-2</v>
      </c>
      <c r="N241" s="83">
        <v>2842.69</v>
      </c>
      <c r="O241" s="85">
        <v>103.59</v>
      </c>
      <c r="P241" s="83">
        <v>12.93305</v>
      </c>
      <c r="Q241" s="84">
        <f t="shared" si="3"/>
        <v>4.1146119459472344E-3</v>
      </c>
      <c r="R241" s="84">
        <f>P241/'סכום נכסי הקרן'!$C$42</f>
        <v>1.5724519603665691E-4</v>
      </c>
    </row>
    <row r="242" spans="2:18">
      <c r="B242" s="76" t="s">
        <v>2649</v>
      </c>
      <c r="C242" s="86" t="s">
        <v>2499</v>
      </c>
      <c r="D242" s="73">
        <v>8074</v>
      </c>
      <c r="E242" s="73"/>
      <c r="F242" s="73" t="s">
        <v>630</v>
      </c>
      <c r="G242" s="101">
        <v>44154</v>
      </c>
      <c r="H242" s="73"/>
      <c r="I242" s="83">
        <v>4.3500000000000005</v>
      </c>
      <c r="J242" s="86" t="s">
        <v>900</v>
      </c>
      <c r="K242" s="86" t="s">
        <v>131</v>
      </c>
      <c r="L242" s="87">
        <v>3.0543999999999998E-2</v>
      </c>
      <c r="M242" s="87">
        <v>2.3700000000000002E-2</v>
      </c>
      <c r="N242" s="83">
        <v>3617.96</v>
      </c>
      <c r="O242" s="85">
        <v>103.31</v>
      </c>
      <c r="P242" s="83">
        <v>16.415689999999998</v>
      </c>
      <c r="Q242" s="84">
        <f t="shared" si="3"/>
        <v>5.2226036530413581E-3</v>
      </c>
      <c r="R242" s="84">
        <f>P242/'סכום נכסי הקרן'!$C$42</f>
        <v>1.9958852645949628E-4</v>
      </c>
    </row>
    <row r="243" spans="2:18">
      <c r="B243" s="76" t="s">
        <v>2649</v>
      </c>
      <c r="C243" s="86" t="s">
        <v>2499</v>
      </c>
      <c r="D243" s="73">
        <v>8140</v>
      </c>
      <c r="E243" s="73"/>
      <c r="F243" s="73" t="s">
        <v>630</v>
      </c>
      <c r="G243" s="101">
        <v>44182</v>
      </c>
      <c r="H243" s="73"/>
      <c r="I243" s="83">
        <v>4.3600000000000003</v>
      </c>
      <c r="J243" s="86" t="s">
        <v>900</v>
      </c>
      <c r="K243" s="86" t="s">
        <v>131</v>
      </c>
      <c r="L243" s="87">
        <v>3.0276000000000001E-2</v>
      </c>
      <c r="M243" s="87">
        <v>2.3700000000000002E-2</v>
      </c>
      <c r="N243" s="83">
        <v>1550.56</v>
      </c>
      <c r="O243" s="85">
        <v>103.07</v>
      </c>
      <c r="P243" s="83">
        <v>7.0189599999999999</v>
      </c>
      <c r="Q243" s="84">
        <f t="shared" si="3"/>
        <v>2.233061548832317E-3</v>
      </c>
      <c r="R243" s="84">
        <f>P243/'סכום נכסי הקרן'!$C$42</f>
        <v>8.5339323761483447E-5</v>
      </c>
    </row>
    <row r="244" spans="2:18">
      <c r="B244" s="76" t="s">
        <v>2649</v>
      </c>
      <c r="C244" s="86" t="s">
        <v>2499</v>
      </c>
      <c r="D244" s="73">
        <v>7900</v>
      </c>
      <c r="E244" s="73"/>
      <c r="F244" s="73" t="s">
        <v>630</v>
      </c>
      <c r="G244" s="101">
        <v>44070</v>
      </c>
      <c r="H244" s="73"/>
      <c r="I244" s="83">
        <v>4.3199999999999994</v>
      </c>
      <c r="J244" s="86" t="s">
        <v>900</v>
      </c>
      <c r="K244" s="86" t="s">
        <v>131</v>
      </c>
      <c r="L244" s="87">
        <v>3.0748999999999999E-2</v>
      </c>
      <c r="M244" s="87">
        <v>2.3700000000000002E-2</v>
      </c>
      <c r="N244" s="83">
        <v>14683.3</v>
      </c>
      <c r="O244" s="85">
        <v>104.02</v>
      </c>
      <c r="P244" s="83">
        <v>67.08</v>
      </c>
      <c r="Q244" s="84">
        <f t="shared" si="3"/>
        <v>2.1341305363710837E-2</v>
      </c>
      <c r="R244" s="84">
        <f>P244/'סכום נכסי הקרן'!$C$42</f>
        <v>8.1558547675443505E-4</v>
      </c>
    </row>
    <row r="245" spans="2:18">
      <c r="B245" s="76" t="s">
        <v>2650</v>
      </c>
      <c r="C245" s="86" t="s">
        <v>2499</v>
      </c>
      <c r="D245" s="73">
        <v>8138</v>
      </c>
      <c r="E245" s="73"/>
      <c r="F245" s="73" t="s">
        <v>630</v>
      </c>
      <c r="G245" s="101">
        <v>44179</v>
      </c>
      <c r="H245" s="73"/>
      <c r="I245" s="83">
        <v>3.5199999999999996</v>
      </c>
      <c r="J245" s="86" t="s">
        <v>872</v>
      </c>
      <c r="K245" s="86" t="s">
        <v>128</v>
      </c>
      <c r="L245" s="87">
        <v>2.5289000000000002E-2</v>
      </c>
      <c r="M245" s="87">
        <v>1.9599999999999999E-2</v>
      </c>
      <c r="N245" s="83">
        <v>15579.15</v>
      </c>
      <c r="O245" s="85">
        <v>102.27</v>
      </c>
      <c r="P245" s="83">
        <v>51.223949999999995</v>
      </c>
      <c r="Q245" s="84">
        <f t="shared" si="3"/>
        <v>1.6296749536157659E-2</v>
      </c>
      <c r="R245" s="84">
        <f>P245/'סכום נכסי הקרן'!$C$42</f>
        <v>6.2280127731060436E-4</v>
      </c>
    </row>
    <row r="246" spans="2:18">
      <c r="B246" s="76" t="s">
        <v>2650</v>
      </c>
      <c r="C246" s="86" t="s">
        <v>2499</v>
      </c>
      <c r="D246" s="73">
        <v>8077</v>
      </c>
      <c r="E246" s="73"/>
      <c r="F246" s="73" t="s">
        <v>630</v>
      </c>
      <c r="G246" s="101">
        <v>44155</v>
      </c>
      <c r="H246" s="73"/>
      <c r="I246" s="83">
        <v>3.52</v>
      </c>
      <c r="J246" s="86" t="s">
        <v>872</v>
      </c>
      <c r="K246" s="86" t="s">
        <v>128</v>
      </c>
      <c r="L246" s="87">
        <v>2.5266E-2</v>
      </c>
      <c r="M246" s="87">
        <v>1.9399999999999997E-2</v>
      </c>
      <c r="N246" s="83">
        <v>1073.7</v>
      </c>
      <c r="O246" s="85">
        <v>102.29</v>
      </c>
      <c r="P246" s="83">
        <v>3.5310100000000002</v>
      </c>
      <c r="Q246" s="84">
        <f t="shared" si="3"/>
        <v>1.1233804808037659E-3</v>
      </c>
      <c r="R246" s="84">
        <f>P246/'סכום נכסי הקרן'!$C$42</f>
        <v>4.2931432234267705E-5</v>
      </c>
    </row>
    <row r="247" spans="2:18">
      <c r="B247" s="76" t="s">
        <v>2650</v>
      </c>
      <c r="C247" s="86" t="s">
        <v>2499</v>
      </c>
      <c r="D247" s="73">
        <v>8141</v>
      </c>
      <c r="E247" s="73"/>
      <c r="F247" s="73" t="s">
        <v>630</v>
      </c>
      <c r="G247" s="101">
        <v>44186</v>
      </c>
      <c r="H247" s="73"/>
      <c r="I247" s="83">
        <v>3.5199999999999996</v>
      </c>
      <c r="J247" s="86" t="s">
        <v>872</v>
      </c>
      <c r="K247" s="86" t="s">
        <v>128</v>
      </c>
      <c r="L247" s="87">
        <v>2.5266E-2</v>
      </c>
      <c r="M247" s="87">
        <v>1.9000000000000003E-2</v>
      </c>
      <c r="N247" s="83">
        <v>1389.49</v>
      </c>
      <c r="O247" s="85">
        <v>102.3</v>
      </c>
      <c r="P247" s="83">
        <v>4.56996</v>
      </c>
      <c r="Q247" s="84">
        <f t="shared" si="3"/>
        <v>1.453919377757066E-3</v>
      </c>
      <c r="R247" s="84">
        <f>P247/'סכום נכסי הקרן'!$C$42</f>
        <v>5.5563401987905457E-5</v>
      </c>
    </row>
    <row r="248" spans="2:18">
      <c r="B248" s="76" t="s">
        <v>2651</v>
      </c>
      <c r="C248" s="86" t="s">
        <v>2499</v>
      </c>
      <c r="D248" s="73">
        <v>7823</v>
      </c>
      <c r="E248" s="73"/>
      <c r="F248" s="73" t="s">
        <v>630</v>
      </c>
      <c r="G248" s="101">
        <v>44027</v>
      </c>
      <c r="H248" s="73"/>
      <c r="I248" s="83">
        <v>5.830000000000001</v>
      </c>
      <c r="J248" s="86" t="s">
        <v>872</v>
      </c>
      <c r="K248" s="86" t="s">
        <v>130</v>
      </c>
      <c r="L248" s="87">
        <v>2.35E-2</v>
      </c>
      <c r="M248" s="87">
        <v>1.8600000000000002E-2</v>
      </c>
      <c r="N248" s="83">
        <v>14962.94</v>
      </c>
      <c r="O248" s="85">
        <v>103.13</v>
      </c>
      <c r="P248" s="83">
        <v>60.862519999999996</v>
      </c>
      <c r="Q248" s="84">
        <f t="shared" si="3"/>
        <v>1.9363232327444219E-2</v>
      </c>
      <c r="R248" s="84">
        <f>P248/'סכום נכסי הקרן'!$C$42</f>
        <v>7.3999086748175813E-4</v>
      </c>
    </row>
    <row r="249" spans="2:18">
      <c r="B249" s="76" t="s">
        <v>2651</v>
      </c>
      <c r="C249" s="86" t="s">
        <v>2499</v>
      </c>
      <c r="D249" s="73">
        <v>7993</v>
      </c>
      <c r="E249" s="73"/>
      <c r="F249" s="73" t="s">
        <v>630</v>
      </c>
      <c r="G249" s="101">
        <v>44119</v>
      </c>
      <c r="H249" s="73"/>
      <c r="I249" s="83">
        <v>5.830000000000001</v>
      </c>
      <c r="J249" s="86" t="s">
        <v>872</v>
      </c>
      <c r="K249" s="86" t="s">
        <v>130</v>
      </c>
      <c r="L249" s="87">
        <v>2.35E-2</v>
      </c>
      <c r="M249" s="87">
        <v>1.8600000000000002E-2</v>
      </c>
      <c r="N249" s="83">
        <v>14962.94</v>
      </c>
      <c r="O249" s="85">
        <v>103.13</v>
      </c>
      <c r="P249" s="83">
        <v>60.862519999999996</v>
      </c>
      <c r="Q249" s="84">
        <f t="shared" si="3"/>
        <v>1.9363232327444219E-2</v>
      </c>
      <c r="R249" s="84">
        <f>P249/'סכום נכסי הקרן'!$C$42</f>
        <v>7.3999086748175813E-4</v>
      </c>
    </row>
    <row r="250" spans="2:18">
      <c r="B250" s="116"/>
      <c r="C250" s="116"/>
      <c r="D250" s="116"/>
      <c r="E250" s="116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</row>
    <row r="251" spans="2:18">
      <c r="B251" s="116"/>
      <c r="C251" s="116"/>
      <c r="D251" s="116"/>
      <c r="E251" s="116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</row>
    <row r="252" spans="2:18">
      <c r="B252" s="116"/>
      <c r="C252" s="116"/>
      <c r="D252" s="116"/>
      <c r="E252" s="116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</row>
    <row r="253" spans="2:18">
      <c r="B253" s="118" t="s">
        <v>216</v>
      </c>
      <c r="C253" s="116"/>
      <c r="D253" s="116"/>
      <c r="E253" s="116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</row>
    <row r="254" spans="2:18">
      <c r="B254" s="118" t="s">
        <v>108</v>
      </c>
      <c r="C254" s="116"/>
      <c r="D254" s="116"/>
      <c r="E254" s="116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</row>
    <row r="255" spans="2:18">
      <c r="B255" s="118" t="s">
        <v>199</v>
      </c>
      <c r="C255" s="116"/>
      <c r="D255" s="116"/>
      <c r="E255" s="116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</row>
    <row r="256" spans="2:18">
      <c r="B256" s="118" t="s">
        <v>207</v>
      </c>
      <c r="C256" s="116"/>
      <c r="D256" s="116"/>
      <c r="E256" s="116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</row>
    <row r="257" spans="2:18">
      <c r="B257" s="116"/>
      <c r="C257" s="116"/>
      <c r="D257" s="116"/>
      <c r="E257" s="116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</row>
    <row r="258" spans="2:18">
      <c r="B258" s="116"/>
      <c r="C258" s="116"/>
      <c r="D258" s="116"/>
      <c r="E258" s="116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</row>
    <row r="259" spans="2:18">
      <c r="B259" s="116"/>
      <c r="C259" s="116"/>
      <c r="D259" s="116"/>
      <c r="E259" s="116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</row>
    <row r="260" spans="2:18">
      <c r="B260" s="116"/>
      <c r="C260" s="116"/>
      <c r="D260" s="116"/>
      <c r="E260" s="116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</row>
    <row r="261" spans="2:18">
      <c r="B261" s="116"/>
      <c r="C261" s="116"/>
      <c r="D261" s="116"/>
      <c r="E261" s="116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</row>
    <row r="262" spans="2:18">
      <c r="B262" s="116"/>
      <c r="C262" s="116"/>
      <c r="D262" s="116"/>
      <c r="E262" s="116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</row>
    <row r="263" spans="2:18">
      <c r="B263" s="116"/>
      <c r="C263" s="116"/>
      <c r="D263" s="116"/>
      <c r="E263" s="116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</row>
    <row r="264" spans="2:18">
      <c r="B264" s="116"/>
      <c r="C264" s="116"/>
      <c r="D264" s="116"/>
      <c r="E264" s="116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</row>
    <row r="265" spans="2:18">
      <c r="B265" s="116"/>
      <c r="C265" s="116"/>
      <c r="D265" s="116"/>
      <c r="E265" s="116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</row>
    <row r="266" spans="2:18">
      <c r="B266" s="116"/>
      <c r="C266" s="116"/>
      <c r="D266" s="116"/>
      <c r="E266" s="116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</row>
    <row r="267" spans="2:18">
      <c r="B267" s="116"/>
      <c r="C267" s="116"/>
      <c r="D267" s="116"/>
      <c r="E267" s="116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</row>
    <row r="268" spans="2:18">
      <c r="B268" s="116"/>
      <c r="C268" s="116"/>
      <c r="D268" s="116"/>
      <c r="E268" s="116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</row>
    <row r="269" spans="2:18">
      <c r="B269" s="116"/>
      <c r="C269" s="116"/>
      <c r="D269" s="116"/>
      <c r="E269" s="116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</row>
    <row r="270" spans="2:18">
      <c r="B270" s="116"/>
      <c r="C270" s="116"/>
      <c r="D270" s="116"/>
      <c r="E270" s="116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</row>
    <row r="271" spans="2:18">
      <c r="B271" s="116"/>
      <c r="C271" s="116"/>
      <c r="D271" s="116"/>
      <c r="E271" s="116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</row>
    <row r="272" spans="2:18">
      <c r="B272" s="116"/>
      <c r="C272" s="116"/>
      <c r="D272" s="116"/>
      <c r="E272" s="116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</row>
    <row r="273" spans="2:18">
      <c r="B273" s="116"/>
      <c r="C273" s="116"/>
      <c r="D273" s="116"/>
      <c r="E273" s="116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</row>
    <row r="274" spans="2:18">
      <c r="B274" s="116"/>
      <c r="C274" s="116"/>
      <c r="D274" s="116"/>
      <c r="E274" s="116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</row>
    <row r="275" spans="2:18">
      <c r="B275" s="116"/>
      <c r="C275" s="116"/>
      <c r="D275" s="116"/>
      <c r="E275" s="116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</row>
    <row r="276" spans="2:18">
      <c r="B276" s="116"/>
      <c r="C276" s="116"/>
      <c r="D276" s="116"/>
      <c r="E276" s="116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</row>
    <row r="277" spans="2:18">
      <c r="B277" s="116"/>
      <c r="C277" s="116"/>
      <c r="D277" s="116"/>
      <c r="E277" s="116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</row>
    <row r="278" spans="2:18">
      <c r="B278" s="116"/>
      <c r="C278" s="116"/>
      <c r="D278" s="116"/>
      <c r="E278" s="116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</row>
    <row r="279" spans="2:18">
      <c r="B279" s="116"/>
      <c r="C279" s="116"/>
      <c r="D279" s="116"/>
      <c r="E279" s="116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</row>
    <row r="280" spans="2:18">
      <c r="B280" s="116"/>
      <c r="C280" s="116"/>
      <c r="D280" s="116"/>
      <c r="E280" s="116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</row>
    <row r="281" spans="2:18">
      <c r="B281" s="116"/>
      <c r="C281" s="116"/>
      <c r="D281" s="116"/>
      <c r="E281" s="116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</row>
    <row r="282" spans="2:18">
      <c r="B282" s="116"/>
      <c r="C282" s="116"/>
      <c r="D282" s="116"/>
      <c r="E282" s="116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</row>
    <row r="283" spans="2:18">
      <c r="B283" s="116"/>
      <c r="C283" s="116"/>
      <c r="D283" s="116"/>
      <c r="E283" s="116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</row>
    <row r="284" spans="2:18">
      <c r="B284" s="116"/>
      <c r="C284" s="116"/>
      <c r="D284" s="116"/>
      <c r="E284" s="116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</row>
    <row r="285" spans="2:18">
      <c r="B285" s="116"/>
      <c r="C285" s="116"/>
      <c r="D285" s="116"/>
      <c r="E285" s="116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</row>
    <row r="286" spans="2:18">
      <c r="B286" s="116"/>
      <c r="C286" s="116"/>
      <c r="D286" s="116"/>
      <c r="E286" s="116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</row>
    <row r="287" spans="2:18">
      <c r="B287" s="116"/>
      <c r="C287" s="116"/>
      <c r="D287" s="116"/>
      <c r="E287" s="116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</row>
    <row r="288" spans="2:18">
      <c r="B288" s="116"/>
      <c r="C288" s="116"/>
      <c r="D288" s="116"/>
      <c r="E288" s="116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</row>
    <row r="289" spans="2:18">
      <c r="B289" s="116"/>
      <c r="C289" s="116"/>
      <c r="D289" s="116"/>
      <c r="E289" s="116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</row>
    <row r="290" spans="2:18">
      <c r="B290" s="116"/>
      <c r="C290" s="116"/>
      <c r="D290" s="116"/>
      <c r="E290" s="116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</row>
    <row r="291" spans="2:18">
      <c r="B291" s="116"/>
      <c r="C291" s="116"/>
      <c r="D291" s="116"/>
      <c r="E291" s="116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</row>
    <row r="292" spans="2:18">
      <c r="B292" s="116"/>
      <c r="C292" s="116"/>
      <c r="D292" s="116"/>
      <c r="E292" s="116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</row>
    <row r="293" spans="2:18">
      <c r="B293" s="116"/>
      <c r="C293" s="116"/>
      <c r="D293" s="116"/>
      <c r="E293" s="116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</row>
    <row r="294" spans="2:18">
      <c r="B294" s="116"/>
      <c r="C294" s="116"/>
      <c r="D294" s="116"/>
      <c r="E294" s="116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</row>
    <row r="295" spans="2:18">
      <c r="B295" s="116"/>
      <c r="C295" s="116"/>
      <c r="D295" s="116"/>
      <c r="E295" s="116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</row>
    <row r="296" spans="2:18">
      <c r="B296" s="116"/>
      <c r="C296" s="116"/>
      <c r="D296" s="116"/>
      <c r="E296" s="116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</row>
    <row r="297" spans="2:18">
      <c r="B297" s="116"/>
      <c r="C297" s="116"/>
      <c r="D297" s="116"/>
      <c r="E297" s="116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</row>
    <row r="298" spans="2:18">
      <c r="B298" s="116"/>
      <c r="C298" s="116"/>
      <c r="D298" s="116"/>
      <c r="E298" s="116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</row>
    <row r="299" spans="2:18">
      <c r="B299" s="116"/>
      <c r="C299" s="116"/>
      <c r="D299" s="116"/>
      <c r="E299" s="116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</row>
    <row r="300" spans="2:18">
      <c r="B300" s="116"/>
      <c r="C300" s="116"/>
      <c r="D300" s="116"/>
      <c r="E300" s="116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</row>
    <row r="301" spans="2:18">
      <c r="B301" s="116"/>
      <c r="C301" s="116"/>
      <c r="D301" s="116"/>
      <c r="E301" s="116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</row>
    <row r="302" spans="2:18">
      <c r="B302" s="116"/>
      <c r="C302" s="116"/>
      <c r="D302" s="116"/>
      <c r="E302" s="116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</row>
    <row r="303" spans="2:18">
      <c r="B303" s="116"/>
      <c r="C303" s="116"/>
      <c r="D303" s="116"/>
      <c r="E303" s="116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</row>
    <row r="304" spans="2:18">
      <c r="B304" s="116"/>
      <c r="C304" s="116"/>
      <c r="D304" s="116"/>
      <c r="E304" s="116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</row>
    <row r="305" spans="2:18">
      <c r="B305" s="116"/>
      <c r="C305" s="116"/>
      <c r="D305" s="116"/>
      <c r="E305" s="116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</row>
    <row r="306" spans="2:18">
      <c r="B306" s="116"/>
      <c r="C306" s="116"/>
      <c r="D306" s="116"/>
      <c r="E306" s="116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</row>
    <row r="307" spans="2:18">
      <c r="B307" s="116"/>
      <c r="C307" s="116"/>
      <c r="D307" s="116"/>
      <c r="E307" s="116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</row>
    <row r="308" spans="2:18">
      <c r="B308" s="116"/>
      <c r="C308" s="116"/>
      <c r="D308" s="116"/>
      <c r="E308" s="116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</row>
    <row r="309" spans="2:18">
      <c r="B309" s="116"/>
      <c r="C309" s="116"/>
      <c r="D309" s="116"/>
      <c r="E309" s="116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</row>
    <row r="310" spans="2:18">
      <c r="B310" s="116"/>
      <c r="C310" s="116"/>
      <c r="D310" s="116"/>
      <c r="E310" s="116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</row>
    <row r="311" spans="2:18">
      <c r="B311" s="116"/>
      <c r="C311" s="116"/>
      <c r="D311" s="116"/>
      <c r="E311" s="116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</row>
    <row r="312" spans="2:18">
      <c r="B312" s="116"/>
      <c r="C312" s="116"/>
      <c r="D312" s="116"/>
      <c r="E312" s="116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</row>
    <row r="313" spans="2:18">
      <c r="B313" s="116"/>
      <c r="C313" s="116"/>
      <c r="D313" s="116"/>
      <c r="E313" s="116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</row>
    <row r="314" spans="2:18">
      <c r="B314" s="116"/>
      <c r="C314" s="116"/>
      <c r="D314" s="116"/>
      <c r="E314" s="116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</row>
    <row r="315" spans="2:18">
      <c r="B315" s="116"/>
      <c r="C315" s="116"/>
      <c r="D315" s="116"/>
      <c r="E315" s="116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</row>
    <row r="316" spans="2:18">
      <c r="B316" s="116"/>
      <c r="C316" s="116"/>
      <c r="D316" s="116"/>
      <c r="E316" s="116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</row>
    <row r="317" spans="2:18">
      <c r="B317" s="116"/>
      <c r="C317" s="116"/>
      <c r="D317" s="116"/>
      <c r="E317" s="116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</row>
    <row r="318" spans="2:18">
      <c r="B318" s="116"/>
      <c r="C318" s="116"/>
      <c r="D318" s="116"/>
      <c r="E318" s="116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</row>
    <row r="319" spans="2:18">
      <c r="B319" s="116"/>
      <c r="C319" s="116"/>
      <c r="D319" s="116"/>
      <c r="E319" s="116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</row>
    <row r="320" spans="2:18">
      <c r="B320" s="116"/>
      <c r="C320" s="116"/>
      <c r="D320" s="116"/>
      <c r="E320" s="116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</row>
    <row r="321" spans="2:18">
      <c r="B321" s="116"/>
      <c r="C321" s="116"/>
      <c r="D321" s="116"/>
      <c r="E321" s="116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</row>
    <row r="322" spans="2:18">
      <c r="B322" s="116"/>
      <c r="C322" s="116"/>
      <c r="D322" s="116"/>
      <c r="E322" s="116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</row>
    <row r="323" spans="2:18">
      <c r="B323" s="116"/>
      <c r="C323" s="116"/>
      <c r="D323" s="116"/>
      <c r="E323" s="116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</row>
    <row r="324" spans="2:18">
      <c r="B324" s="116"/>
      <c r="C324" s="116"/>
      <c r="D324" s="116"/>
      <c r="E324" s="116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</row>
    <row r="325" spans="2:18">
      <c r="B325" s="116"/>
      <c r="C325" s="116"/>
      <c r="D325" s="116"/>
      <c r="E325" s="116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</row>
    <row r="326" spans="2:18">
      <c r="B326" s="116"/>
      <c r="C326" s="116"/>
      <c r="D326" s="116"/>
      <c r="E326" s="116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</row>
    <row r="327" spans="2:18">
      <c r="B327" s="116"/>
      <c r="C327" s="116"/>
      <c r="D327" s="116"/>
      <c r="E327" s="116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</row>
    <row r="328" spans="2:18">
      <c r="B328" s="116"/>
      <c r="C328" s="116"/>
      <c r="D328" s="116"/>
      <c r="E328" s="116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</row>
    <row r="329" spans="2:18">
      <c r="B329" s="116"/>
      <c r="C329" s="116"/>
      <c r="D329" s="116"/>
      <c r="E329" s="116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</row>
    <row r="330" spans="2:18">
      <c r="B330" s="116"/>
      <c r="C330" s="116"/>
      <c r="D330" s="116"/>
      <c r="E330" s="116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</row>
    <row r="331" spans="2:18">
      <c r="B331" s="116"/>
      <c r="C331" s="116"/>
      <c r="D331" s="116"/>
      <c r="E331" s="116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</row>
    <row r="332" spans="2:18">
      <c r="B332" s="116"/>
      <c r="C332" s="116"/>
      <c r="D332" s="116"/>
      <c r="E332" s="116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</row>
    <row r="333" spans="2:18">
      <c r="B333" s="116"/>
      <c r="C333" s="116"/>
      <c r="D333" s="116"/>
      <c r="E333" s="116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</row>
    <row r="334" spans="2:18">
      <c r="B334" s="116"/>
      <c r="C334" s="116"/>
      <c r="D334" s="116"/>
      <c r="E334" s="116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</row>
    <row r="335" spans="2:18">
      <c r="B335" s="116"/>
      <c r="C335" s="116"/>
      <c r="D335" s="116"/>
      <c r="E335" s="116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</row>
    <row r="336" spans="2:18">
      <c r="B336" s="116"/>
      <c r="C336" s="116"/>
      <c r="D336" s="116"/>
      <c r="E336" s="116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</row>
    <row r="337" spans="2:18">
      <c r="B337" s="116"/>
      <c r="C337" s="116"/>
      <c r="D337" s="116"/>
      <c r="E337" s="116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</row>
    <row r="338" spans="2:18">
      <c r="B338" s="116"/>
      <c r="C338" s="116"/>
      <c r="D338" s="116"/>
      <c r="E338" s="116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</row>
    <row r="339" spans="2:18">
      <c r="B339" s="116"/>
      <c r="C339" s="116"/>
      <c r="D339" s="116"/>
      <c r="E339" s="116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</row>
    <row r="340" spans="2:18">
      <c r="B340" s="116"/>
      <c r="C340" s="116"/>
      <c r="D340" s="116"/>
      <c r="E340" s="116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</row>
    <row r="341" spans="2:18">
      <c r="B341" s="116"/>
      <c r="C341" s="116"/>
      <c r="D341" s="116"/>
      <c r="E341" s="116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</row>
    <row r="342" spans="2:18">
      <c r="B342" s="116"/>
      <c r="C342" s="116"/>
      <c r="D342" s="116"/>
      <c r="E342" s="116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</row>
    <row r="343" spans="2:18">
      <c r="B343" s="116"/>
      <c r="C343" s="116"/>
      <c r="D343" s="116"/>
      <c r="E343" s="116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</row>
    <row r="344" spans="2:18">
      <c r="B344" s="116"/>
      <c r="C344" s="116"/>
      <c r="D344" s="116"/>
      <c r="E344" s="116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</row>
    <row r="345" spans="2:18">
      <c r="B345" s="116"/>
      <c r="C345" s="116"/>
      <c r="D345" s="116"/>
      <c r="E345" s="116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</row>
    <row r="346" spans="2:18">
      <c r="B346" s="116"/>
      <c r="C346" s="116"/>
      <c r="D346" s="116"/>
      <c r="E346" s="116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</row>
    <row r="347" spans="2:18">
      <c r="B347" s="116"/>
      <c r="C347" s="116"/>
      <c r="D347" s="116"/>
      <c r="E347" s="116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</row>
    <row r="348" spans="2:18">
      <c r="B348" s="116"/>
      <c r="C348" s="116"/>
      <c r="D348" s="116"/>
      <c r="E348" s="116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</row>
    <row r="349" spans="2:18">
      <c r="B349" s="116"/>
      <c r="C349" s="116"/>
      <c r="D349" s="116"/>
      <c r="E349" s="116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</row>
    <row r="350" spans="2:18">
      <c r="B350" s="116"/>
      <c r="C350" s="116"/>
      <c r="D350" s="116"/>
      <c r="E350" s="116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</row>
    <row r="351" spans="2:18">
      <c r="B351" s="116"/>
      <c r="C351" s="116"/>
      <c r="D351" s="116"/>
      <c r="E351" s="116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</row>
    <row r="352" spans="2:18">
      <c r="B352" s="116"/>
      <c r="C352" s="116"/>
      <c r="D352" s="116"/>
      <c r="E352" s="116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</row>
    <row r="353" spans="2:18">
      <c r="B353" s="116"/>
      <c r="C353" s="116"/>
      <c r="D353" s="116"/>
      <c r="E353" s="116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</row>
    <row r="354" spans="2:18">
      <c r="B354" s="116"/>
      <c r="C354" s="116"/>
      <c r="D354" s="116"/>
      <c r="E354" s="116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</row>
    <row r="355" spans="2:18">
      <c r="B355" s="116"/>
      <c r="C355" s="116"/>
      <c r="D355" s="116"/>
      <c r="E355" s="116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</row>
    <row r="356" spans="2:18">
      <c r="B356" s="116"/>
      <c r="C356" s="116"/>
      <c r="D356" s="116"/>
      <c r="E356" s="116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</row>
    <row r="357" spans="2:18">
      <c r="B357" s="116"/>
      <c r="C357" s="116"/>
      <c r="D357" s="116"/>
      <c r="E357" s="116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</row>
    <row r="358" spans="2:18">
      <c r="B358" s="116"/>
      <c r="C358" s="116"/>
      <c r="D358" s="116"/>
      <c r="E358" s="116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</row>
    <row r="359" spans="2:18">
      <c r="B359" s="116"/>
      <c r="C359" s="116"/>
      <c r="D359" s="116"/>
      <c r="E359" s="116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</row>
    <row r="360" spans="2:18">
      <c r="B360" s="116"/>
      <c r="C360" s="116"/>
      <c r="D360" s="116"/>
      <c r="E360" s="116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</row>
    <row r="361" spans="2:18">
      <c r="B361" s="116"/>
      <c r="C361" s="116"/>
      <c r="D361" s="116"/>
      <c r="E361" s="116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</row>
    <row r="362" spans="2:18">
      <c r="B362" s="116"/>
      <c r="C362" s="116"/>
      <c r="D362" s="116"/>
      <c r="E362" s="116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</row>
    <row r="363" spans="2:18">
      <c r="B363" s="116"/>
      <c r="C363" s="116"/>
      <c r="D363" s="116"/>
      <c r="E363" s="116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</row>
    <row r="364" spans="2:18">
      <c r="B364" s="116"/>
      <c r="C364" s="116"/>
      <c r="D364" s="116"/>
      <c r="E364" s="116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</row>
    <row r="365" spans="2:18">
      <c r="B365" s="116"/>
      <c r="C365" s="116"/>
      <c r="D365" s="116"/>
      <c r="E365" s="116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</row>
    <row r="366" spans="2:18">
      <c r="B366" s="116"/>
      <c r="C366" s="116"/>
      <c r="D366" s="116"/>
      <c r="E366" s="116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</row>
    <row r="367" spans="2:18">
      <c r="B367" s="116"/>
      <c r="C367" s="116"/>
      <c r="D367" s="116"/>
      <c r="E367" s="116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</row>
    <row r="368" spans="2:18">
      <c r="B368" s="116"/>
      <c r="C368" s="116"/>
      <c r="D368" s="116"/>
      <c r="E368" s="116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</row>
    <row r="369" spans="2:18">
      <c r="B369" s="116"/>
      <c r="C369" s="116"/>
      <c r="D369" s="116"/>
      <c r="E369" s="116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</row>
    <row r="370" spans="2:18">
      <c r="B370" s="116"/>
      <c r="C370" s="116"/>
      <c r="D370" s="116"/>
      <c r="E370" s="116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</row>
    <row r="371" spans="2:18">
      <c r="B371" s="116"/>
      <c r="C371" s="116"/>
      <c r="D371" s="116"/>
      <c r="E371" s="116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</row>
    <row r="372" spans="2:18">
      <c r="B372" s="116"/>
      <c r="C372" s="116"/>
      <c r="D372" s="116"/>
      <c r="E372" s="116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</row>
    <row r="373" spans="2:18">
      <c r="B373" s="116"/>
      <c r="C373" s="116"/>
      <c r="D373" s="116"/>
      <c r="E373" s="116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</row>
    <row r="374" spans="2:18">
      <c r="B374" s="116"/>
      <c r="C374" s="116"/>
      <c r="D374" s="116"/>
      <c r="E374" s="116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</row>
    <row r="375" spans="2:18">
      <c r="B375" s="116"/>
      <c r="C375" s="116"/>
      <c r="D375" s="116"/>
      <c r="E375" s="116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</row>
    <row r="376" spans="2:18">
      <c r="B376" s="116"/>
      <c r="C376" s="116"/>
      <c r="D376" s="116"/>
      <c r="E376" s="116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</row>
    <row r="377" spans="2:18">
      <c r="B377" s="116"/>
      <c r="C377" s="116"/>
      <c r="D377" s="116"/>
      <c r="E377" s="116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</row>
    <row r="378" spans="2:18">
      <c r="B378" s="116"/>
      <c r="C378" s="116"/>
      <c r="D378" s="116"/>
      <c r="E378" s="116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</row>
    <row r="379" spans="2:18">
      <c r="B379" s="116"/>
      <c r="C379" s="116"/>
      <c r="D379" s="116"/>
      <c r="E379" s="116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</row>
    <row r="380" spans="2:18">
      <c r="B380" s="116"/>
      <c r="C380" s="116"/>
      <c r="D380" s="116"/>
      <c r="E380" s="116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</row>
    <row r="381" spans="2:18">
      <c r="B381" s="116"/>
      <c r="C381" s="116"/>
      <c r="D381" s="116"/>
      <c r="E381" s="116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</row>
    <row r="382" spans="2:18">
      <c r="B382" s="116"/>
      <c r="C382" s="116"/>
      <c r="D382" s="116"/>
      <c r="E382" s="116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</row>
    <row r="383" spans="2:18">
      <c r="B383" s="116"/>
      <c r="C383" s="116"/>
      <c r="D383" s="116"/>
      <c r="E383" s="116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</row>
    <row r="384" spans="2:18">
      <c r="B384" s="116"/>
      <c r="C384" s="116"/>
      <c r="D384" s="116"/>
      <c r="E384" s="116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</row>
    <row r="385" spans="2:18">
      <c r="B385" s="116"/>
      <c r="C385" s="116"/>
      <c r="D385" s="116"/>
      <c r="E385" s="116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</row>
    <row r="386" spans="2:18">
      <c r="B386" s="116"/>
      <c r="C386" s="116"/>
      <c r="D386" s="116"/>
      <c r="E386" s="116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</row>
    <row r="387" spans="2:18">
      <c r="B387" s="116"/>
      <c r="C387" s="116"/>
      <c r="D387" s="116"/>
      <c r="E387" s="116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</row>
    <row r="388" spans="2:18">
      <c r="B388" s="116"/>
      <c r="C388" s="116"/>
      <c r="D388" s="116"/>
      <c r="E388" s="116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</row>
    <row r="389" spans="2:18">
      <c r="B389" s="116"/>
      <c r="C389" s="116"/>
      <c r="D389" s="116"/>
      <c r="E389" s="116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</row>
    <row r="390" spans="2:18">
      <c r="B390" s="116"/>
      <c r="C390" s="116"/>
      <c r="D390" s="116"/>
      <c r="E390" s="116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</row>
    <row r="391" spans="2:18">
      <c r="B391" s="116"/>
      <c r="C391" s="116"/>
      <c r="D391" s="116"/>
      <c r="E391" s="116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</row>
    <row r="392" spans="2:18">
      <c r="B392" s="116"/>
      <c r="C392" s="116"/>
      <c r="D392" s="116"/>
      <c r="E392" s="116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</row>
    <row r="393" spans="2:18">
      <c r="B393" s="116"/>
      <c r="C393" s="116"/>
      <c r="D393" s="116"/>
      <c r="E393" s="116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</row>
    <row r="394" spans="2:18">
      <c r="B394" s="116"/>
      <c r="C394" s="116"/>
      <c r="D394" s="116"/>
      <c r="E394" s="116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</row>
    <row r="395" spans="2:18">
      <c r="B395" s="116"/>
      <c r="C395" s="116"/>
      <c r="D395" s="116"/>
      <c r="E395" s="116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</row>
    <row r="396" spans="2:18">
      <c r="B396" s="116"/>
      <c r="C396" s="116"/>
      <c r="D396" s="116"/>
      <c r="E396" s="116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</row>
    <row r="397" spans="2:18">
      <c r="B397" s="116"/>
      <c r="C397" s="116"/>
      <c r="D397" s="116"/>
      <c r="E397" s="116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</row>
    <row r="398" spans="2:18">
      <c r="B398" s="116"/>
      <c r="C398" s="116"/>
      <c r="D398" s="116"/>
      <c r="E398" s="116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</row>
    <row r="399" spans="2:18">
      <c r="B399" s="116"/>
      <c r="C399" s="116"/>
      <c r="D399" s="116"/>
      <c r="E399" s="116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</row>
    <row r="400" spans="2:18">
      <c r="B400" s="116"/>
      <c r="C400" s="116"/>
      <c r="D400" s="116"/>
      <c r="E400" s="116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</row>
    <row r="401" spans="2:18">
      <c r="B401" s="116"/>
      <c r="C401" s="116"/>
      <c r="D401" s="116"/>
      <c r="E401" s="116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</row>
    <row r="402" spans="2:18">
      <c r="B402" s="116"/>
      <c r="C402" s="116"/>
      <c r="D402" s="116"/>
      <c r="E402" s="116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</row>
    <row r="403" spans="2:18">
      <c r="B403" s="116"/>
      <c r="C403" s="116"/>
      <c r="D403" s="116"/>
      <c r="E403" s="116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</row>
    <row r="404" spans="2:18">
      <c r="B404" s="116"/>
      <c r="C404" s="116"/>
      <c r="D404" s="116"/>
      <c r="E404" s="116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</row>
    <row r="405" spans="2:18">
      <c r="B405" s="116"/>
      <c r="C405" s="116"/>
      <c r="D405" s="116"/>
      <c r="E405" s="116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</row>
    <row r="406" spans="2:18">
      <c r="B406" s="116"/>
      <c r="C406" s="116"/>
      <c r="D406" s="116"/>
      <c r="E406" s="116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</row>
    <row r="407" spans="2:18">
      <c r="B407" s="116"/>
      <c r="C407" s="116"/>
      <c r="D407" s="116"/>
      <c r="E407" s="116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</row>
    <row r="408" spans="2:18">
      <c r="B408" s="116"/>
      <c r="C408" s="116"/>
      <c r="D408" s="116"/>
      <c r="E408" s="116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</row>
    <row r="409" spans="2:18">
      <c r="B409" s="116"/>
      <c r="C409" s="116"/>
      <c r="D409" s="116"/>
      <c r="E409" s="116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</row>
    <row r="410" spans="2:18">
      <c r="B410" s="116"/>
      <c r="C410" s="116"/>
      <c r="D410" s="116"/>
      <c r="E410" s="116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</row>
    <row r="411" spans="2:18">
      <c r="B411" s="116"/>
      <c r="C411" s="116"/>
      <c r="D411" s="116"/>
      <c r="E411" s="116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</row>
    <row r="412" spans="2:18">
      <c r="B412" s="116"/>
      <c r="C412" s="116"/>
      <c r="D412" s="116"/>
      <c r="E412" s="116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</row>
    <row r="413" spans="2:18">
      <c r="B413" s="116"/>
      <c r="C413" s="116"/>
      <c r="D413" s="116"/>
      <c r="E413" s="116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</row>
    <row r="414" spans="2:18">
      <c r="B414" s="116"/>
      <c r="C414" s="116"/>
      <c r="D414" s="116"/>
      <c r="E414" s="116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</row>
    <row r="415" spans="2:18">
      <c r="B415" s="116"/>
      <c r="C415" s="116"/>
      <c r="D415" s="116"/>
      <c r="E415" s="116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</row>
    <row r="416" spans="2:18">
      <c r="B416" s="116"/>
      <c r="C416" s="116"/>
      <c r="D416" s="116"/>
      <c r="E416" s="116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</row>
    <row r="417" spans="2:18">
      <c r="B417" s="116"/>
      <c r="C417" s="116"/>
      <c r="D417" s="116"/>
      <c r="E417" s="116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</row>
    <row r="418" spans="2:18">
      <c r="B418" s="116"/>
      <c r="C418" s="116"/>
      <c r="D418" s="116"/>
      <c r="E418" s="116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</row>
    <row r="419" spans="2:18">
      <c r="B419" s="116"/>
      <c r="C419" s="116"/>
      <c r="D419" s="116"/>
      <c r="E419" s="116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</row>
    <row r="420" spans="2:18">
      <c r="B420" s="116"/>
      <c r="C420" s="116"/>
      <c r="D420" s="116"/>
      <c r="E420" s="116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</row>
    <row r="421" spans="2:18">
      <c r="B421" s="116"/>
      <c r="C421" s="116"/>
      <c r="D421" s="116"/>
      <c r="E421" s="116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</row>
    <row r="422" spans="2:18">
      <c r="B422" s="116"/>
      <c r="C422" s="116"/>
      <c r="D422" s="116"/>
      <c r="E422" s="116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</row>
    <row r="423" spans="2:18">
      <c r="B423" s="116"/>
      <c r="C423" s="116"/>
      <c r="D423" s="116"/>
      <c r="E423" s="116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</row>
    <row r="424" spans="2:18">
      <c r="B424" s="116"/>
      <c r="C424" s="116"/>
      <c r="D424" s="116"/>
      <c r="E424" s="116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</row>
    <row r="425" spans="2:18">
      <c r="B425" s="116"/>
      <c r="C425" s="116"/>
      <c r="D425" s="116"/>
      <c r="E425" s="116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</row>
    <row r="426" spans="2:18">
      <c r="B426" s="116"/>
      <c r="C426" s="116"/>
      <c r="D426" s="116"/>
      <c r="E426" s="116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</row>
    <row r="427" spans="2:18">
      <c r="B427" s="116"/>
      <c r="C427" s="116"/>
      <c r="D427" s="116"/>
      <c r="E427" s="116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</row>
    <row r="428" spans="2:18">
      <c r="B428" s="116"/>
      <c r="C428" s="116"/>
      <c r="D428" s="116"/>
      <c r="E428" s="116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</row>
    <row r="429" spans="2:18">
      <c r="B429" s="116"/>
      <c r="C429" s="116"/>
      <c r="D429" s="116"/>
      <c r="E429" s="116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</row>
    <row r="430" spans="2:18">
      <c r="B430" s="116"/>
      <c r="C430" s="116"/>
      <c r="D430" s="116"/>
      <c r="E430" s="116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</row>
    <row r="431" spans="2:18">
      <c r="B431" s="116"/>
      <c r="C431" s="116"/>
      <c r="D431" s="116"/>
      <c r="E431" s="116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</row>
    <row r="432" spans="2:18">
      <c r="B432" s="116"/>
      <c r="C432" s="116"/>
      <c r="D432" s="116"/>
      <c r="E432" s="116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</row>
    <row r="433" spans="2:18">
      <c r="B433" s="116"/>
      <c r="C433" s="116"/>
      <c r="D433" s="116"/>
      <c r="E433" s="116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</row>
    <row r="434" spans="2:18">
      <c r="B434" s="116"/>
      <c r="C434" s="116"/>
      <c r="D434" s="116"/>
      <c r="E434" s="116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</row>
    <row r="435" spans="2:18">
      <c r="B435" s="116"/>
      <c r="C435" s="116"/>
      <c r="D435" s="116"/>
      <c r="E435" s="116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</row>
    <row r="436" spans="2:18">
      <c r="B436" s="116"/>
      <c r="C436" s="116"/>
      <c r="D436" s="116"/>
      <c r="E436" s="116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</row>
    <row r="437" spans="2:18">
      <c r="B437" s="116"/>
      <c r="C437" s="116"/>
      <c r="D437" s="116"/>
      <c r="E437" s="116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</row>
    <row r="438" spans="2:18">
      <c r="B438" s="116"/>
      <c r="C438" s="116"/>
      <c r="D438" s="116"/>
      <c r="E438" s="116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</row>
    <row r="439" spans="2:18">
      <c r="B439" s="116"/>
      <c r="C439" s="116"/>
      <c r="D439" s="116"/>
      <c r="E439" s="116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</row>
    <row r="440" spans="2:18">
      <c r="B440" s="116"/>
      <c r="C440" s="116"/>
      <c r="D440" s="116"/>
      <c r="E440" s="116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</row>
    <row r="441" spans="2:18">
      <c r="B441" s="116"/>
      <c r="C441" s="116"/>
      <c r="D441" s="116"/>
      <c r="E441" s="116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</row>
    <row r="442" spans="2:18">
      <c r="B442" s="116"/>
      <c r="C442" s="116"/>
      <c r="D442" s="116"/>
      <c r="E442" s="116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</row>
    <row r="443" spans="2:18">
      <c r="B443" s="116"/>
      <c r="C443" s="116"/>
      <c r="D443" s="116"/>
      <c r="E443" s="116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</row>
    <row r="444" spans="2:18">
      <c r="B444" s="116"/>
      <c r="C444" s="116"/>
      <c r="D444" s="116"/>
      <c r="E444" s="116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</row>
    <row r="445" spans="2:18">
      <c r="B445" s="116"/>
      <c r="C445" s="116"/>
      <c r="D445" s="116"/>
      <c r="E445" s="116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</row>
    <row r="446" spans="2:18">
      <c r="B446" s="116"/>
      <c r="C446" s="116"/>
      <c r="D446" s="116"/>
      <c r="E446" s="116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</row>
    <row r="447" spans="2:18">
      <c r="B447" s="116"/>
      <c r="C447" s="116"/>
      <c r="D447" s="116"/>
      <c r="E447" s="116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</row>
    <row r="448" spans="2:18">
      <c r="B448" s="116"/>
      <c r="C448" s="116"/>
      <c r="D448" s="116"/>
      <c r="E448" s="116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</row>
    <row r="449" spans="2:18">
      <c r="B449" s="116"/>
      <c r="C449" s="116"/>
      <c r="D449" s="116"/>
      <c r="E449" s="116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</row>
    <row r="450" spans="2:18">
      <c r="B450" s="116"/>
      <c r="C450" s="116"/>
      <c r="D450" s="116"/>
      <c r="E450" s="116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</row>
    <row r="451" spans="2:18">
      <c r="B451" s="116"/>
      <c r="C451" s="116"/>
      <c r="D451" s="116"/>
      <c r="E451" s="116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</row>
    <row r="452" spans="2:18">
      <c r="B452" s="116"/>
      <c r="C452" s="116"/>
      <c r="D452" s="116"/>
      <c r="E452" s="116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</row>
    <row r="453" spans="2:18">
      <c r="B453" s="116"/>
      <c r="C453" s="116"/>
      <c r="D453" s="116"/>
      <c r="E453" s="116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</row>
    <row r="454" spans="2:18">
      <c r="B454" s="116"/>
      <c r="C454" s="116"/>
      <c r="D454" s="116"/>
      <c r="E454" s="116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</row>
    <row r="455" spans="2:18">
      <c r="B455" s="116"/>
      <c r="C455" s="116"/>
      <c r="D455" s="116"/>
      <c r="E455" s="116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</row>
    <row r="456" spans="2:18">
      <c r="B456" s="116"/>
      <c r="C456" s="116"/>
      <c r="D456" s="116"/>
      <c r="E456" s="116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</row>
    <row r="457" spans="2:18">
      <c r="B457" s="116"/>
      <c r="C457" s="116"/>
      <c r="D457" s="116"/>
      <c r="E457" s="116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</row>
    <row r="458" spans="2:18">
      <c r="B458" s="116"/>
      <c r="C458" s="116"/>
      <c r="D458" s="116"/>
      <c r="E458" s="116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</row>
    <row r="459" spans="2:18">
      <c r="B459" s="116"/>
      <c r="C459" s="116"/>
      <c r="D459" s="116"/>
      <c r="E459" s="116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</row>
    <row r="460" spans="2:18">
      <c r="B460" s="116"/>
      <c r="C460" s="116"/>
      <c r="D460" s="116"/>
      <c r="E460" s="116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</row>
    <row r="461" spans="2:18">
      <c r="B461" s="116"/>
      <c r="C461" s="116"/>
      <c r="D461" s="116"/>
      <c r="E461" s="116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</row>
    <row r="462" spans="2:18">
      <c r="B462" s="116"/>
      <c r="C462" s="116"/>
      <c r="D462" s="116"/>
      <c r="E462" s="116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</row>
    <row r="463" spans="2:18">
      <c r="B463" s="116"/>
      <c r="C463" s="116"/>
      <c r="D463" s="116"/>
      <c r="E463" s="116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</row>
    <row r="464" spans="2:18">
      <c r="B464" s="116"/>
      <c r="C464" s="116"/>
      <c r="D464" s="116"/>
      <c r="E464" s="116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</row>
    <row r="465" spans="2:18">
      <c r="B465" s="116"/>
      <c r="C465" s="116"/>
      <c r="D465" s="116"/>
      <c r="E465" s="116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</row>
    <row r="466" spans="2:18">
      <c r="B466" s="116"/>
      <c r="C466" s="116"/>
      <c r="D466" s="116"/>
      <c r="E466" s="116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</row>
    <row r="467" spans="2:18">
      <c r="B467" s="116"/>
      <c r="C467" s="116"/>
      <c r="D467" s="116"/>
      <c r="E467" s="116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</row>
    <row r="468" spans="2:18">
      <c r="B468" s="116"/>
      <c r="C468" s="116"/>
      <c r="D468" s="116"/>
      <c r="E468" s="116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</row>
    <row r="469" spans="2:18">
      <c r="B469" s="116"/>
      <c r="C469" s="116"/>
      <c r="D469" s="116"/>
      <c r="E469" s="116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</row>
    <row r="470" spans="2:18">
      <c r="B470" s="116"/>
      <c r="C470" s="116"/>
      <c r="D470" s="116"/>
      <c r="E470" s="116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</row>
    <row r="471" spans="2:18">
      <c r="B471" s="116"/>
      <c r="C471" s="116"/>
      <c r="D471" s="116"/>
      <c r="E471" s="116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</row>
    <row r="472" spans="2:18">
      <c r="B472" s="116"/>
      <c r="C472" s="116"/>
      <c r="D472" s="116"/>
      <c r="E472" s="116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</row>
    <row r="473" spans="2:18">
      <c r="B473" s="116"/>
      <c r="C473" s="116"/>
      <c r="D473" s="116"/>
      <c r="E473" s="116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</row>
    <row r="474" spans="2:18">
      <c r="B474" s="116"/>
      <c r="C474" s="116"/>
      <c r="D474" s="116"/>
      <c r="E474" s="116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</row>
    <row r="475" spans="2:18">
      <c r="B475" s="116"/>
      <c r="C475" s="116"/>
      <c r="D475" s="116"/>
      <c r="E475" s="116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</row>
    <row r="476" spans="2:18">
      <c r="B476" s="116"/>
      <c r="C476" s="116"/>
      <c r="D476" s="116"/>
      <c r="E476" s="116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</row>
    <row r="477" spans="2:18">
      <c r="B477" s="116"/>
      <c r="C477" s="116"/>
      <c r="D477" s="116"/>
      <c r="E477" s="116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</row>
    <row r="478" spans="2:18">
      <c r="B478" s="116"/>
      <c r="C478" s="116"/>
      <c r="D478" s="116"/>
      <c r="E478" s="116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</row>
    <row r="479" spans="2:18">
      <c r="B479" s="116"/>
      <c r="C479" s="116"/>
      <c r="D479" s="116"/>
      <c r="E479" s="116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</row>
    <row r="480" spans="2:18">
      <c r="B480" s="116"/>
      <c r="C480" s="116"/>
      <c r="D480" s="116"/>
      <c r="E480" s="116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</row>
    <row r="481" spans="2:18">
      <c r="B481" s="116"/>
      <c r="C481" s="116"/>
      <c r="D481" s="116"/>
      <c r="E481" s="116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</row>
    <row r="482" spans="2:18">
      <c r="B482" s="116"/>
      <c r="C482" s="116"/>
      <c r="D482" s="116"/>
      <c r="E482" s="116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</row>
    <row r="483" spans="2:18">
      <c r="B483" s="116"/>
      <c r="C483" s="116"/>
      <c r="D483" s="116"/>
      <c r="E483" s="116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</row>
    <row r="484" spans="2:18">
      <c r="B484" s="116"/>
      <c r="C484" s="116"/>
      <c r="D484" s="116"/>
      <c r="E484" s="116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</row>
    <row r="485" spans="2:18">
      <c r="B485" s="116"/>
      <c r="C485" s="116"/>
      <c r="D485" s="116"/>
      <c r="E485" s="116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</row>
    <row r="486" spans="2:18">
      <c r="B486" s="116"/>
      <c r="C486" s="116"/>
      <c r="D486" s="116"/>
      <c r="E486" s="116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</row>
    <row r="487" spans="2:18">
      <c r="B487" s="116"/>
      <c r="C487" s="116"/>
      <c r="D487" s="116"/>
      <c r="E487" s="116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</row>
    <row r="488" spans="2:18">
      <c r="B488" s="116"/>
      <c r="C488" s="116"/>
      <c r="D488" s="116"/>
      <c r="E488" s="116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</row>
    <row r="489" spans="2:18">
      <c r="B489" s="116"/>
      <c r="C489" s="116"/>
      <c r="D489" s="116"/>
      <c r="E489" s="116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</row>
    <row r="490" spans="2:18">
      <c r="B490" s="116"/>
      <c r="C490" s="116"/>
      <c r="D490" s="116"/>
      <c r="E490" s="116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</row>
    <row r="491" spans="2:18">
      <c r="B491" s="116"/>
      <c r="C491" s="116"/>
      <c r="D491" s="116"/>
      <c r="E491" s="116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</row>
    <row r="492" spans="2:18">
      <c r="B492" s="116"/>
      <c r="C492" s="116"/>
      <c r="D492" s="116"/>
      <c r="E492" s="116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</row>
    <row r="493" spans="2:18">
      <c r="B493" s="116"/>
      <c r="C493" s="116"/>
      <c r="D493" s="116"/>
      <c r="E493" s="116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</row>
    <row r="494" spans="2:18">
      <c r="B494" s="116"/>
      <c r="C494" s="116"/>
      <c r="D494" s="116"/>
      <c r="E494" s="116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</row>
    <row r="495" spans="2:18">
      <c r="B495" s="116"/>
      <c r="C495" s="116"/>
      <c r="D495" s="116"/>
      <c r="E495" s="116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</row>
    <row r="496" spans="2:18">
      <c r="B496" s="116"/>
      <c r="C496" s="116"/>
      <c r="D496" s="116"/>
      <c r="E496" s="116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</row>
    <row r="497" spans="2:18">
      <c r="B497" s="116"/>
      <c r="C497" s="116"/>
      <c r="D497" s="116"/>
      <c r="E497" s="116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</row>
    <row r="498" spans="2:18">
      <c r="B498" s="116"/>
      <c r="C498" s="116"/>
      <c r="D498" s="116"/>
      <c r="E498" s="116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</row>
    <row r="499" spans="2:18">
      <c r="B499" s="116"/>
      <c r="C499" s="116"/>
      <c r="D499" s="116"/>
      <c r="E499" s="116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</row>
    <row r="500" spans="2:18">
      <c r="B500" s="116"/>
      <c r="C500" s="116"/>
      <c r="D500" s="116"/>
      <c r="E500" s="116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</row>
    <row r="501" spans="2:18">
      <c r="B501" s="116"/>
      <c r="C501" s="116"/>
      <c r="D501" s="116"/>
      <c r="E501" s="116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</row>
    <row r="502" spans="2:18">
      <c r="B502" s="116"/>
      <c r="C502" s="116"/>
      <c r="D502" s="116"/>
      <c r="E502" s="116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</row>
    <row r="503" spans="2:18">
      <c r="B503" s="116"/>
      <c r="C503" s="116"/>
      <c r="D503" s="116"/>
      <c r="E503" s="116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</row>
    <row r="504" spans="2:18">
      <c r="B504" s="116"/>
      <c r="C504" s="116"/>
      <c r="D504" s="116"/>
      <c r="E504" s="116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</row>
    <row r="505" spans="2:18">
      <c r="B505" s="116"/>
      <c r="C505" s="116"/>
      <c r="D505" s="116"/>
      <c r="E505" s="116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</row>
    <row r="506" spans="2:18">
      <c r="B506" s="116"/>
      <c r="C506" s="116"/>
      <c r="D506" s="116"/>
      <c r="E506" s="116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  <c r="R506" s="117"/>
    </row>
    <row r="507" spans="2:18">
      <c r="B507" s="116"/>
      <c r="C507" s="116"/>
      <c r="D507" s="116"/>
      <c r="E507" s="116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  <c r="R507" s="117"/>
    </row>
    <row r="508" spans="2:18">
      <c r="B508" s="116"/>
      <c r="C508" s="116"/>
      <c r="D508" s="116"/>
      <c r="E508" s="116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17"/>
      <c r="R508" s="117"/>
    </row>
    <row r="509" spans="2:18">
      <c r="B509" s="116"/>
      <c r="C509" s="116"/>
      <c r="D509" s="116"/>
      <c r="E509" s="116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</row>
    <row r="510" spans="2:18">
      <c r="B510" s="116"/>
      <c r="C510" s="116"/>
      <c r="D510" s="116"/>
      <c r="E510" s="116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</row>
    <row r="511" spans="2:18">
      <c r="B511" s="116"/>
      <c r="C511" s="116"/>
      <c r="D511" s="116"/>
      <c r="E511" s="116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</row>
    <row r="512" spans="2:18">
      <c r="B512" s="116"/>
      <c r="C512" s="116"/>
      <c r="D512" s="116"/>
      <c r="E512" s="116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  <c r="Q512" s="117"/>
      <c r="R512" s="117"/>
    </row>
    <row r="513" spans="2:18">
      <c r="B513" s="116"/>
      <c r="C513" s="116"/>
      <c r="D513" s="116"/>
      <c r="E513" s="116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  <c r="R513" s="117"/>
    </row>
    <row r="514" spans="2:18">
      <c r="B514" s="116"/>
      <c r="C514" s="116"/>
      <c r="D514" s="116"/>
      <c r="E514" s="116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</row>
    <row r="515" spans="2:18">
      <c r="B515" s="116"/>
      <c r="C515" s="116"/>
      <c r="D515" s="116"/>
      <c r="E515" s="116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  <c r="Q515" s="117"/>
      <c r="R515" s="117"/>
    </row>
    <row r="516" spans="2:18">
      <c r="B516" s="116"/>
      <c r="C516" s="116"/>
      <c r="D516" s="116"/>
      <c r="E516" s="116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17"/>
      <c r="R516" s="117"/>
    </row>
    <row r="517" spans="2:18">
      <c r="B517" s="116"/>
      <c r="C517" s="116"/>
      <c r="D517" s="116"/>
      <c r="E517" s="116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  <c r="R517" s="117"/>
    </row>
    <row r="518" spans="2:18">
      <c r="B518" s="116"/>
      <c r="C518" s="116"/>
      <c r="D518" s="116"/>
      <c r="E518" s="116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  <c r="R518" s="117"/>
    </row>
    <row r="519" spans="2:18">
      <c r="B519" s="116"/>
      <c r="C519" s="116"/>
      <c r="D519" s="116"/>
      <c r="E519" s="116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17"/>
      <c r="R519" s="117"/>
    </row>
    <row r="520" spans="2:18">
      <c r="B520" s="116"/>
      <c r="C520" s="116"/>
      <c r="D520" s="116"/>
      <c r="E520" s="116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  <c r="R520" s="117"/>
    </row>
    <row r="521" spans="2:18">
      <c r="B521" s="116"/>
      <c r="C521" s="116"/>
      <c r="D521" s="116"/>
      <c r="E521" s="116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  <c r="Q521" s="117"/>
      <c r="R521" s="117"/>
    </row>
    <row r="522" spans="2:18">
      <c r="B522" s="116"/>
      <c r="C522" s="116"/>
      <c r="D522" s="116"/>
      <c r="E522" s="116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17"/>
      <c r="Q522" s="117"/>
      <c r="R522" s="117"/>
    </row>
    <row r="523" spans="2:18">
      <c r="B523" s="116"/>
      <c r="C523" s="116"/>
      <c r="D523" s="116"/>
      <c r="E523" s="116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  <c r="Q523" s="117"/>
      <c r="R523" s="117"/>
    </row>
    <row r="524" spans="2:18">
      <c r="B524" s="116"/>
      <c r="C524" s="116"/>
      <c r="D524" s="116"/>
      <c r="E524" s="116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117"/>
      <c r="R524" s="117"/>
    </row>
    <row r="525" spans="2:18">
      <c r="B525" s="116"/>
      <c r="C525" s="116"/>
      <c r="D525" s="116"/>
      <c r="E525" s="116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</row>
    <row r="526" spans="2:18">
      <c r="B526" s="116"/>
      <c r="C526" s="116"/>
      <c r="D526" s="116"/>
      <c r="E526" s="116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  <c r="Q526" s="117"/>
      <c r="R526" s="117"/>
    </row>
    <row r="527" spans="2:18">
      <c r="B527" s="116"/>
      <c r="C527" s="116"/>
      <c r="D527" s="116"/>
      <c r="E527" s="116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  <c r="R527" s="117"/>
    </row>
    <row r="528" spans="2:18">
      <c r="B528" s="116"/>
      <c r="C528" s="116"/>
      <c r="D528" s="116"/>
      <c r="E528" s="116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</row>
    <row r="529" spans="2:18">
      <c r="B529" s="116"/>
      <c r="C529" s="116"/>
      <c r="D529" s="116"/>
      <c r="E529" s="116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  <c r="Q529" s="117"/>
      <c r="R529" s="117"/>
    </row>
    <row r="530" spans="2:18">
      <c r="B530" s="116"/>
      <c r="C530" s="116"/>
      <c r="D530" s="116"/>
      <c r="E530" s="116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  <c r="Q530" s="117"/>
      <c r="R530" s="117"/>
    </row>
    <row r="531" spans="2:18">
      <c r="B531" s="116"/>
      <c r="C531" s="116"/>
      <c r="D531" s="116"/>
      <c r="E531" s="116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  <c r="Q531" s="117"/>
      <c r="R531" s="117"/>
    </row>
    <row r="532" spans="2:18">
      <c r="B532" s="116"/>
      <c r="C532" s="116"/>
      <c r="D532" s="116"/>
      <c r="E532" s="116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  <c r="Q532" s="117"/>
      <c r="R532" s="117"/>
    </row>
    <row r="533" spans="2:18">
      <c r="B533" s="116"/>
      <c r="C533" s="116"/>
      <c r="D533" s="116"/>
      <c r="E533" s="116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17"/>
      <c r="Q533" s="117"/>
      <c r="R533" s="117"/>
    </row>
    <row r="534" spans="2:18">
      <c r="B534" s="116"/>
      <c r="C534" s="116"/>
      <c r="D534" s="116"/>
      <c r="E534" s="116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  <c r="Q534" s="117"/>
      <c r="R534" s="117"/>
    </row>
    <row r="535" spans="2:18">
      <c r="B535" s="116"/>
      <c r="C535" s="116"/>
      <c r="D535" s="116"/>
      <c r="E535" s="116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  <c r="Q535" s="117"/>
      <c r="R535" s="117"/>
    </row>
    <row r="536" spans="2:18">
      <c r="B536" s="116"/>
      <c r="C536" s="116"/>
      <c r="D536" s="116"/>
      <c r="E536" s="116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  <c r="R536" s="117"/>
    </row>
    <row r="537" spans="2:18">
      <c r="B537" s="116"/>
      <c r="C537" s="116"/>
      <c r="D537" s="116"/>
      <c r="E537" s="116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17"/>
      <c r="Q537" s="117"/>
      <c r="R537" s="117"/>
    </row>
    <row r="538" spans="2:18">
      <c r="B538" s="116"/>
      <c r="C538" s="116"/>
      <c r="D538" s="116"/>
      <c r="E538" s="116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17"/>
      <c r="Q538" s="117"/>
      <c r="R538" s="117"/>
    </row>
    <row r="539" spans="2:18">
      <c r="B539" s="116"/>
      <c r="C539" s="116"/>
      <c r="D539" s="116"/>
      <c r="E539" s="116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17"/>
      <c r="Q539" s="117"/>
      <c r="R539" s="117"/>
    </row>
    <row r="540" spans="2:18">
      <c r="B540" s="116"/>
      <c r="C540" s="116"/>
      <c r="D540" s="116"/>
      <c r="E540" s="116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17"/>
      <c r="Q540" s="117"/>
      <c r="R540" s="117"/>
    </row>
    <row r="541" spans="2:18">
      <c r="B541" s="116"/>
      <c r="C541" s="116"/>
      <c r="D541" s="116"/>
      <c r="E541" s="116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17"/>
      <c r="Q541" s="117"/>
      <c r="R541" s="117"/>
    </row>
    <row r="542" spans="2:18">
      <c r="B542" s="116"/>
      <c r="C542" s="116"/>
      <c r="D542" s="116"/>
      <c r="E542" s="116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  <c r="R542" s="117"/>
    </row>
    <row r="543" spans="2:18">
      <c r="B543" s="116"/>
      <c r="C543" s="116"/>
      <c r="D543" s="116"/>
      <c r="E543" s="116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  <c r="R543" s="117"/>
    </row>
    <row r="544" spans="2:18">
      <c r="B544" s="116"/>
      <c r="C544" s="116"/>
      <c r="D544" s="116"/>
      <c r="E544" s="116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  <c r="Q544" s="117"/>
      <c r="R544" s="117"/>
    </row>
    <row r="545" spans="2:18">
      <c r="B545" s="116"/>
      <c r="C545" s="116"/>
      <c r="D545" s="116"/>
      <c r="E545" s="116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17"/>
      <c r="Q545" s="117"/>
      <c r="R545" s="117"/>
    </row>
    <row r="546" spans="2:18">
      <c r="B546" s="116"/>
      <c r="C546" s="116"/>
      <c r="D546" s="116"/>
      <c r="E546" s="116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17"/>
      <c r="Q546" s="117"/>
      <c r="R546" s="117"/>
    </row>
    <row r="547" spans="2:18">
      <c r="B547" s="116"/>
      <c r="C547" s="116"/>
      <c r="D547" s="116"/>
      <c r="E547" s="116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  <c r="R547" s="117"/>
    </row>
    <row r="548" spans="2:18">
      <c r="B548" s="116"/>
      <c r="C548" s="116"/>
      <c r="D548" s="116"/>
      <c r="E548" s="116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  <c r="Q548" s="117"/>
      <c r="R548" s="117"/>
    </row>
    <row r="549" spans="2:18">
      <c r="B549" s="116"/>
      <c r="C549" s="116"/>
      <c r="D549" s="116"/>
      <c r="E549" s="116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17"/>
      <c r="Q549" s="117"/>
      <c r="R549" s="117"/>
    </row>
    <row r="550" spans="2:18">
      <c r="B550" s="116"/>
      <c r="C550" s="116"/>
      <c r="D550" s="116"/>
      <c r="E550" s="116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17"/>
      <c r="Q550" s="117"/>
      <c r="R550" s="117"/>
    </row>
    <row r="551" spans="2:18">
      <c r="B551" s="116"/>
      <c r="C551" s="116"/>
      <c r="D551" s="116"/>
      <c r="E551" s="116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17"/>
      <c r="Q551" s="117"/>
      <c r="R551" s="117"/>
    </row>
    <row r="552" spans="2:18">
      <c r="B552" s="116"/>
      <c r="C552" s="116"/>
      <c r="D552" s="116"/>
      <c r="E552" s="116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  <c r="Q552" s="117"/>
      <c r="R552" s="117"/>
    </row>
    <row r="553" spans="2:18">
      <c r="B553" s="116"/>
      <c r="C553" s="116"/>
      <c r="D553" s="116"/>
      <c r="E553" s="116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  <c r="Q553" s="117"/>
      <c r="R553" s="117"/>
    </row>
    <row r="554" spans="2:18">
      <c r="B554" s="116"/>
      <c r="C554" s="116"/>
      <c r="D554" s="116"/>
      <c r="E554" s="116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  <c r="Q554" s="117"/>
      <c r="R554" s="117"/>
    </row>
    <row r="555" spans="2:18">
      <c r="B555" s="116"/>
      <c r="C555" s="116"/>
      <c r="D555" s="116"/>
      <c r="E555" s="116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17"/>
      <c r="Q555" s="117"/>
      <c r="R555" s="117"/>
    </row>
    <row r="556" spans="2:18">
      <c r="B556" s="116"/>
      <c r="C556" s="116"/>
      <c r="D556" s="116"/>
      <c r="E556" s="116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  <c r="Q556" s="117"/>
      <c r="R556" s="117"/>
    </row>
    <row r="557" spans="2:18">
      <c r="B557" s="116"/>
      <c r="C557" s="116"/>
      <c r="D557" s="116"/>
      <c r="E557" s="116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17"/>
      <c r="Q557" s="117"/>
      <c r="R557" s="117"/>
    </row>
    <row r="558" spans="2:18">
      <c r="B558" s="116"/>
      <c r="C558" s="116"/>
      <c r="D558" s="116"/>
      <c r="E558" s="116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</row>
    <row r="559" spans="2:18">
      <c r="B559" s="116"/>
      <c r="C559" s="116"/>
      <c r="D559" s="116"/>
      <c r="E559" s="116"/>
      <c r="F559" s="117"/>
      <c r="G559" s="117"/>
      <c r="H559" s="117"/>
      <c r="I559" s="117"/>
      <c r="J559" s="117"/>
      <c r="K559" s="117"/>
      <c r="L559" s="117"/>
      <c r="M559" s="117"/>
      <c r="N559" s="117"/>
      <c r="O559" s="117"/>
      <c r="P559" s="117"/>
      <c r="Q559" s="117"/>
      <c r="R559" s="117"/>
    </row>
    <row r="560" spans="2:18">
      <c r="B560" s="116"/>
      <c r="C560" s="116"/>
      <c r="D560" s="116"/>
      <c r="E560" s="116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17"/>
      <c r="Q560" s="117"/>
      <c r="R560" s="117"/>
    </row>
    <row r="561" spans="2:18">
      <c r="B561" s="116"/>
      <c r="C561" s="116"/>
      <c r="D561" s="116"/>
      <c r="E561" s="116"/>
      <c r="F561" s="117"/>
      <c r="G561" s="117"/>
      <c r="H561" s="117"/>
      <c r="I561" s="117"/>
      <c r="J561" s="117"/>
      <c r="K561" s="117"/>
      <c r="L561" s="117"/>
      <c r="M561" s="117"/>
      <c r="N561" s="117"/>
      <c r="O561" s="117"/>
      <c r="P561" s="117"/>
      <c r="Q561" s="117"/>
      <c r="R561" s="117"/>
    </row>
    <row r="562" spans="2:18">
      <c r="B562" s="116"/>
      <c r="C562" s="116"/>
      <c r="D562" s="116"/>
      <c r="E562" s="116"/>
      <c r="F562" s="117"/>
      <c r="G562" s="117"/>
      <c r="H562" s="117"/>
      <c r="I562" s="117"/>
      <c r="J562" s="117"/>
      <c r="K562" s="117"/>
      <c r="L562" s="117"/>
      <c r="M562" s="117"/>
      <c r="N562" s="117"/>
      <c r="O562" s="117"/>
      <c r="P562" s="117"/>
      <c r="Q562" s="117"/>
      <c r="R562" s="117"/>
    </row>
    <row r="563" spans="2:18">
      <c r="B563" s="116"/>
      <c r="C563" s="116"/>
      <c r="D563" s="116"/>
      <c r="E563" s="116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17"/>
      <c r="Q563" s="117"/>
      <c r="R563" s="117"/>
    </row>
    <row r="564" spans="2:18">
      <c r="B564" s="116"/>
      <c r="C564" s="116"/>
      <c r="D564" s="116"/>
      <c r="E564" s="116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17"/>
      <c r="Q564" s="117"/>
      <c r="R564" s="117"/>
    </row>
    <row r="565" spans="2:18">
      <c r="B565" s="116"/>
      <c r="C565" s="116"/>
      <c r="D565" s="116"/>
      <c r="E565" s="116"/>
      <c r="F565" s="117"/>
      <c r="G565" s="117"/>
      <c r="H565" s="117"/>
      <c r="I565" s="117"/>
      <c r="J565" s="117"/>
      <c r="K565" s="117"/>
      <c r="L565" s="117"/>
      <c r="M565" s="117"/>
      <c r="N565" s="117"/>
      <c r="O565" s="117"/>
      <c r="P565" s="117"/>
      <c r="Q565" s="117"/>
      <c r="R565" s="117"/>
    </row>
    <row r="566" spans="2:18">
      <c r="B566" s="116"/>
      <c r="C566" s="116"/>
      <c r="D566" s="116"/>
      <c r="E566" s="116"/>
      <c r="F566" s="117"/>
      <c r="G566" s="117"/>
      <c r="H566" s="117"/>
      <c r="I566" s="117"/>
      <c r="J566" s="117"/>
      <c r="K566" s="117"/>
      <c r="L566" s="117"/>
      <c r="M566" s="117"/>
      <c r="N566" s="117"/>
      <c r="O566" s="117"/>
      <c r="P566" s="117"/>
      <c r="Q566" s="117"/>
      <c r="R566" s="117"/>
    </row>
    <row r="567" spans="2:18">
      <c r="B567" s="116"/>
      <c r="C567" s="116"/>
      <c r="D567" s="116"/>
      <c r="E567" s="116"/>
      <c r="F567" s="117"/>
      <c r="G567" s="117"/>
      <c r="H567" s="117"/>
      <c r="I567" s="117"/>
      <c r="J567" s="117"/>
      <c r="K567" s="117"/>
      <c r="L567" s="117"/>
      <c r="M567" s="117"/>
      <c r="N567" s="117"/>
      <c r="O567" s="117"/>
      <c r="P567" s="117"/>
      <c r="Q567" s="117"/>
      <c r="R567" s="117"/>
    </row>
    <row r="568" spans="2:18">
      <c r="B568" s="116"/>
      <c r="C568" s="116"/>
      <c r="D568" s="116"/>
      <c r="E568" s="116"/>
      <c r="F568" s="117"/>
      <c r="G568" s="117"/>
      <c r="H568" s="117"/>
      <c r="I568" s="117"/>
      <c r="J568" s="117"/>
      <c r="K568" s="117"/>
      <c r="L568" s="117"/>
      <c r="M568" s="117"/>
      <c r="N568" s="117"/>
      <c r="O568" s="117"/>
      <c r="P568" s="117"/>
      <c r="Q568" s="117"/>
      <c r="R568" s="117"/>
    </row>
    <row r="569" spans="2:18">
      <c r="B569" s="116"/>
      <c r="C569" s="116"/>
      <c r="D569" s="116"/>
      <c r="E569" s="116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</row>
    <row r="570" spans="2:18">
      <c r="B570" s="116"/>
      <c r="C570" s="116"/>
      <c r="D570" s="116"/>
      <c r="E570" s="116"/>
      <c r="F570" s="117"/>
      <c r="G570" s="117"/>
      <c r="H570" s="117"/>
      <c r="I570" s="117"/>
      <c r="J570" s="117"/>
      <c r="K570" s="117"/>
      <c r="L570" s="117"/>
      <c r="M570" s="117"/>
      <c r="N570" s="117"/>
      <c r="O570" s="117"/>
      <c r="P570" s="117"/>
      <c r="Q570" s="117"/>
      <c r="R570" s="117"/>
    </row>
    <row r="571" spans="2:18">
      <c r="B571" s="116"/>
      <c r="C571" s="116"/>
      <c r="D571" s="116"/>
      <c r="E571" s="116"/>
      <c r="F571" s="117"/>
      <c r="G571" s="117"/>
      <c r="H571" s="117"/>
      <c r="I571" s="117"/>
      <c r="J571" s="117"/>
      <c r="K571" s="117"/>
      <c r="L571" s="117"/>
      <c r="M571" s="117"/>
      <c r="N571" s="117"/>
      <c r="O571" s="117"/>
      <c r="P571" s="117"/>
      <c r="Q571" s="117"/>
      <c r="R571" s="117"/>
    </row>
    <row r="572" spans="2:18">
      <c r="B572" s="116"/>
      <c r="C572" s="116"/>
      <c r="D572" s="116"/>
      <c r="E572" s="116"/>
      <c r="F572" s="117"/>
      <c r="G572" s="117"/>
      <c r="H572" s="117"/>
      <c r="I572" s="117"/>
      <c r="J572" s="117"/>
      <c r="K572" s="117"/>
      <c r="L572" s="117"/>
      <c r="M572" s="117"/>
      <c r="N572" s="117"/>
      <c r="O572" s="117"/>
      <c r="P572" s="117"/>
      <c r="Q572" s="117"/>
      <c r="R572" s="117"/>
    </row>
    <row r="573" spans="2:18">
      <c r="B573" s="116"/>
      <c r="C573" s="116"/>
      <c r="D573" s="116"/>
      <c r="E573" s="116"/>
      <c r="F573" s="117"/>
      <c r="G573" s="117"/>
      <c r="H573" s="117"/>
      <c r="I573" s="117"/>
      <c r="J573" s="117"/>
      <c r="K573" s="117"/>
      <c r="L573" s="117"/>
      <c r="M573" s="117"/>
      <c r="N573" s="117"/>
      <c r="O573" s="117"/>
      <c r="P573" s="117"/>
      <c r="Q573" s="117"/>
      <c r="R573" s="117"/>
    </row>
    <row r="574" spans="2:18">
      <c r="B574" s="116"/>
      <c r="C574" s="116"/>
      <c r="D574" s="116"/>
      <c r="E574" s="116"/>
      <c r="F574" s="117"/>
      <c r="G574" s="117"/>
      <c r="H574" s="117"/>
      <c r="I574" s="117"/>
      <c r="J574" s="117"/>
      <c r="K574" s="117"/>
      <c r="L574" s="117"/>
      <c r="M574" s="117"/>
      <c r="N574" s="117"/>
      <c r="O574" s="117"/>
      <c r="P574" s="117"/>
      <c r="Q574" s="117"/>
      <c r="R574" s="117"/>
    </row>
    <row r="575" spans="2:18">
      <c r="B575" s="116"/>
      <c r="C575" s="116"/>
      <c r="D575" s="116"/>
      <c r="E575" s="116"/>
      <c r="F575" s="117"/>
      <c r="G575" s="117"/>
      <c r="H575" s="117"/>
      <c r="I575" s="117"/>
      <c r="J575" s="117"/>
      <c r="K575" s="117"/>
      <c r="L575" s="117"/>
      <c r="M575" s="117"/>
      <c r="N575" s="117"/>
      <c r="O575" s="117"/>
      <c r="P575" s="117"/>
      <c r="Q575" s="117"/>
      <c r="R575" s="117"/>
    </row>
    <row r="576" spans="2:18">
      <c r="B576" s="116"/>
      <c r="C576" s="116"/>
      <c r="D576" s="116"/>
      <c r="E576" s="116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17"/>
      <c r="Q576" s="117"/>
      <c r="R576" s="117"/>
    </row>
    <row r="577" spans="2:18">
      <c r="B577" s="116"/>
      <c r="C577" s="116"/>
      <c r="D577" s="116"/>
      <c r="E577" s="116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17"/>
      <c r="Q577" s="117"/>
      <c r="R577" s="117"/>
    </row>
    <row r="578" spans="2:18">
      <c r="B578" s="116"/>
      <c r="C578" s="116"/>
      <c r="D578" s="116"/>
      <c r="E578" s="116"/>
      <c r="F578" s="117"/>
      <c r="G578" s="117"/>
      <c r="H578" s="117"/>
      <c r="I578" s="117"/>
      <c r="J578" s="117"/>
      <c r="K578" s="117"/>
      <c r="L578" s="117"/>
      <c r="M578" s="117"/>
      <c r="N578" s="117"/>
      <c r="O578" s="117"/>
      <c r="P578" s="117"/>
      <c r="Q578" s="117"/>
      <c r="R578" s="117"/>
    </row>
    <row r="579" spans="2:18">
      <c r="B579" s="116"/>
      <c r="C579" s="116"/>
      <c r="D579" s="116"/>
      <c r="E579" s="116"/>
      <c r="F579" s="117"/>
      <c r="G579" s="117"/>
      <c r="H579" s="117"/>
      <c r="I579" s="117"/>
      <c r="J579" s="117"/>
      <c r="K579" s="117"/>
      <c r="L579" s="117"/>
      <c r="M579" s="117"/>
      <c r="N579" s="117"/>
      <c r="O579" s="117"/>
      <c r="P579" s="117"/>
      <c r="Q579" s="117"/>
      <c r="R579" s="117"/>
    </row>
    <row r="580" spans="2:18">
      <c r="B580" s="116"/>
      <c r="C580" s="116"/>
      <c r="D580" s="116"/>
      <c r="E580" s="116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  <c r="Q580" s="117"/>
      <c r="R580" s="117"/>
    </row>
    <row r="581" spans="2:18">
      <c r="B581" s="116"/>
      <c r="C581" s="116"/>
      <c r="D581" s="116"/>
      <c r="E581" s="116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17"/>
      <c r="Q581" s="117"/>
      <c r="R581" s="117"/>
    </row>
    <row r="582" spans="2:18">
      <c r="B582" s="116"/>
      <c r="C582" s="116"/>
      <c r="D582" s="116"/>
      <c r="E582" s="116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</row>
    <row r="583" spans="2:18">
      <c r="B583" s="116"/>
      <c r="C583" s="116"/>
      <c r="D583" s="116"/>
      <c r="E583" s="116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17"/>
      <c r="R583" s="117"/>
    </row>
    <row r="584" spans="2:18">
      <c r="B584" s="116"/>
      <c r="C584" s="116"/>
      <c r="D584" s="116"/>
      <c r="E584" s="116"/>
      <c r="F584" s="117"/>
      <c r="G584" s="117"/>
      <c r="H584" s="117"/>
      <c r="I584" s="117"/>
      <c r="J584" s="117"/>
      <c r="K584" s="117"/>
      <c r="L584" s="117"/>
      <c r="M584" s="117"/>
      <c r="N584" s="117"/>
      <c r="O584" s="117"/>
      <c r="P584" s="117"/>
      <c r="Q584" s="117"/>
      <c r="R584" s="117"/>
    </row>
    <row r="585" spans="2:18">
      <c r="B585" s="116"/>
      <c r="C585" s="116"/>
      <c r="D585" s="116"/>
      <c r="E585" s="116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17"/>
      <c r="Q585" s="117"/>
      <c r="R585" s="117"/>
    </row>
    <row r="586" spans="2:18">
      <c r="B586" s="116"/>
      <c r="C586" s="116"/>
      <c r="D586" s="116"/>
      <c r="E586" s="116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17"/>
      <c r="Q586" s="117"/>
      <c r="R586" s="117"/>
    </row>
    <row r="587" spans="2:18">
      <c r="B587" s="116"/>
      <c r="C587" s="116"/>
      <c r="D587" s="116"/>
      <c r="E587" s="116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17"/>
      <c r="Q587" s="117"/>
      <c r="R587" s="117"/>
    </row>
    <row r="588" spans="2:18">
      <c r="B588" s="116"/>
      <c r="C588" s="116"/>
      <c r="D588" s="116"/>
      <c r="E588" s="116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17"/>
      <c r="Q588" s="117"/>
      <c r="R588" s="117"/>
    </row>
    <row r="589" spans="2:18">
      <c r="B589" s="116"/>
      <c r="C589" s="116"/>
      <c r="D589" s="116"/>
      <c r="E589" s="116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17"/>
      <c r="Q589" s="117"/>
      <c r="R589" s="117"/>
    </row>
    <row r="590" spans="2:18">
      <c r="B590" s="116"/>
      <c r="C590" s="116"/>
      <c r="D590" s="116"/>
      <c r="E590" s="116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  <c r="Q590" s="117"/>
      <c r="R590" s="117"/>
    </row>
    <row r="591" spans="2:18">
      <c r="B591" s="116"/>
      <c r="C591" s="116"/>
      <c r="D591" s="116"/>
      <c r="E591" s="116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</row>
    <row r="592" spans="2:18">
      <c r="B592" s="116"/>
      <c r="C592" s="116"/>
      <c r="D592" s="116"/>
      <c r="E592" s="116"/>
      <c r="F592" s="117"/>
      <c r="G592" s="117"/>
      <c r="H592" s="117"/>
      <c r="I592" s="117"/>
      <c r="J592" s="117"/>
      <c r="K592" s="117"/>
      <c r="L592" s="117"/>
      <c r="M592" s="117"/>
      <c r="N592" s="117"/>
      <c r="O592" s="117"/>
      <c r="P592" s="117"/>
      <c r="Q592" s="117"/>
      <c r="R592" s="117"/>
    </row>
    <row r="593" spans="2:18">
      <c r="B593" s="116"/>
      <c r="C593" s="116"/>
      <c r="D593" s="116"/>
      <c r="E593" s="116"/>
      <c r="F593" s="117"/>
      <c r="G593" s="117"/>
      <c r="H593" s="117"/>
      <c r="I593" s="117"/>
      <c r="J593" s="117"/>
      <c r="K593" s="117"/>
      <c r="L593" s="117"/>
      <c r="M593" s="117"/>
      <c r="N593" s="117"/>
      <c r="O593" s="117"/>
      <c r="P593" s="117"/>
      <c r="Q593" s="117"/>
      <c r="R593" s="117"/>
    </row>
    <row r="594" spans="2:18">
      <c r="B594" s="116"/>
      <c r="C594" s="116"/>
      <c r="D594" s="116"/>
      <c r="E594" s="116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17"/>
      <c r="Q594" s="117"/>
      <c r="R594" s="117"/>
    </row>
    <row r="595" spans="2:18">
      <c r="B595" s="116"/>
      <c r="C595" s="116"/>
      <c r="D595" s="116"/>
      <c r="E595" s="116"/>
      <c r="F595" s="117"/>
      <c r="G595" s="117"/>
      <c r="H595" s="117"/>
      <c r="I595" s="117"/>
      <c r="J595" s="117"/>
      <c r="K595" s="117"/>
      <c r="L595" s="117"/>
      <c r="M595" s="117"/>
      <c r="N595" s="117"/>
      <c r="O595" s="117"/>
      <c r="P595" s="117"/>
      <c r="Q595" s="117"/>
      <c r="R595" s="117"/>
    </row>
    <row r="596" spans="2:18">
      <c r="B596" s="116"/>
      <c r="C596" s="116"/>
      <c r="D596" s="116"/>
      <c r="E596" s="116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17"/>
      <c r="Q596" s="117"/>
      <c r="R596" s="117"/>
    </row>
    <row r="597" spans="2:18">
      <c r="B597" s="116"/>
      <c r="C597" s="116"/>
      <c r="D597" s="116"/>
      <c r="E597" s="116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17"/>
      <c r="Q597" s="117"/>
      <c r="R597" s="117"/>
    </row>
    <row r="598" spans="2:18">
      <c r="B598" s="116"/>
      <c r="C598" s="116"/>
      <c r="D598" s="116"/>
      <c r="E598" s="116"/>
      <c r="F598" s="117"/>
      <c r="G598" s="117"/>
      <c r="H598" s="117"/>
      <c r="I598" s="117"/>
      <c r="J598" s="117"/>
      <c r="K598" s="117"/>
      <c r="L598" s="117"/>
      <c r="M598" s="117"/>
      <c r="N598" s="117"/>
      <c r="O598" s="117"/>
      <c r="P598" s="117"/>
      <c r="Q598" s="117"/>
      <c r="R598" s="117"/>
    </row>
    <row r="599" spans="2:18">
      <c r="B599" s="116"/>
      <c r="C599" s="116"/>
      <c r="D599" s="116"/>
      <c r="E599" s="116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17"/>
      <c r="Q599" s="117"/>
      <c r="R599" s="117"/>
    </row>
    <row r="600" spans="2:18">
      <c r="B600" s="116"/>
      <c r="C600" s="116"/>
      <c r="D600" s="116"/>
      <c r="E600" s="116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17"/>
      <c r="Q600" s="117"/>
      <c r="R600" s="117"/>
    </row>
    <row r="601" spans="2:18">
      <c r="B601" s="116"/>
      <c r="C601" s="116"/>
      <c r="D601" s="116"/>
      <c r="E601" s="116"/>
      <c r="F601" s="117"/>
      <c r="G601" s="117"/>
      <c r="H601" s="117"/>
      <c r="I601" s="117"/>
      <c r="J601" s="117"/>
      <c r="K601" s="117"/>
      <c r="L601" s="117"/>
      <c r="M601" s="117"/>
      <c r="N601" s="117"/>
      <c r="O601" s="117"/>
      <c r="P601" s="117"/>
      <c r="Q601" s="117"/>
      <c r="R601" s="117"/>
    </row>
    <row r="602" spans="2:18">
      <c r="B602" s="116"/>
      <c r="C602" s="116"/>
      <c r="D602" s="116"/>
      <c r="E602" s="116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</row>
    <row r="603" spans="2:18">
      <c r="B603" s="116"/>
      <c r="C603" s="116"/>
      <c r="D603" s="116"/>
      <c r="E603" s="116"/>
      <c r="F603" s="117"/>
      <c r="G603" s="117"/>
      <c r="H603" s="117"/>
      <c r="I603" s="117"/>
      <c r="J603" s="117"/>
      <c r="K603" s="117"/>
      <c r="L603" s="117"/>
      <c r="M603" s="117"/>
      <c r="N603" s="117"/>
      <c r="O603" s="117"/>
      <c r="P603" s="117"/>
      <c r="Q603" s="117"/>
      <c r="R603" s="117"/>
    </row>
    <row r="604" spans="2:18">
      <c r="B604" s="116"/>
      <c r="C604" s="116"/>
      <c r="D604" s="116"/>
      <c r="E604" s="116"/>
      <c r="F604" s="117"/>
      <c r="G604" s="117"/>
      <c r="H604" s="117"/>
      <c r="I604" s="117"/>
      <c r="J604" s="117"/>
      <c r="K604" s="117"/>
      <c r="L604" s="117"/>
      <c r="M604" s="117"/>
      <c r="N604" s="117"/>
      <c r="O604" s="117"/>
      <c r="P604" s="117"/>
      <c r="Q604" s="117"/>
      <c r="R604" s="117"/>
    </row>
    <row r="605" spans="2:18">
      <c r="B605" s="116"/>
      <c r="C605" s="116"/>
      <c r="D605" s="116"/>
      <c r="E605" s="116"/>
      <c r="F605" s="117"/>
      <c r="G605" s="117"/>
      <c r="H605" s="117"/>
      <c r="I605" s="117"/>
      <c r="J605" s="117"/>
      <c r="K605" s="117"/>
      <c r="L605" s="117"/>
      <c r="M605" s="117"/>
      <c r="N605" s="117"/>
      <c r="O605" s="117"/>
      <c r="P605" s="117"/>
      <c r="Q605" s="117"/>
      <c r="R605" s="117"/>
    </row>
    <row r="606" spans="2:18">
      <c r="B606" s="116"/>
      <c r="C606" s="116"/>
      <c r="D606" s="116"/>
      <c r="E606" s="116"/>
      <c r="F606" s="117"/>
      <c r="G606" s="117"/>
      <c r="H606" s="117"/>
      <c r="I606" s="117"/>
      <c r="J606" s="117"/>
      <c r="K606" s="117"/>
      <c r="L606" s="117"/>
      <c r="M606" s="117"/>
      <c r="N606" s="117"/>
      <c r="O606" s="117"/>
      <c r="P606" s="117"/>
      <c r="Q606" s="117"/>
      <c r="R606" s="117"/>
    </row>
    <row r="607" spans="2:18">
      <c r="B607" s="116"/>
      <c r="C607" s="116"/>
      <c r="D607" s="116"/>
      <c r="E607" s="116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17"/>
      <c r="Q607" s="117"/>
      <c r="R607" s="117"/>
    </row>
    <row r="608" spans="2:18">
      <c r="B608" s="116"/>
      <c r="C608" s="116"/>
      <c r="D608" s="116"/>
      <c r="E608" s="116"/>
      <c r="F608" s="117"/>
      <c r="G608" s="117"/>
      <c r="H608" s="117"/>
      <c r="I608" s="117"/>
      <c r="J608" s="117"/>
      <c r="K608" s="117"/>
      <c r="L608" s="117"/>
      <c r="M608" s="117"/>
      <c r="N608" s="117"/>
      <c r="O608" s="117"/>
      <c r="P608" s="117"/>
      <c r="Q608" s="117"/>
      <c r="R608" s="117"/>
    </row>
    <row r="609" spans="2:18">
      <c r="B609" s="116"/>
      <c r="C609" s="116"/>
      <c r="D609" s="116"/>
      <c r="E609" s="116"/>
      <c r="F609" s="117"/>
      <c r="G609" s="117"/>
      <c r="H609" s="117"/>
      <c r="I609" s="117"/>
      <c r="J609" s="117"/>
      <c r="K609" s="117"/>
      <c r="L609" s="117"/>
      <c r="M609" s="117"/>
      <c r="N609" s="117"/>
      <c r="O609" s="117"/>
      <c r="P609" s="117"/>
      <c r="Q609" s="117"/>
      <c r="R609" s="117"/>
    </row>
    <row r="610" spans="2:18">
      <c r="B610" s="116"/>
      <c r="C610" s="116"/>
      <c r="D610" s="116"/>
      <c r="E610" s="116"/>
      <c r="F610" s="117"/>
      <c r="G610" s="117"/>
      <c r="H610" s="117"/>
      <c r="I610" s="117"/>
      <c r="J610" s="117"/>
      <c r="K610" s="117"/>
      <c r="L610" s="117"/>
      <c r="M610" s="117"/>
      <c r="N610" s="117"/>
      <c r="O610" s="117"/>
      <c r="P610" s="117"/>
      <c r="Q610" s="117"/>
      <c r="R610" s="117"/>
    </row>
    <row r="611" spans="2:18">
      <c r="B611" s="116"/>
      <c r="C611" s="116"/>
      <c r="D611" s="116"/>
      <c r="E611" s="116"/>
      <c r="F611" s="117"/>
      <c r="G611" s="117"/>
      <c r="H611" s="117"/>
      <c r="I611" s="117"/>
      <c r="J611" s="117"/>
      <c r="K611" s="117"/>
      <c r="L611" s="117"/>
      <c r="M611" s="117"/>
      <c r="N611" s="117"/>
      <c r="O611" s="117"/>
      <c r="P611" s="117"/>
      <c r="Q611" s="117"/>
      <c r="R611" s="117"/>
    </row>
    <row r="612" spans="2:18">
      <c r="B612" s="116"/>
      <c r="C612" s="116"/>
      <c r="D612" s="116"/>
      <c r="E612" s="116"/>
      <c r="F612" s="117"/>
      <c r="G612" s="117"/>
      <c r="H612" s="117"/>
      <c r="I612" s="117"/>
      <c r="J612" s="117"/>
      <c r="K612" s="117"/>
      <c r="L612" s="117"/>
      <c r="M612" s="117"/>
      <c r="N612" s="117"/>
      <c r="O612" s="117"/>
      <c r="P612" s="117"/>
      <c r="Q612" s="117"/>
      <c r="R612" s="117"/>
    </row>
    <row r="613" spans="2:18">
      <c r="B613" s="116"/>
      <c r="C613" s="116"/>
      <c r="D613" s="116"/>
      <c r="E613" s="116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</row>
    <row r="614" spans="2:18">
      <c r="B614" s="116"/>
      <c r="C614" s="116"/>
      <c r="D614" s="116"/>
      <c r="E614" s="116"/>
      <c r="F614" s="117"/>
      <c r="G614" s="117"/>
      <c r="H614" s="117"/>
      <c r="I614" s="117"/>
      <c r="J614" s="117"/>
      <c r="K614" s="117"/>
      <c r="L614" s="117"/>
      <c r="M614" s="117"/>
      <c r="N614" s="117"/>
      <c r="O614" s="117"/>
      <c r="P614" s="117"/>
      <c r="Q614" s="117"/>
      <c r="R614" s="117"/>
    </row>
    <row r="615" spans="2:18">
      <c r="B615" s="116"/>
      <c r="C615" s="116"/>
      <c r="D615" s="116"/>
      <c r="E615" s="116"/>
      <c r="F615" s="117"/>
      <c r="G615" s="117"/>
      <c r="H615" s="117"/>
      <c r="I615" s="117"/>
      <c r="J615" s="117"/>
      <c r="K615" s="117"/>
      <c r="L615" s="117"/>
      <c r="M615" s="117"/>
      <c r="N615" s="117"/>
      <c r="O615" s="117"/>
      <c r="P615" s="117"/>
      <c r="Q615" s="117"/>
      <c r="R615" s="117"/>
    </row>
    <row r="616" spans="2:18">
      <c r="B616" s="116"/>
      <c r="C616" s="116"/>
      <c r="D616" s="116"/>
      <c r="E616" s="116"/>
      <c r="F616" s="117"/>
      <c r="G616" s="117"/>
      <c r="H616" s="117"/>
      <c r="I616" s="117"/>
      <c r="J616" s="117"/>
      <c r="K616" s="117"/>
      <c r="L616" s="117"/>
      <c r="M616" s="117"/>
      <c r="N616" s="117"/>
      <c r="O616" s="117"/>
      <c r="P616" s="117"/>
      <c r="Q616" s="117"/>
      <c r="R616" s="117"/>
    </row>
    <row r="617" spans="2:18">
      <c r="B617" s="116"/>
      <c r="C617" s="116"/>
      <c r="D617" s="116"/>
      <c r="E617" s="116"/>
      <c r="F617" s="117"/>
      <c r="G617" s="117"/>
      <c r="H617" s="117"/>
      <c r="I617" s="117"/>
      <c r="J617" s="117"/>
      <c r="K617" s="117"/>
      <c r="L617" s="117"/>
      <c r="M617" s="117"/>
      <c r="N617" s="117"/>
      <c r="O617" s="117"/>
      <c r="P617" s="117"/>
      <c r="Q617" s="117"/>
      <c r="R617" s="117"/>
    </row>
    <row r="618" spans="2:18">
      <c r="B618" s="116"/>
      <c r="C618" s="116"/>
      <c r="D618" s="116"/>
      <c r="E618" s="116"/>
      <c r="F618" s="117"/>
      <c r="G618" s="117"/>
      <c r="H618" s="117"/>
      <c r="I618" s="117"/>
      <c r="J618" s="117"/>
      <c r="K618" s="117"/>
      <c r="L618" s="117"/>
      <c r="M618" s="117"/>
      <c r="N618" s="117"/>
      <c r="O618" s="117"/>
      <c r="P618" s="117"/>
      <c r="Q618" s="117"/>
      <c r="R618" s="117"/>
    </row>
    <row r="619" spans="2:18">
      <c r="B619" s="116"/>
      <c r="C619" s="116"/>
      <c r="D619" s="116"/>
      <c r="E619" s="116"/>
      <c r="F619" s="117"/>
      <c r="G619" s="117"/>
      <c r="H619" s="117"/>
      <c r="I619" s="117"/>
      <c r="J619" s="117"/>
      <c r="K619" s="117"/>
      <c r="L619" s="117"/>
      <c r="M619" s="117"/>
      <c r="N619" s="117"/>
      <c r="O619" s="117"/>
      <c r="P619" s="117"/>
      <c r="Q619" s="117"/>
      <c r="R619" s="117"/>
    </row>
    <row r="620" spans="2:18">
      <c r="B620" s="116"/>
      <c r="C620" s="116"/>
      <c r="D620" s="116"/>
      <c r="E620" s="116"/>
      <c r="F620" s="117"/>
      <c r="G620" s="117"/>
      <c r="H620" s="117"/>
      <c r="I620" s="117"/>
      <c r="J620" s="117"/>
      <c r="K620" s="117"/>
      <c r="L620" s="117"/>
      <c r="M620" s="117"/>
      <c r="N620" s="117"/>
      <c r="O620" s="117"/>
      <c r="P620" s="117"/>
      <c r="Q620" s="117"/>
      <c r="R620" s="117"/>
    </row>
    <row r="621" spans="2:18">
      <c r="B621" s="116"/>
      <c r="C621" s="116"/>
      <c r="D621" s="116"/>
      <c r="E621" s="116"/>
      <c r="F621" s="117"/>
      <c r="G621" s="117"/>
      <c r="H621" s="117"/>
      <c r="I621" s="117"/>
      <c r="J621" s="117"/>
      <c r="K621" s="117"/>
      <c r="L621" s="117"/>
      <c r="M621" s="117"/>
      <c r="N621" s="117"/>
      <c r="O621" s="117"/>
      <c r="P621" s="117"/>
      <c r="Q621" s="117"/>
      <c r="R621" s="117"/>
    </row>
    <row r="622" spans="2:18">
      <c r="B622" s="116"/>
      <c r="C622" s="116"/>
      <c r="D622" s="116"/>
      <c r="E622" s="116"/>
      <c r="F622" s="117"/>
      <c r="G622" s="117"/>
      <c r="H622" s="117"/>
      <c r="I622" s="117"/>
      <c r="J622" s="117"/>
      <c r="K622" s="117"/>
      <c r="L622" s="117"/>
      <c r="M622" s="117"/>
      <c r="N622" s="117"/>
      <c r="O622" s="117"/>
      <c r="P622" s="117"/>
      <c r="Q622" s="117"/>
      <c r="R622" s="117"/>
    </row>
    <row r="623" spans="2:18">
      <c r="B623" s="116"/>
      <c r="C623" s="116"/>
      <c r="D623" s="116"/>
      <c r="E623" s="116"/>
      <c r="F623" s="117"/>
      <c r="G623" s="117"/>
      <c r="H623" s="117"/>
      <c r="I623" s="117"/>
      <c r="J623" s="117"/>
      <c r="K623" s="117"/>
      <c r="L623" s="117"/>
      <c r="M623" s="117"/>
      <c r="N623" s="117"/>
      <c r="O623" s="117"/>
      <c r="P623" s="117"/>
      <c r="Q623" s="117"/>
      <c r="R623" s="117"/>
    </row>
    <row r="624" spans="2:18">
      <c r="B624" s="116"/>
      <c r="C624" s="116"/>
      <c r="D624" s="116"/>
      <c r="E624" s="116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</row>
    <row r="625" spans="2:18">
      <c r="B625" s="116"/>
      <c r="C625" s="116"/>
      <c r="D625" s="116"/>
      <c r="E625" s="116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17"/>
      <c r="Q625" s="117"/>
      <c r="R625" s="117"/>
    </row>
    <row r="626" spans="2:18">
      <c r="B626" s="116"/>
      <c r="C626" s="116"/>
      <c r="D626" s="116"/>
      <c r="E626" s="116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17"/>
      <c r="Q626" s="117"/>
      <c r="R626" s="117"/>
    </row>
    <row r="627" spans="2:18">
      <c r="B627" s="116"/>
      <c r="C627" s="116"/>
      <c r="D627" s="116"/>
      <c r="E627" s="116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17"/>
      <c r="Q627" s="117"/>
      <c r="R627" s="117"/>
    </row>
    <row r="628" spans="2:18">
      <c r="B628" s="116"/>
      <c r="C628" s="116"/>
      <c r="D628" s="116"/>
      <c r="E628" s="116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17"/>
      <c r="Q628" s="117"/>
      <c r="R628" s="117"/>
    </row>
    <row r="629" spans="2:18">
      <c r="B629" s="116"/>
      <c r="C629" s="116"/>
      <c r="D629" s="116"/>
      <c r="E629" s="116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17"/>
      <c r="Q629" s="117"/>
      <c r="R629" s="117"/>
    </row>
    <row r="630" spans="2:18">
      <c r="B630" s="116"/>
      <c r="C630" s="116"/>
      <c r="D630" s="116"/>
      <c r="E630" s="116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17"/>
      <c r="Q630" s="117"/>
      <c r="R630" s="117"/>
    </row>
    <row r="631" spans="2:18">
      <c r="B631" s="116"/>
      <c r="C631" s="116"/>
      <c r="D631" s="116"/>
      <c r="E631" s="116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17"/>
      <c r="Q631" s="117"/>
      <c r="R631" s="117"/>
    </row>
    <row r="632" spans="2:18">
      <c r="B632" s="116"/>
      <c r="C632" s="116"/>
      <c r="D632" s="116"/>
      <c r="E632" s="116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</row>
    <row r="633" spans="2:18">
      <c r="B633" s="116"/>
      <c r="C633" s="116"/>
      <c r="D633" s="116"/>
      <c r="E633" s="116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</row>
    <row r="634" spans="2:18">
      <c r="B634" s="116"/>
      <c r="C634" s="116"/>
      <c r="D634" s="116"/>
      <c r="E634" s="116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17"/>
      <c r="Q634" s="117"/>
      <c r="R634" s="117"/>
    </row>
    <row r="635" spans="2:18">
      <c r="B635" s="116"/>
      <c r="C635" s="116"/>
      <c r="D635" s="116"/>
      <c r="E635" s="116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</row>
    <row r="636" spans="2:18">
      <c r="B636" s="116"/>
      <c r="C636" s="116"/>
      <c r="D636" s="116"/>
      <c r="E636" s="116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  <c r="Q636" s="117"/>
      <c r="R636" s="117"/>
    </row>
    <row r="637" spans="2:18">
      <c r="B637" s="116"/>
      <c r="C637" s="116"/>
      <c r="D637" s="116"/>
      <c r="E637" s="116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17"/>
      <c r="Q637" s="117"/>
      <c r="R637" s="117"/>
    </row>
    <row r="638" spans="2:18">
      <c r="B638" s="116"/>
      <c r="C638" s="116"/>
      <c r="D638" s="116"/>
      <c r="E638" s="116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17"/>
      <c r="Q638" s="117"/>
      <c r="R638" s="117"/>
    </row>
    <row r="639" spans="2:18">
      <c r="B639" s="116"/>
      <c r="C639" s="116"/>
      <c r="D639" s="116"/>
      <c r="E639" s="116"/>
      <c r="F639" s="117"/>
      <c r="G639" s="117"/>
      <c r="H639" s="117"/>
      <c r="I639" s="117"/>
      <c r="J639" s="117"/>
      <c r="K639" s="117"/>
      <c r="L639" s="117"/>
      <c r="M639" s="117"/>
      <c r="N639" s="117"/>
      <c r="O639" s="117"/>
      <c r="P639" s="117"/>
      <c r="Q639" s="117"/>
      <c r="R639" s="117"/>
    </row>
    <row r="640" spans="2:18">
      <c r="B640" s="116"/>
      <c r="C640" s="116"/>
      <c r="D640" s="116"/>
      <c r="E640" s="116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17"/>
      <c r="Q640" s="117"/>
      <c r="R640" s="117"/>
    </row>
    <row r="641" spans="2:18">
      <c r="B641" s="116"/>
      <c r="C641" s="116"/>
      <c r="D641" s="116"/>
      <c r="E641" s="116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17"/>
      <c r="Q641" s="117"/>
      <c r="R641" s="117"/>
    </row>
    <row r="642" spans="2:18">
      <c r="B642" s="116"/>
      <c r="C642" s="116"/>
      <c r="D642" s="116"/>
      <c r="E642" s="116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17"/>
      <c r="Q642" s="117"/>
      <c r="R642" s="117"/>
    </row>
    <row r="643" spans="2:18">
      <c r="B643" s="116"/>
      <c r="C643" s="116"/>
      <c r="D643" s="116"/>
      <c r="E643" s="116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17"/>
      <c r="Q643" s="117"/>
      <c r="R643" s="117"/>
    </row>
    <row r="644" spans="2:18">
      <c r="B644" s="116"/>
      <c r="C644" s="116"/>
      <c r="D644" s="116"/>
      <c r="E644" s="116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17"/>
      <c r="Q644" s="117"/>
      <c r="R644" s="117"/>
    </row>
    <row r="645" spans="2:18">
      <c r="B645" s="116"/>
      <c r="C645" s="116"/>
      <c r="D645" s="116"/>
      <c r="E645" s="116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17"/>
      <c r="Q645" s="117"/>
      <c r="R645" s="117"/>
    </row>
    <row r="646" spans="2:18">
      <c r="B646" s="116"/>
      <c r="C646" s="116"/>
      <c r="D646" s="116"/>
      <c r="E646" s="116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</row>
    <row r="647" spans="2:18">
      <c r="B647" s="116"/>
      <c r="C647" s="116"/>
      <c r="D647" s="116"/>
      <c r="E647" s="116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17"/>
      <c r="Q647" s="117"/>
      <c r="R647" s="117"/>
    </row>
    <row r="648" spans="2:18">
      <c r="B648" s="116"/>
      <c r="C648" s="116"/>
      <c r="D648" s="116"/>
      <c r="E648" s="116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17"/>
      <c r="Q648" s="117"/>
      <c r="R648" s="117"/>
    </row>
    <row r="649" spans="2:18">
      <c r="B649" s="116"/>
      <c r="C649" s="116"/>
      <c r="D649" s="116"/>
      <c r="E649" s="116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17"/>
      <c r="Q649" s="117"/>
      <c r="R649" s="117"/>
    </row>
    <row r="650" spans="2:18">
      <c r="B650" s="116"/>
      <c r="C650" s="116"/>
      <c r="D650" s="116"/>
      <c r="E650" s="116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17"/>
      <c r="Q650" s="117"/>
      <c r="R650" s="117"/>
    </row>
    <row r="651" spans="2:18">
      <c r="B651" s="116"/>
      <c r="C651" s="116"/>
      <c r="D651" s="116"/>
      <c r="E651" s="116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17"/>
      <c r="Q651" s="117"/>
      <c r="R651" s="117"/>
    </row>
    <row r="652" spans="2:18">
      <c r="B652" s="116"/>
      <c r="C652" s="116"/>
      <c r="D652" s="116"/>
      <c r="E652" s="116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17"/>
      <c r="Q652" s="117"/>
      <c r="R652" s="117"/>
    </row>
    <row r="653" spans="2:18">
      <c r="B653" s="116"/>
      <c r="C653" s="116"/>
      <c r="D653" s="116"/>
      <c r="E653" s="116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17"/>
      <c r="Q653" s="117"/>
      <c r="R653" s="117"/>
    </row>
    <row r="654" spans="2:18">
      <c r="B654" s="116"/>
      <c r="C654" s="116"/>
      <c r="D654" s="116"/>
      <c r="E654" s="116"/>
      <c r="F654" s="117"/>
      <c r="G654" s="117"/>
      <c r="H654" s="117"/>
      <c r="I654" s="117"/>
      <c r="J654" s="117"/>
      <c r="K654" s="117"/>
      <c r="L654" s="117"/>
      <c r="M654" s="117"/>
      <c r="N654" s="117"/>
      <c r="O654" s="117"/>
      <c r="P654" s="117"/>
      <c r="Q654" s="117"/>
      <c r="R654" s="117"/>
    </row>
    <row r="655" spans="2:18">
      <c r="B655" s="116"/>
      <c r="C655" s="116"/>
      <c r="D655" s="116"/>
      <c r="E655" s="116"/>
      <c r="F655" s="117"/>
      <c r="G655" s="117"/>
      <c r="H655" s="117"/>
      <c r="I655" s="117"/>
      <c r="J655" s="117"/>
      <c r="K655" s="117"/>
      <c r="L655" s="117"/>
      <c r="M655" s="117"/>
      <c r="N655" s="117"/>
      <c r="O655" s="117"/>
      <c r="P655" s="117"/>
      <c r="Q655" s="117"/>
      <c r="R655" s="117"/>
    </row>
    <row r="656" spans="2:18">
      <c r="B656" s="116"/>
      <c r="C656" s="116"/>
      <c r="D656" s="116"/>
      <c r="E656" s="116"/>
      <c r="F656" s="117"/>
      <c r="G656" s="117"/>
      <c r="H656" s="117"/>
      <c r="I656" s="117"/>
      <c r="J656" s="117"/>
      <c r="K656" s="117"/>
      <c r="L656" s="117"/>
      <c r="M656" s="117"/>
      <c r="N656" s="117"/>
      <c r="O656" s="117"/>
      <c r="P656" s="117"/>
      <c r="Q656" s="117"/>
      <c r="R656" s="117"/>
    </row>
    <row r="657" spans="2:18">
      <c r="B657" s="116"/>
      <c r="C657" s="116"/>
      <c r="D657" s="116"/>
      <c r="E657" s="116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  <c r="Q657" s="117"/>
      <c r="R657" s="117"/>
    </row>
    <row r="658" spans="2:18">
      <c r="B658" s="116"/>
      <c r="C658" s="116"/>
      <c r="D658" s="116"/>
      <c r="E658" s="116"/>
      <c r="F658" s="117"/>
      <c r="G658" s="117"/>
      <c r="H658" s="117"/>
      <c r="I658" s="117"/>
      <c r="J658" s="117"/>
      <c r="K658" s="117"/>
      <c r="L658" s="117"/>
      <c r="M658" s="117"/>
      <c r="N658" s="117"/>
      <c r="O658" s="117"/>
      <c r="P658" s="117"/>
      <c r="Q658" s="117"/>
      <c r="R658" s="117"/>
    </row>
    <row r="659" spans="2:18">
      <c r="B659" s="116"/>
      <c r="C659" s="116"/>
      <c r="D659" s="116"/>
      <c r="E659" s="116"/>
      <c r="F659" s="117"/>
      <c r="G659" s="117"/>
      <c r="H659" s="117"/>
      <c r="I659" s="117"/>
      <c r="J659" s="117"/>
      <c r="K659" s="117"/>
      <c r="L659" s="117"/>
      <c r="M659" s="117"/>
      <c r="N659" s="117"/>
      <c r="O659" s="117"/>
      <c r="P659" s="117"/>
      <c r="Q659" s="117"/>
      <c r="R659" s="117"/>
    </row>
    <row r="660" spans="2:18">
      <c r="B660" s="116"/>
      <c r="C660" s="116"/>
      <c r="D660" s="116"/>
      <c r="E660" s="116"/>
      <c r="F660" s="117"/>
      <c r="G660" s="117"/>
      <c r="H660" s="117"/>
      <c r="I660" s="117"/>
      <c r="J660" s="117"/>
      <c r="K660" s="117"/>
      <c r="L660" s="117"/>
      <c r="M660" s="117"/>
      <c r="N660" s="117"/>
      <c r="O660" s="117"/>
      <c r="P660" s="117"/>
      <c r="Q660" s="117"/>
      <c r="R660" s="117"/>
    </row>
    <row r="661" spans="2:18">
      <c r="B661" s="116"/>
      <c r="C661" s="116"/>
      <c r="D661" s="116"/>
      <c r="E661" s="116"/>
      <c r="F661" s="117"/>
      <c r="G661" s="117"/>
      <c r="H661" s="117"/>
      <c r="I661" s="117"/>
      <c r="J661" s="117"/>
      <c r="K661" s="117"/>
      <c r="L661" s="117"/>
      <c r="M661" s="117"/>
      <c r="N661" s="117"/>
      <c r="O661" s="117"/>
      <c r="P661" s="117"/>
      <c r="Q661" s="117"/>
      <c r="R661" s="117"/>
    </row>
    <row r="662" spans="2:18">
      <c r="B662" s="116"/>
      <c r="C662" s="116"/>
      <c r="D662" s="116"/>
      <c r="E662" s="116"/>
      <c r="F662" s="117"/>
      <c r="G662" s="117"/>
      <c r="H662" s="117"/>
      <c r="I662" s="117"/>
      <c r="J662" s="117"/>
      <c r="K662" s="117"/>
      <c r="L662" s="117"/>
      <c r="M662" s="117"/>
      <c r="N662" s="117"/>
      <c r="O662" s="117"/>
      <c r="P662" s="117"/>
      <c r="Q662" s="117"/>
      <c r="R662" s="117"/>
    </row>
    <row r="663" spans="2:18">
      <c r="B663" s="116"/>
      <c r="C663" s="116"/>
      <c r="D663" s="116"/>
      <c r="E663" s="116"/>
      <c r="F663" s="117"/>
      <c r="G663" s="117"/>
      <c r="H663" s="117"/>
      <c r="I663" s="117"/>
      <c r="J663" s="117"/>
      <c r="K663" s="117"/>
      <c r="L663" s="117"/>
      <c r="M663" s="117"/>
      <c r="N663" s="117"/>
      <c r="O663" s="117"/>
      <c r="P663" s="117"/>
      <c r="Q663" s="117"/>
      <c r="R663" s="117"/>
    </row>
    <row r="664" spans="2:18">
      <c r="B664" s="116"/>
      <c r="C664" s="116"/>
      <c r="D664" s="116"/>
      <c r="E664" s="116"/>
      <c r="F664" s="117"/>
      <c r="G664" s="117"/>
      <c r="H664" s="117"/>
      <c r="I664" s="117"/>
      <c r="J664" s="117"/>
      <c r="K664" s="117"/>
      <c r="L664" s="117"/>
      <c r="M664" s="117"/>
      <c r="N664" s="117"/>
      <c r="O664" s="117"/>
      <c r="P664" s="117"/>
      <c r="Q664" s="117"/>
      <c r="R664" s="117"/>
    </row>
    <row r="665" spans="2:18">
      <c r="B665" s="116"/>
      <c r="C665" s="116"/>
      <c r="D665" s="116"/>
      <c r="E665" s="116"/>
      <c r="F665" s="117"/>
      <c r="G665" s="117"/>
      <c r="H665" s="117"/>
      <c r="I665" s="117"/>
      <c r="J665" s="117"/>
      <c r="K665" s="117"/>
      <c r="L665" s="117"/>
      <c r="M665" s="117"/>
      <c r="N665" s="117"/>
      <c r="O665" s="117"/>
      <c r="P665" s="117"/>
      <c r="Q665" s="117"/>
      <c r="R665" s="117"/>
    </row>
    <row r="666" spans="2:18">
      <c r="B666" s="116"/>
      <c r="C666" s="116"/>
      <c r="D666" s="116"/>
      <c r="E666" s="116"/>
      <c r="F666" s="117"/>
      <c r="G666" s="117"/>
      <c r="H666" s="117"/>
      <c r="I666" s="117"/>
      <c r="J666" s="117"/>
      <c r="K666" s="117"/>
      <c r="L666" s="117"/>
      <c r="M666" s="117"/>
      <c r="N666" s="117"/>
      <c r="O666" s="117"/>
      <c r="P666" s="117"/>
      <c r="Q666" s="117"/>
      <c r="R666" s="117"/>
    </row>
    <row r="667" spans="2:18">
      <c r="B667" s="116"/>
      <c r="C667" s="116"/>
      <c r="D667" s="116"/>
      <c r="E667" s="116"/>
      <c r="F667" s="117"/>
      <c r="G667" s="117"/>
      <c r="H667" s="117"/>
      <c r="I667" s="117"/>
      <c r="J667" s="117"/>
      <c r="K667" s="117"/>
      <c r="L667" s="117"/>
      <c r="M667" s="117"/>
      <c r="N667" s="117"/>
      <c r="O667" s="117"/>
      <c r="P667" s="117"/>
      <c r="Q667" s="117"/>
      <c r="R667" s="117"/>
    </row>
    <row r="668" spans="2:18">
      <c r="B668" s="116"/>
      <c r="C668" s="116"/>
      <c r="D668" s="116"/>
      <c r="E668" s="116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17"/>
      <c r="Q668" s="117"/>
      <c r="R668" s="117"/>
    </row>
    <row r="669" spans="2:18">
      <c r="B669" s="116"/>
      <c r="C669" s="116"/>
      <c r="D669" s="116"/>
      <c r="E669" s="116"/>
      <c r="F669" s="117"/>
      <c r="G669" s="117"/>
      <c r="H669" s="117"/>
      <c r="I669" s="117"/>
      <c r="J669" s="117"/>
      <c r="K669" s="117"/>
      <c r="L669" s="117"/>
      <c r="M669" s="117"/>
      <c r="N669" s="117"/>
      <c r="O669" s="117"/>
      <c r="P669" s="117"/>
      <c r="Q669" s="117"/>
      <c r="R669" s="117"/>
    </row>
    <row r="670" spans="2:18">
      <c r="B670" s="116"/>
      <c r="C670" s="116"/>
      <c r="D670" s="116"/>
      <c r="E670" s="116"/>
      <c r="F670" s="117"/>
      <c r="G670" s="117"/>
      <c r="H670" s="117"/>
      <c r="I670" s="117"/>
      <c r="J670" s="117"/>
      <c r="K670" s="117"/>
      <c r="L670" s="117"/>
      <c r="M670" s="117"/>
      <c r="N670" s="117"/>
      <c r="O670" s="117"/>
      <c r="P670" s="117"/>
      <c r="Q670" s="117"/>
      <c r="R670" s="117"/>
    </row>
    <row r="671" spans="2:18">
      <c r="B671" s="116"/>
      <c r="C671" s="116"/>
      <c r="D671" s="116"/>
      <c r="E671" s="116"/>
      <c r="F671" s="117"/>
      <c r="G671" s="117"/>
      <c r="H671" s="117"/>
      <c r="I671" s="117"/>
      <c r="J671" s="117"/>
      <c r="K671" s="117"/>
      <c r="L671" s="117"/>
      <c r="M671" s="117"/>
      <c r="N671" s="117"/>
      <c r="O671" s="117"/>
      <c r="P671" s="117"/>
      <c r="Q671" s="117"/>
      <c r="R671" s="117"/>
    </row>
    <row r="672" spans="2:18">
      <c r="B672" s="116"/>
      <c r="C672" s="116"/>
      <c r="D672" s="116"/>
      <c r="E672" s="116"/>
      <c r="F672" s="117"/>
      <c r="G672" s="117"/>
      <c r="H672" s="117"/>
      <c r="I672" s="117"/>
      <c r="J672" s="117"/>
      <c r="K672" s="117"/>
      <c r="L672" s="117"/>
      <c r="M672" s="117"/>
      <c r="N672" s="117"/>
      <c r="O672" s="117"/>
      <c r="P672" s="117"/>
      <c r="Q672" s="117"/>
      <c r="R672" s="117"/>
    </row>
    <row r="673" spans="2:18">
      <c r="B673" s="116"/>
      <c r="C673" s="116"/>
      <c r="D673" s="116"/>
      <c r="E673" s="116"/>
      <c r="F673" s="117"/>
      <c r="G673" s="117"/>
      <c r="H673" s="117"/>
      <c r="I673" s="117"/>
      <c r="J673" s="117"/>
      <c r="K673" s="117"/>
      <c r="L673" s="117"/>
      <c r="M673" s="117"/>
      <c r="N673" s="117"/>
      <c r="O673" s="117"/>
      <c r="P673" s="117"/>
      <c r="Q673" s="117"/>
      <c r="R673" s="117"/>
    </row>
    <row r="674" spans="2:18">
      <c r="B674" s="116"/>
      <c r="C674" s="116"/>
      <c r="D674" s="116"/>
      <c r="E674" s="116"/>
      <c r="F674" s="117"/>
      <c r="G674" s="117"/>
      <c r="H674" s="117"/>
      <c r="I674" s="117"/>
      <c r="J674" s="117"/>
      <c r="K674" s="117"/>
      <c r="L674" s="117"/>
      <c r="M674" s="117"/>
      <c r="N674" s="117"/>
      <c r="O674" s="117"/>
      <c r="P674" s="117"/>
      <c r="Q674" s="117"/>
      <c r="R674" s="117"/>
    </row>
    <row r="675" spans="2:18">
      <c r="B675" s="116"/>
      <c r="C675" s="116"/>
      <c r="D675" s="116"/>
      <c r="E675" s="116"/>
      <c r="F675" s="117"/>
      <c r="G675" s="117"/>
      <c r="H675" s="117"/>
      <c r="I675" s="117"/>
      <c r="J675" s="117"/>
      <c r="K675" s="117"/>
      <c r="L675" s="117"/>
      <c r="M675" s="117"/>
      <c r="N675" s="117"/>
      <c r="O675" s="117"/>
      <c r="P675" s="117"/>
      <c r="Q675" s="117"/>
      <c r="R675" s="117"/>
    </row>
    <row r="676" spans="2:18">
      <c r="B676" s="116"/>
      <c r="C676" s="116"/>
      <c r="D676" s="116"/>
      <c r="E676" s="116"/>
      <c r="F676" s="117"/>
      <c r="G676" s="117"/>
      <c r="H676" s="117"/>
      <c r="I676" s="117"/>
      <c r="J676" s="117"/>
      <c r="K676" s="117"/>
      <c r="L676" s="117"/>
      <c r="M676" s="117"/>
      <c r="N676" s="117"/>
      <c r="O676" s="117"/>
      <c r="P676" s="117"/>
      <c r="Q676" s="117"/>
      <c r="R676" s="117"/>
    </row>
    <row r="677" spans="2:18">
      <c r="B677" s="116"/>
      <c r="C677" s="116"/>
      <c r="D677" s="116"/>
      <c r="E677" s="116"/>
      <c r="F677" s="117"/>
      <c r="G677" s="117"/>
      <c r="H677" s="117"/>
      <c r="I677" s="117"/>
      <c r="J677" s="117"/>
      <c r="K677" s="117"/>
      <c r="L677" s="117"/>
      <c r="M677" s="117"/>
      <c r="N677" s="117"/>
      <c r="O677" s="117"/>
      <c r="P677" s="117"/>
      <c r="Q677" s="117"/>
      <c r="R677" s="117"/>
    </row>
    <row r="678" spans="2:18">
      <c r="B678" s="116"/>
      <c r="C678" s="116"/>
      <c r="D678" s="116"/>
      <c r="E678" s="116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17"/>
      <c r="Q678" s="117"/>
      <c r="R678" s="117"/>
    </row>
    <row r="679" spans="2:18">
      <c r="B679" s="116"/>
      <c r="C679" s="116"/>
      <c r="D679" s="116"/>
      <c r="E679" s="116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17"/>
      <c r="R679" s="117"/>
    </row>
    <row r="680" spans="2:18">
      <c r="B680" s="116"/>
      <c r="C680" s="116"/>
      <c r="D680" s="116"/>
      <c r="E680" s="116"/>
      <c r="F680" s="117"/>
      <c r="G680" s="117"/>
      <c r="H680" s="117"/>
      <c r="I680" s="117"/>
      <c r="J680" s="117"/>
      <c r="K680" s="117"/>
      <c r="L680" s="117"/>
      <c r="M680" s="117"/>
      <c r="N680" s="117"/>
      <c r="O680" s="117"/>
      <c r="P680" s="117"/>
      <c r="Q680" s="117"/>
      <c r="R680" s="117"/>
    </row>
    <row r="681" spans="2:18">
      <c r="B681" s="116"/>
      <c r="C681" s="116"/>
      <c r="D681" s="116"/>
      <c r="E681" s="116"/>
      <c r="F681" s="117"/>
      <c r="G681" s="117"/>
      <c r="H681" s="117"/>
      <c r="I681" s="117"/>
      <c r="J681" s="117"/>
      <c r="K681" s="117"/>
      <c r="L681" s="117"/>
      <c r="M681" s="117"/>
      <c r="N681" s="117"/>
      <c r="O681" s="117"/>
      <c r="P681" s="117"/>
      <c r="Q681" s="117"/>
      <c r="R681" s="117"/>
    </row>
    <row r="682" spans="2:18">
      <c r="B682" s="116"/>
      <c r="C682" s="116"/>
      <c r="D682" s="116"/>
      <c r="E682" s="116"/>
      <c r="F682" s="117"/>
      <c r="G682" s="117"/>
      <c r="H682" s="117"/>
      <c r="I682" s="117"/>
      <c r="J682" s="117"/>
      <c r="K682" s="117"/>
      <c r="L682" s="117"/>
      <c r="M682" s="117"/>
      <c r="N682" s="117"/>
      <c r="O682" s="117"/>
      <c r="P682" s="117"/>
      <c r="Q682" s="117"/>
      <c r="R682" s="117"/>
    </row>
    <row r="683" spans="2:18">
      <c r="B683" s="116"/>
      <c r="C683" s="116"/>
      <c r="D683" s="116"/>
      <c r="E683" s="116"/>
      <c r="F683" s="117"/>
      <c r="G683" s="117"/>
      <c r="H683" s="117"/>
      <c r="I683" s="117"/>
      <c r="J683" s="117"/>
      <c r="K683" s="117"/>
      <c r="L683" s="117"/>
      <c r="M683" s="117"/>
      <c r="N683" s="117"/>
      <c r="O683" s="117"/>
      <c r="P683" s="117"/>
      <c r="Q683" s="117"/>
      <c r="R683" s="117"/>
    </row>
    <row r="684" spans="2:18">
      <c r="B684" s="116"/>
      <c r="C684" s="116"/>
      <c r="D684" s="116"/>
      <c r="E684" s="116"/>
      <c r="F684" s="117"/>
      <c r="G684" s="117"/>
      <c r="H684" s="117"/>
      <c r="I684" s="117"/>
      <c r="J684" s="117"/>
      <c r="K684" s="117"/>
      <c r="L684" s="117"/>
      <c r="M684" s="117"/>
      <c r="N684" s="117"/>
      <c r="O684" s="117"/>
      <c r="P684" s="117"/>
      <c r="Q684" s="117"/>
      <c r="R684" s="117"/>
    </row>
    <row r="685" spans="2:18">
      <c r="B685" s="116"/>
      <c r="C685" s="116"/>
      <c r="D685" s="116"/>
      <c r="E685" s="116"/>
      <c r="F685" s="117"/>
      <c r="G685" s="117"/>
      <c r="H685" s="117"/>
      <c r="I685" s="117"/>
      <c r="J685" s="117"/>
      <c r="K685" s="117"/>
      <c r="L685" s="117"/>
      <c r="M685" s="117"/>
      <c r="N685" s="117"/>
      <c r="O685" s="117"/>
      <c r="P685" s="117"/>
      <c r="Q685" s="117"/>
      <c r="R685" s="117"/>
    </row>
    <row r="686" spans="2:18">
      <c r="B686" s="116"/>
      <c r="C686" s="116"/>
      <c r="D686" s="116"/>
      <c r="E686" s="116"/>
      <c r="F686" s="117"/>
      <c r="G686" s="117"/>
      <c r="H686" s="117"/>
      <c r="I686" s="117"/>
      <c r="J686" s="117"/>
      <c r="K686" s="117"/>
      <c r="L686" s="117"/>
      <c r="M686" s="117"/>
      <c r="N686" s="117"/>
      <c r="O686" s="117"/>
      <c r="P686" s="117"/>
      <c r="Q686" s="117"/>
      <c r="R686" s="117"/>
    </row>
    <row r="687" spans="2:18">
      <c r="B687" s="116"/>
      <c r="C687" s="116"/>
      <c r="D687" s="116"/>
      <c r="E687" s="116"/>
      <c r="F687" s="117"/>
      <c r="G687" s="117"/>
      <c r="H687" s="117"/>
      <c r="I687" s="117"/>
      <c r="J687" s="117"/>
      <c r="K687" s="117"/>
      <c r="L687" s="117"/>
      <c r="M687" s="117"/>
      <c r="N687" s="117"/>
      <c r="O687" s="117"/>
      <c r="P687" s="117"/>
      <c r="Q687" s="117"/>
      <c r="R687" s="117"/>
    </row>
    <row r="688" spans="2:18">
      <c r="B688" s="116"/>
      <c r="C688" s="116"/>
      <c r="D688" s="116"/>
      <c r="E688" s="116"/>
      <c r="F688" s="117"/>
      <c r="G688" s="117"/>
      <c r="H688" s="117"/>
      <c r="I688" s="117"/>
      <c r="J688" s="117"/>
      <c r="K688" s="117"/>
      <c r="L688" s="117"/>
      <c r="M688" s="117"/>
      <c r="N688" s="117"/>
      <c r="O688" s="117"/>
      <c r="P688" s="117"/>
      <c r="Q688" s="117"/>
      <c r="R688" s="117"/>
    </row>
    <row r="689" spans="2:18">
      <c r="B689" s="116"/>
      <c r="C689" s="116"/>
      <c r="D689" s="116"/>
      <c r="E689" s="116"/>
      <c r="F689" s="117"/>
      <c r="G689" s="117"/>
      <c r="H689" s="117"/>
      <c r="I689" s="117"/>
      <c r="J689" s="117"/>
      <c r="K689" s="117"/>
      <c r="L689" s="117"/>
      <c r="M689" s="117"/>
      <c r="N689" s="117"/>
      <c r="O689" s="117"/>
      <c r="P689" s="117"/>
      <c r="Q689" s="117"/>
      <c r="R689" s="117"/>
    </row>
    <row r="690" spans="2:18">
      <c r="B690" s="116"/>
      <c r="C690" s="116"/>
      <c r="D690" s="116"/>
      <c r="E690" s="116"/>
      <c r="F690" s="117"/>
      <c r="G690" s="117"/>
      <c r="H690" s="117"/>
      <c r="I690" s="117"/>
      <c r="J690" s="117"/>
      <c r="K690" s="117"/>
      <c r="L690" s="117"/>
      <c r="M690" s="117"/>
      <c r="N690" s="117"/>
      <c r="O690" s="117"/>
      <c r="P690" s="117"/>
      <c r="Q690" s="117"/>
      <c r="R690" s="117"/>
    </row>
    <row r="691" spans="2:18">
      <c r="B691" s="116"/>
      <c r="C691" s="116"/>
      <c r="D691" s="116"/>
      <c r="E691" s="116"/>
      <c r="F691" s="117"/>
      <c r="G691" s="117"/>
      <c r="H691" s="117"/>
      <c r="I691" s="117"/>
      <c r="J691" s="117"/>
      <c r="K691" s="117"/>
      <c r="L691" s="117"/>
      <c r="M691" s="117"/>
      <c r="N691" s="117"/>
      <c r="O691" s="117"/>
      <c r="P691" s="117"/>
      <c r="Q691" s="117"/>
      <c r="R691" s="117"/>
    </row>
    <row r="692" spans="2:18">
      <c r="B692" s="116"/>
      <c r="C692" s="116"/>
      <c r="D692" s="116"/>
      <c r="E692" s="116"/>
      <c r="F692" s="117"/>
      <c r="G692" s="117"/>
      <c r="H692" s="117"/>
      <c r="I692" s="117"/>
      <c r="J692" s="117"/>
      <c r="K692" s="117"/>
      <c r="L692" s="117"/>
      <c r="M692" s="117"/>
      <c r="N692" s="117"/>
      <c r="O692" s="117"/>
      <c r="P692" s="117"/>
      <c r="Q692" s="117"/>
      <c r="R692" s="117"/>
    </row>
    <row r="693" spans="2:18">
      <c r="B693" s="116"/>
      <c r="C693" s="116"/>
      <c r="D693" s="116"/>
      <c r="E693" s="116"/>
      <c r="F693" s="117"/>
      <c r="G693" s="117"/>
      <c r="H693" s="117"/>
      <c r="I693" s="117"/>
      <c r="J693" s="117"/>
      <c r="K693" s="117"/>
      <c r="L693" s="117"/>
      <c r="M693" s="117"/>
      <c r="N693" s="117"/>
      <c r="O693" s="117"/>
      <c r="P693" s="117"/>
      <c r="Q693" s="117"/>
      <c r="R693" s="117"/>
    </row>
    <row r="694" spans="2:18">
      <c r="B694" s="116"/>
      <c r="C694" s="116"/>
      <c r="D694" s="116"/>
      <c r="E694" s="116"/>
      <c r="F694" s="117"/>
      <c r="G694" s="117"/>
      <c r="H694" s="117"/>
      <c r="I694" s="117"/>
      <c r="J694" s="117"/>
      <c r="K694" s="117"/>
      <c r="L694" s="117"/>
      <c r="M694" s="117"/>
      <c r="N694" s="117"/>
      <c r="O694" s="117"/>
      <c r="P694" s="117"/>
      <c r="Q694" s="117"/>
      <c r="R694" s="117"/>
    </row>
    <row r="695" spans="2:18">
      <c r="B695" s="116"/>
      <c r="C695" s="116"/>
      <c r="D695" s="116"/>
      <c r="E695" s="116"/>
      <c r="F695" s="117"/>
      <c r="G695" s="117"/>
      <c r="H695" s="117"/>
      <c r="I695" s="117"/>
      <c r="J695" s="117"/>
      <c r="K695" s="117"/>
      <c r="L695" s="117"/>
      <c r="M695" s="117"/>
      <c r="N695" s="117"/>
      <c r="O695" s="117"/>
      <c r="P695" s="117"/>
      <c r="Q695" s="117"/>
      <c r="R695" s="117"/>
    </row>
    <row r="696" spans="2:18">
      <c r="B696" s="116"/>
      <c r="C696" s="116"/>
      <c r="D696" s="116"/>
      <c r="E696" s="116"/>
      <c r="F696" s="117"/>
      <c r="G696" s="117"/>
      <c r="H696" s="117"/>
      <c r="I696" s="117"/>
      <c r="J696" s="117"/>
      <c r="K696" s="117"/>
      <c r="L696" s="117"/>
      <c r="M696" s="117"/>
      <c r="N696" s="117"/>
      <c r="O696" s="117"/>
      <c r="P696" s="117"/>
      <c r="Q696" s="117"/>
      <c r="R696" s="117"/>
    </row>
    <row r="697" spans="2:18">
      <c r="B697" s="116"/>
      <c r="C697" s="116"/>
      <c r="D697" s="116"/>
      <c r="E697" s="116"/>
      <c r="F697" s="117"/>
      <c r="G697" s="117"/>
      <c r="H697" s="117"/>
      <c r="I697" s="117"/>
      <c r="J697" s="117"/>
      <c r="K697" s="117"/>
      <c r="L697" s="117"/>
      <c r="M697" s="117"/>
      <c r="N697" s="117"/>
      <c r="O697" s="117"/>
      <c r="P697" s="117"/>
      <c r="Q697" s="117"/>
      <c r="R697" s="117"/>
    </row>
    <row r="698" spans="2:18">
      <c r="B698" s="116"/>
      <c r="C698" s="116"/>
      <c r="D698" s="116"/>
      <c r="E698" s="116"/>
      <c r="F698" s="117"/>
      <c r="G698" s="117"/>
      <c r="H698" s="117"/>
      <c r="I698" s="117"/>
      <c r="J698" s="117"/>
      <c r="K698" s="117"/>
      <c r="L698" s="117"/>
      <c r="M698" s="117"/>
      <c r="N698" s="117"/>
      <c r="O698" s="117"/>
      <c r="P698" s="117"/>
      <c r="Q698" s="117"/>
      <c r="R698" s="117"/>
    </row>
    <row r="699" spans="2:18">
      <c r="B699" s="116"/>
      <c r="C699" s="116"/>
      <c r="D699" s="116"/>
      <c r="E699" s="116"/>
      <c r="F699" s="117"/>
      <c r="G699" s="117"/>
      <c r="H699" s="117"/>
      <c r="I699" s="117"/>
      <c r="J699" s="117"/>
      <c r="K699" s="117"/>
      <c r="L699" s="117"/>
      <c r="M699" s="117"/>
      <c r="N699" s="117"/>
      <c r="O699" s="117"/>
      <c r="P699" s="117"/>
      <c r="Q699" s="117"/>
      <c r="R699" s="117"/>
    </row>
    <row r="700" spans="2:18">
      <c r="B700" s="116"/>
      <c r="C700" s="116"/>
      <c r="D700" s="116"/>
      <c r="E700" s="116"/>
      <c r="F700" s="117"/>
      <c r="G700" s="117"/>
      <c r="H700" s="117"/>
      <c r="I700" s="117"/>
      <c r="J700" s="117"/>
      <c r="K700" s="117"/>
      <c r="L700" s="117"/>
      <c r="M700" s="117"/>
      <c r="N700" s="117"/>
      <c r="O700" s="117"/>
      <c r="P700" s="117"/>
      <c r="Q700" s="117"/>
      <c r="R700" s="117"/>
    </row>
    <row r="701" spans="2:18">
      <c r="B701" s="116"/>
      <c r="C701" s="116"/>
      <c r="D701" s="116"/>
      <c r="E701" s="116"/>
      <c r="F701" s="117"/>
      <c r="G701" s="117"/>
      <c r="H701" s="117"/>
      <c r="I701" s="117"/>
      <c r="J701" s="117"/>
      <c r="K701" s="117"/>
      <c r="L701" s="117"/>
      <c r="M701" s="117"/>
      <c r="N701" s="117"/>
      <c r="O701" s="117"/>
      <c r="P701" s="117"/>
      <c r="Q701" s="117"/>
      <c r="R701" s="117"/>
    </row>
    <row r="702" spans="2:18">
      <c r="B702" s="116"/>
      <c r="C702" s="116"/>
      <c r="D702" s="116"/>
      <c r="E702" s="116"/>
      <c r="F702" s="117"/>
      <c r="G702" s="117"/>
      <c r="H702" s="117"/>
      <c r="I702" s="117"/>
      <c r="J702" s="117"/>
      <c r="K702" s="117"/>
      <c r="L702" s="117"/>
      <c r="M702" s="117"/>
      <c r="N702" s="117"/>
      <c r="O702" s="117"/>
      <c r="P702" s="117"/>
      <c r="Q702" s="117"/>
      <c r="R702" s="117"/>
    </row>
    <row r="703" spans="2:18">
      <c r="B703" s="116"/>
      <c r="C703" s="116"/>
      <c r="D703" s="116"/>
      <c r="E703" s="116"/>
      <c r="F703" s="117"/>
      <c r="G703" s="117"/>
      <c r="H703" s="117"/>
      <c r="I703" s="117"/>
      <c r="J703" s="117"/>
      <c r="K703" s="117"/>
      <c r="L703" s="117"/>
      <c r="M703" s="117"/>
      <c r="N703" s="117"/>
      <c r="O703" s="117"/>
      <c r="P703" s="117"/>
      <c r="Q703" s="117"/>
      <c r="R703" s="117"/>
    </row>
    <row r="704" spans="2:18">
      <c r="B704" s="116"/>
      <c r="C704" s="116"/>
      <c r="D704" s="116"/>
      <c r="E704" s="116"/>
      <c r="F704" s="117"/>
      <c r="G704" s="117"/>
      <c r="H704" s="117"/>
      <c r="I704" s="117"/>
      <c r="J704" s="117"/>
      <c r="K704" s="117"/>
      <c r="L704" s="117"/>
      <c r="M704" s="117"/>
      <c r="N704" s="117"/>
      <c r="O704" s="117"/>
      <c r="P704" s="117"/>
      <c r="Q704" s="117"/>
      <c r="R704" s="117"/>
    </row>
    <row r="705" spans="2:18">
      <c r="B705" s="116"/>
      <c r="C705" s="116"/>
      <c r="D705" s="116"/>
      <c r="E705" s="116"/>
      <c r="F705" s="117"/>
      <c r="G705" s="117"/>
      <c r="H705" s="117"/>
      <c r="I705" s="117"/>
      <c r="J705" s="117"/>
      <c r="K705" s="117"/>
      <c r="L705" s="117"/>
      <c r="M705" s="117"/>
      <c r="N705" s="117"/>
      <c r="O705" s="117"/>
      <c r="P705" s="117"/>
      <c r="Q705" s="117"/>
      <c r="R705" s="117"/>
    </row>
    <row r="706" spans="2:18">
      <c r="B706" s="116"/>
      <c r="C706" s="116"/>
      <c r="D706" s="116"/>
      <c r="E706" s="116"/>
      <c r="F706" s="117"/>
      <c r="G706" s="117"/>
      <c r="H706" s="117"/>
      <c r="I706" s="117"/>
      <c r="J706" s="117"/>
      <c r="K706" s="117"/>
      <c r="L706" s="117"/>
      <c r="M706" s="117"/>
      <c r="N706" s="117"/>
      <c r="O706" s="117"/>
      <c r="P706" s="117"/>
      <c r="Q706" s="117"/>
      <c r="R706" s="117"/>
    </row>
    <row r="707" spans="2:18">
      <c r="B707" s="116"/>
      <c r="C707" s="116"/>
      <c r="D707" s="116"/>
      <c r="E707" s="116"/>
      <c r="F707" s="117"/>
      <c r="G707" s="117"/>
      <c r="H707" s="117"/>
      <c r="I707" s="117"/>
      <c r="J707" s="117"/>
      <c r="K707" s="117"/>
      <c r="L707" s="117"/>
      <c r="M707" s="117"/>
      <c r="N707" s="117"/>
      <c r="O707" s="117"/>
      <c r="P707" s="117"/>
      <c r="Q707" s="117"/>
      <c r="R707" s="117"/>
    </row>
    <row r="708" spans="2:18">
      <c r="B708" s="116"/>
      <c r="C708" s="116"/>
      <c r="D708" s="116"/>
      <c r="E708" s="116"/>
      <c r="F708" s="117"/>
      <c r="G708" s="117"/>
      <c r="H708" s="117"/>
      <c r="I708" s="117"/>
      <c r="J708" s="117"/>
      <c r="K708" s="117"/>
      <c r="L708" s="117"/>
      <c r="M708" s="117"/>
      <c r="N708" s="117"/>
      <c r="O708" s="117"/>
      <c r="P708" s="117"/>
      <c r="Q708" s="117"/>
      <c r="R708" s="117"/>
    </row>
    <row r="709" spans="2:18">
      <c r="B709" s="116"/>
      <c r="C709" s="116"/>
      <c r="D709" s="116"/>
      <c r="E709" s="116"/>
      <c r="F709" s="117"/>
      <c r="G709" s="117"/>
      <c r="H709" s="117"/>
      <c r="I709" s="117"/>
      <c r="J709" s="117"/>
      <c r="K709" s="117"/>
      <c r="L709" s="117"/>
      <c r="M709" s="117"/>
      <c r="N709" s="117"/>
      <c r="O709" s="117"/>
      <c r="P709" s="117"/>
      <c r="Q709" s="117"/>
      <c r="R709" s="117"/>
    </row>
    <row r="710" spans="2:18">
      <c r="B710" s="116"/>
      <c r="C710" s="116"/>
      <c r="D710" s="116"/>
      <c r="E710" s="116"/>
      <c r="F710" s="117"/>
      <c r="G710" s="117"/>
      <c r="H710" s="117"/>
      <c r="I710" s="117"/>
      <c r="J710" s="117"/>
      <c r="K710" s="117"/>
      <c r="L710" s="117"/>
      <c r="M710" s="117"/>
      <c r="N710" s="117"/>
      <c r="O710" s="117"/>
      <c r="P710" s="117"/>
      <c r="Q710" s="117"/>
      <c r="R710" s="117"/>
    </row>
    <row r="711" spans="2:18">
      <c r="B711" s="116"/>
      <c r="C711" s="116"/>
      <c r="D711" s="116"/>
      <c r="E711" s="116"/>
      <c r="F711" s="117"/>
      <c r="G711" s="117"/>
      <c r="H711" s="117"/>
      <c r="I711" s="117"/>
      <c r="J711" s="117"/>
      <c r="K711" s="117"/>
      <c r="L711" s="117"/>
      <c r="M711" s="117"/>
      <c r="N711" s="117"/>
      <c r="O711" s="117"/>
      <c r="P711" s="117"/>
      <c r="Q711" s="117"/>
      <c r="R711" s="117"/>
    </row>
    <row r="712" spans="2:18">
      <c r="B712" s="116"/>
      <c r="C712" s="116"/>
      <c r="D712" s="116"/>
      <c r="E712" s="116"/>
      <c r="F712" s="117"/>
      <c r="G712" s="117"/>
      <c r="H712" s="117"/>
      <c r="I712" s="117"/>
      <c r="J712" s="117"/>
      <c r="K712" s="117"/>
      <c r="L712" s="117"/>
      <c r="M712" s="117"/>
      <c r="N712" s="117"/>
      <c r="O712" s="117"/>
      <c r="P712" s="117"/>
      <c r="Q712" s="117"/>
      <c r="R712" s="117"/>
    </row>
    <row r="713" spans="2:18">
      <c r="B713" s="116"/>
      <c r="C713" s="116"/>
      <c r="D713" s="116"/>
      <c r="E713" s="116"/>
      <c r="F713" s="117"/>
      <c r="G713" s="117"/>
      <c r="H713" s="117"/>
      <c r="I713" s="117"/>
      <c r="J713" s="117"/>
      <c r="K713" s="117"/>
      <c r="L713" s="117"/>
      <c r="M713" s="117"/>
      <c r="N713" s="117"/>
      <c r="O713" s="117"/>
      <c r="P713" s="117"/>
      <c r="Q713" s="117"/>
      <c r="R713" s="117"/>
    </row>
    <row r="714" spans="2:18">
      <c r="B714" s="116"/>
      <c r="C714" s="116"/>
      <c r="D714" s="116"/>
      <c r="E714" s="116"/>
      <c r="F714" s="117"/>
      <c r="G714" s="117"/>
      <c r="H714" s="117"/>
      <c r="I714" s="117"/>
      <c r="J714" s="117"/>
      <c r="K714" s="117"/>
      <c r="L714" s="117"/>
      <c r="M714" s="117"/>
      <c r="N714" s="117"/>
      <c r="O714" s="117"/>
      <c r="P714" s="117"/>
      <c r="Q714" s="117"/>
      <c r="R714" s="117"/>
    </row>
    <row r="715" spans="2:18">
      <c r="B715" s="116"/>
      <c r="C715" s="116"/>
      <c r="D715" s="116"/>
      <c r="E715" s="116"/>
      <c r="F715" s="117"/>
      <c r="G715" s="117"/>
      <c r="H715" s="117"/>
      <c r="I715" s="117"/>
      <c r="J715" s="117"/>
      <c r="K715" s="117"/>
      <c r="L715" s="117"/>
      <c r="M715" s="117"/>
      <c r="N715" s="117"/>
      <c r="O715" s="117"/>
      <c r="P715" s="117"/>
      <c r="Q715" s="117"/>
      <c r="R715" s="117"/>
    </row>
    <row r="716" spans="2:18">
      <c r="B716" s="116"/>
      <c r="C716" s="116"/>
      <c r="D716" s="116"/>
      <c r="E716" s="116"/>
      <c r="F716" s="117"/>
      <c r="G716" s="117"/>
      <c r="H716" s="117"/>
      <c r="I716" s="117"/>
      <c r="J716" s="117"/>
      <c r="K716" s="117"/>
      <c r="L716" s="117"/>
      <c r="M716" s="117"/>
      <c r="N716" s="117"/>
      <c r="O716" s="117"/>
      <c r="P716" s="117"/>
      <c r="Q716" s="117"/>
      <c r="R716" s="117"/>
    </row>
    <row r="717" spans="2:18">
      <c r="B717" s="116"/>
      <c r="C717" s="116"/>
      <c r="D717" s="116"/>
      <c r="E717" s="116"/>
      <c r="F717" s="117"/>
      <c r="G717" s="117"/>
      <c r="H717" s="117"/>
      <c r="I717" s="117"/>
      <c r="J717" s="117"/>
      <c r="K717" s="117"/>
      <c r="L717" s="117"/>
      <c r="M717" s="117"/>
      <c r="N717" s="117"/>
      <c r="O717" s="117"/>
      <c r="P717" s="117"/>
      <c r="Q717" s="117"/>
      <c r="R717" s="117"/>
    </row>
    <row r="718" spans="2:18">
      <c r="B718" s="116"/>
      <c r="C718" s="116"/>
      <c r="D718" s="116"/>
      <c r="E718" s="116"/>
      <c r="F718" s="117"/>
      <c r="G718" s="117"/>
      <c r="H718" s="117"/>
      <c r="I718" s="117"/>
      <c r="J718" s="117"/>
      <c r="K718" s="117"/>
      <c r="L718" s="117"/>
      <c r="M718" s="117"/>
      <c r="N718" s="117"/>
      <c r="O718" s="117"/>
      <c r="P718" s="117"/>
      <c r="Q718" s="117"/>
      <c r="R718" s="117"/>
    </row>
    <row r="719" spans="2:18">
      <c r="B719" s="116"/>
      <c r="C719" s="116"/>
      <c r="D719" s="116"/>
      <c r="E719" s="116"/>
      <c r="F719" s="117"/>
      <c r="G719" s="117"/>
      <c r="H719" s="117"/>
      <c r="I719" s="117"/>
      <c r="J719" s="117"/>
      <c r="K719" s="117"/>
      <c r="L719" s="117"/>
      <c r="M719" s="117"/>
      <c r="N719" s="117"/>
      <c r="O719" s="117"/>
      <c r="P719" s="117"/>
      <c r="Q719" s="117"/>
      <c r="R719" s="117"/>
    </row>
    <row r="720" spans="2:18">
      <c r="B720" s="116"/>
      <c r="C720" s="116"/>
      <c r="D720" s="116"/>
      <c r="E720" s="116"/>
      <c r="F720" s="117"/>
      <c r="G720" s="117"/>
      <c r="H720" s="117"/>
      <c r="I720" s="117"/>
      <c r="J720" s="117"/>
      <c r="K720" s="117"/>
      <c r="L720" s="117"/>
      <c r="M720" s="117"/>
      <c r="N720" s="117"/>
      <c r="O720" s="117"/>
      <c r="P720" s="117"/>
      <c r="Q720" s="117"/>
      <c r="R720" s="117"/>
    </row>
    <row r="721" spans="2:18">
      <c r="B721" s="116"/>
      <c r="C721" s="116"/>
      <c r="D721" s="116"/>
      <c r="E721" s="116"/>
      <c r="F721" s="117"/>
      <c r="G721" s="117"/>
      <c r="H721" s="117"/>
      <c r="I721" s="117"/>
      <c r="J721" s="117"/>
      <c r="K721" s="117"/>
      <c r="L721" s="117"/>
      <c r="M721" s="117"/>
      <c r="N721" s="117"/>
      <c r="O721" s="117"/>
      <c r="P721" s="117"/>
      <c r="Q721" s="117"/>
      <c r="R721" s="117"/>
    </row>
    <row r="722" spans="2:18">
      <c r="B722" s="116"/>
      <c r="C722" s="116"/>
      <c r="D722" s="116"/>
      <c r="E722" s="116"/>
      <c r="F722" s="117"/>
      <c r="G722" s="117"/>
      <c r="H722" s="117"/>
      <c r="I722" s="117"/>
      <c r="J722" s="117"/>
      <c r="K722" s="117"/>
      <c r="L722" s="117"/>
      <c r="M722" s="117"/>
      <c r="N722" s="117"/>
      <c r="O722" s="117"/>
      <c r="P722" s="117"/>
      <c r="Q722" s="117"/>
      <c r="R722" s="117"/>
    </row>
    <row r="723" spans="2:18">
      <c r="B723" s="116"/>
      <c r="C723" s="116"/>
      <c r="D723" s="116"/>
      <c r="E723" s="116"/>
      <c r="F723" s="117"/>
      <c r="G723" s="117"/>
      <c r="H723" s="117"/>
      <c r="I723" s="117"/>
      <c r="J723" s="117"/>
      <c r="K723" s="117"/>
      <c r="L723" s="117"/>
      <c r="M723" s="117"/>
      <c r="N723" s="117"/>
      <c r="O723" s="117"/>
      <c r="P723" s="117"/>
      <c r="Q723" s="117"/>
      <c r="R723" s="117"/>
    </row>
    <row r="724" spans="2:18">
      <c r="B724" s="116"/>
      <c r="C724" s="116"/>
      <c r="D724" s="116"/>
      <c r="E724" s="116"/>
      <c r="F724" s="117"/>
      <c r="G724" s="117"/>
      <c r="H724" s="117"/>
      <c r="I724" s="117"/>
      <c r="J724" s="117"/>
      <c r="K724" s="117"/>
      <c r="L724" s="117"/>
      <c r="M724" s="117"/>
      <c r="N724" s="117"/>
      <c r="O724" s="117"/>
      <c r="P724" s="117"/>
      <c r="Q724" s="117"/>
      <c r="R724" s="117"/>
    </row>
    <row r="725" spans="2:18">
      <c r="B725" s="116"/>
      <c r="C725" s="116"/>
      <c r="D725" s="116"/>
      <c r="E725" s="116"/>
      <c r="F725" s="117"/>
      <c r="G725" s="117"/>
      <c r="H725" s="117"/>
      <c r="I725" s="117"/>
      <c r="J725" s="117"/>
      <c r="K725" s="117"/>
      <c r="L725" s="117"/>
      <c r="M725" s="117"/>
      <c r="N725" s="117"/>
      <c r="O725" s="117"/>
      <c r="P725" s="117"/>
      <c r="Q725" s="117"/>
      <c r="R725" s="117"/>
    </row>
    <row r="726" spans="2:18">
      <c r="B726" s="116"/>
      <c r="C726" s="116"/>
      <c r="D726" s="116"/>
      <c r="E726" s="116"/>
      <c r="F726" s="117"/>
      <c r="G726" s="117"/>
      <c r="H726" s="117"/>
      <c r="I726" s="117"/>
      <c r="J726" s="117"/>
      <c r="K726" s="117"/>
      <c r="L726" s="117"/>
      <c r="M726" s="117"/>
      <c r="N726" s="117"/>
      <c r="O726" s="117"/>
      <c r="P726" s="117"/>
      <c r="Q726" s="117"/>
      <c r="R726" s="117"/>
    </row>
    <row r="727" spans="2:18">
      <c r="B727" s="116"/>
      <c r="C727" s="116"/>
      <c r="D727" s="116"/>
      <c r="E727" s="116"/>
      <c r="F727" s="117"/>
      <c r="G727" s="117"/>
      <c r="H727" s="117"/>
      <c r="I727" s="117"/>
      <c r="J727" s="117"/>
      <c r="K727" s="117"/>
      <c r="L727" s="117"/>
      <c r="M727" s="117"/>
      <c r="N727" s="117"/>
      <c r="O727" s="117"/>
      <c r="P727" s="117"/>
      <c r="Q727" s="117"/>
      <c r="R727" s="117"/>
    </row>
    <row r="728" spans="2:18">
      <c r="B728" s="116"/>
      <c r="C728" s="116"/>
      <c r="D728" s="116"/>
      <c r="E728" s="116"/>
      <c r="F728" s="117"/>
      <c r="G728" s="117"/>
      <c r="H728" s="117"/>
      <c r="I728" s="117"/>
      <c r="J728" s="117"/>
      <c r="K728" s="117"/>
      <c r="L728" s="117"/>
      <c r="M728" s="117"/>
      <c r="N728" s="117"/>
      <c r="O728" s="117"/>
      <c r="P728" s="117"/>
      <c r="Q728" s="117"/>
      <c r="R728" s="117"/>
    </row>
    <row r="729" spans="2:18">
      <c r="B729" s="116"/>
      <c r="C729" s="116"/>
      <c r="D729" s="116"/>
      <c r="E729" s="116"/>
      <c r="F729" s="117"/>
      <c r="G729" s="117"/>
      <c r="H729" s="117"/>
      <c r="I729" s="117"/>
      <c r="J729" s="117"/>
      <c r="K729" s="117"/>
      <c r="L729" s="117"/>
      <c r="M729" s="117"/>
      <c r="N729" s="117"/>
      <c r="O729" s="117"/>
      <c r="P729" s="117"/>
      <c r="Q729" s="117"/>
      <c r="R729" s="117"/>
    </row>
    <row r="730" spans="2:18">
      <c r="B730" s="116"/>
      <c r="C730" s="116"/>
      <c r="D730" s="116"/>
      <c r="E730" s="116"/>
      <c r="F730" s="117"/>
      <c r="G730" s="117"/>
      <c r="H730" s="117"/>
      <c r="I730" s="117"/>
      <c r="J730" s="117"/>
      <c r="K730" s="117"/>
      <c r="L730" s="117"/>
      <c r="M730" s="117"/>
      <c r="N730" s="117"/>
      <c r="O730" s="117"/>
      <c r="P730" s="117"/>
      <c r="Q730" s="117"/>
      <c r="R730" s="117"/>
    </row>
    <row r="731" spans="2:18">
      <c r="B731" s="116"/>
      <c r="C731" s="116"/>
      <c r="D731" s="116"/>
      <c r="E731" s="116"/>
      <c r="F731" s="117"/>
      <c r="G731" s="117"/>
      <c r="H731" s="117"/>
      <c r="I731" s="117"/>
      <c r="J731" s="117"/>
      <c r="K731" s="117"/>
      <c r="L731" s="117"/>
      <c r="M731" s="117"/>
      <c r="N731" s="117"/>
      <c r="O731" s="117"/>
      <c r="P731" s="117"/>
      <c r="Q731" s="117"/>
      <c r="R731" s="117"/>
    </row>
    <row r="732" spans="2:18">
      <c r="B732" s="116"/>
      <c r="C732" s="116"/>
      <c r="D732" s="116"/>
      <c r="E732" s="116"/>
      <c r="F732" s="117"/>
      <c r="G732" s="117"/>
      <c r="H732" s="117"/>
      <c r="I732" s="117"/>
      <c r="J732" s="117"/>
      <c r="K732" s="117"/>
      <c r="L732" s="117"/>
      <c r="M732" s="117"/>
      <c r="N732" s="117"/>
      <c r="O732" s="117"/>
      <c r="P732" s="117"/>
      <c r="Q732" s="117"/>
      <c r="R732" s="117"/>
    </row>
    <row r="733" spans="2:18">
      <c r="B733" s="116"/>
      <c r="C733" s="116"/>
      <c r="D733" s="116"/>
      <c r="E733" s="116"/>
      <c r="F733" s="117"/>
      <c r="G733" s="117"/>
      <c r="H733" s="117"/>
      <c r="I733" s="117"/>
      <c r="J733" s="117"/>
      <c r="K733" s="117"/>
      <c r="L733" s="117"/>
      <c r="M733" s="117"/>
      <c r="N733" s="117"/>
      <c r="O733" s="117"/>
      <c r="P733" s="117"/>
      <c r="Q733" s="117"/>
      <c r="R733" s="117"/>
    </row>
    <row r="734" spans="2:18">
      <c r="B734" s="116"/>
      <c r="C734" s="116"/>
      <c r="D734" s="116"/>
      <c r="E734" s="116"/>
      <c r="F734" s="117"/>
      <c r="G734" s="117"/>
      <c r="H734" s="117"/>
      <c r="I734" s="117"/>
      <c r="J734" s="117"/>
      <c r="K734" s="117"/>
      <c r="L734" s="117"/>
      <c r="M734" s="117"/>
      <c r="N734" s="117"/>
      <c r="O734" s="117"/>
      <c r="P734" s="117"/>
      <c r="Q734" s="117"/>
      <c r="R734" s="117"/>
    </row>
    <row r="735" spans="2:18">
      <c r="B735" s="116"/>
      <c r="C735" s="116"/>
      <c r="D735" s="116"/>
      <c r="E735" s="116"/>
      <c r="F735" s="117"/>
      <c r="G735" s="117"/>
      <c r="H735" s="117"/>
      <c r="I735" s="117"/>
      <c r="J735" s="117"/>
      <c r="K735" s="117"/>
      <c r="L735" s="117"/>
      <c r="M735" s="117"/>
      <c r="N735" s="117"/>
      <c r="O735" s="117"/>
      <c r="P735" s="117"/>
      <c r="Q735" s="117"/>
      <c r="R735" s="117"/>
    </row>
    <row r="736" spans="2:18">
      <c r="B736" s="116"/>
      <c r="C736" s="116"/>
      <c r="D736" s="116"/>
      <c r="E736" s="116"/>
      <c r="F736" s="117"/>
      <c r="G736" s="117"/>
      <c r="H736" s="117"/>
      <c r="I736" s="117"/>
      <c r="J736" s="117"/>
      <c r="K736" s="117"/>
      <c r="L736" s="117"/>
      <c r="M736" s="117"/>
      <c r="N736" s="117"/>
      <c r="O736" s="117"/>
      <c r="P736" s="117"/>
      <c r="Q736" s="117"/>
      <c r="R736" s="117"/>
    </row>
    <row r="737" spans="2:18">
      <c r="B737" s="116"/>
      <c r="C737" s="116"/>
      <c r="D737" s="116"/>
      <c r="E737" s="116"/>
      <c r="F737" s="117"/>
      <c r="G737" s="117"/>
      <c r="H737" s="117"/>
      <c r="I737" s="117"/>
      <c r="J737" s="117"/>
      <c r="K737" s="117"/>
      <c r="L737" s="117"/>
      <c r="M737" s="117"/>
      <c r="N737" s="117"/>
      <c r="O737" s="117"/>
      <c r="P737" s="117"/>
      <c r="Q737" s="117"/>
      <c r="R737" s="117"/>
    </row>
    <row r="738" spans="2:18">
      <c r="B738" s="116"/>
      <c r="C738" s="116"/>
      <c r="D738" s="116"/>
      <c r="E738" s="116"/>
      <c r="F738" s="117"/>
      <c r="G738" s="117"/>
      <c r="H738" s="117"/>
      <c r="I738" s="117"/>
      <c r="J738" s="117"/>
      <c r="K738" s="117"/>
      <c r="L738" s="117"/>
      <c r="M738" s="117"/>
      <c r="N738" s="117"/>
      <c r="O738" s="117"/>
      <c r="P738" s="117"/>
      <c r="Q738" s="117"/>
      <c r="R738" s="117"/>
    </row>
    <row r="739" spans="2:18">
      <c r="B739" s="116"/>
      <c r="C739" s="116"/>
      <c r="D739" s="116"/>
      <c r="E739" s="116"/>
      <c r="F739" s="117"/>
      <c r="G739" s="117"/>
      <c r="H739" s="117"/>
      <c r="I739" s="117"/>
      <c r="J739" s="117"/>
      <c r="K739" s="117"/>
      <c r="L739" s="117"/>
      <c r="M739" s="117"/>
      <c r="N739" s="117"/>
      <c r="O739" s="117"/>
      <c r="P739" s="117"/>
      <c r="Q739" s="117"/>
      <c r="R739" s="117"/>
    </row>
    <row r="740" spans="2:18">
      <c r="B740" s="116"/>
      <c r="C740" s="116"/>
      <c r="D740" s="116"/>
      <c r="E740" s="116"/>
      <c r="F740" s="117"/>
      <c r="G740" s="117"/>
      <c r="H740" s="117"/>
      <c r="I740" s="117"/>
      <c r="J740" s="117"/>
      <c r="K740" s="117"/>
      <c r="L740" s="117"/>
      <c r="M740" s="117"/>
      <c r="N740" s="117"/>
      <c r="O740" s="117"/>
      <c r="P740" s="117"/>
      <c r="Q740" s="117"/>
      <c r="R740" s="117"/>
    </row>
    <row r="741" spans="2:18">
      <c r="B741" s="116"/>
      <c r="C741" s="116"/>
      <c r="D741" s="116"/>
      <c r="E741" s="116"/>
      <c r="F741" s="117"/>
      <c r="G741" s="117"/>
      <c r="H741" s="117"/>
      <c r="I741" s="117"/>
      <c r="J741" s="117"/>
      <c r="K741" s="117"/>
      <c r="L741" s="117"/>
      <c r="M741" s="117"/>
      <c r="N741" s="117"/>
      <c r="O741" s="117"/>
      <c r="P741" s="117"/>
      <c r="Q741" s="117"/>
      <c r="R741" s="117"/>
    </row>
    <row r="742" spans="2:18">
      <c r="B742" s="116"/>
      <c r="C742" s="116"/>
      <c r="D742" s="116"/>
      <c r="E742" s="116"/>
      <c r="F742" s="117"/>
      <c r="G742" s="117"/>
      <c r="H742" s="117"/>
      <c r="I742" s="117"/>
      <c r="J742" s="117"/>
      <c r="K742" s="117"/>
      <c r="L742" s="117"/>
      <c r="M742" s="117"/>
      <c r="N742" s="117"/>
      <c r="O742" s="117"/>
      <c r="P742" s="117"/>
      <c r="Q742" s="117"/>
      <c r="R742" s="117"/>
    </row>
    <row r="743" spans="2:18">
      <c r="B743" s="116"/>
      <c r="C743" s="116"/>
      <c r="D743" s="116"/>
      <c r="E743" s="116"/>
      <c r="F743" s="117"/>
      <c r="G743" s="117"/>
      <c r="H743" s="117"/>
      <c r="I743" s="117"/>
      <c r="J743" s="117"/>
      <c r="K743" s="117"/>
      <c r="L743" s="117"/>
      <c r="M743" s="117"/>
      <c r="N743" s="117"/>
      <c r="O743" s="117"/>
      <c r="P743" s="117"/>
      <c r="Q743" s="117"/>
      <c r="R743" s="117"/>
    </row>
    <row r="744" spans="2:18">
      <c r="B744" s="116"/>
      <c r="C744" s="116"/>
      <c r="D744" s="116"/>
      <c r="E744" s="116"/>
      <c r="F744" s="117"/>
      <c r="G744" s="117"/>
      <c r="H744" s="117"/>
      <c r="I744" s="117"/>
      <c r="J744" s="117"/>
      <c r="K744" s="117"/>
      <c r="L744" s="117"/>
      <c r="M744" s="117"/>
      <c r="N744" s="117"/>
      <c r="O744" s="117"/>
      <c r="P744" s="117"/>
      <c r="Q744" s="117"/>
      <c r="R744" s="117"/>
    </row>
    <row r="745" spans="2:18">
      <c r="B745" s="116"/>
      <c r="C745" s="116"/>
      <c r="D745" s="116"/>
      <c r="E745" s="116"/>
      <c r="F745" s="117"/>
      <c r="G745" s="117"/>
      <c r="H745" s="117"/>
      <c r="I745" s="117"/>
      <c r="J745" s="117"/>
      <c r="K745" s="117"/>
      <c r="L745" s="117"/>
      <c r="M745" s="117"/>
      <c r="N745" s="117"/>
      <c r="O745" s="117"/>
      <c r="P745" s="117"/>
      <c r="Q745" s="117"/>
      <c r="R745" s="117"/>
    </row>
    <row r="746" spans="2:18">
      <c r="B746" s="116"/>
      <c r="C746" s="116"/>
      <c r="D746" s="116"/>
      <c r="E746" s="116"/>
      <c r="F746" s="117"/>
      <c r="G746" s="117"/>
      <c r="H746" s="117"/>
      <c r="I746" s="117"/>
      <c r="J746" s="117"/>
      <c r="K746" s="117"/>
      <c r="L746" s="117"/>
      <c r="M746" s="117"/>
      <c r="N746" s="117"/>
      <c r="O746" s="117"/>
      <c r="P746" s="117"/>
      <c r="Q746" s="117"/>
      <c r="R746" s="117"/>
    </row>
    <row r="747" spans="2:18">
      <c r="B747" s="116"/>
      <c r="C747" s="116"/>
      <c r="D747" s="116"/>
      <c r="E747" s="116"/>
      <c r="F747" s="117"/>
      <c r="G747" s="117"/>
      <c r="H747" s="117"/>
      <c r="I747" s="117"/>
      <c r="J747" s="117"/>
      <c r="K747" s="117"/>
      <c r="L747" s="117"/>
      <c r="M747" s="117"/>
      <c r="N747" s="117"/>
      <c r="O747" s="117"/>
      <c r="P747" s="117"/>
      <c r="Q747" s="117"/>
      <c r="R747" s="117"/>
    </row>
    <row r="748" spans="2:18">
      <c r="B748" s="116"/>
      <c r="C748" s="116"/>
      <c r="D748" s="116"/>
      <c r="E748" s="116"/>
      <c r="F748" s="117"/>
      <c r="G748" s="117"/>
      <c r="H748" s="117"/>
      <c r="I748" s="117"/>
      <c r="J748" s="117"/>
      <c r="K748" s="117"/>
      <c r="L748" s="117"/>
      <c r="M748" s="117"/>
      <c r="N748" s="117"/>
      <c r="O748" s="117"/>
      <c r="P748" s="117"/>
      <c r="Q748" s="117"/>
      <c r="R748" s="117"/>
    </row>
    <row r="749" spans="2:18">
      <c r="B749" s="116"/>
      <c r="C749" s="116"/>
      <c r="D749" s="116"/>
      <c r="E749" s="116"/>
      <c r="F749" s="117"/>
      <c r="G749" s="117"/>
      <c r="H749" s="117"/>
      <c r="I749" s="117"/>
      <c r="J749" s="117"/>
      <c r="K749" s="117"/>
      <c r="L749" s="117"/>
      <c r="M749" s="117"/>
      <c r="N749" s="117"/>
      <c r="O749" s="117"/>
      <c r="P749" s="117"/>
      <c r="Q749" s="117"/>
      <c r="R749" s="117"/>
    </row>
    <row r="750" spans="2:18">
      <c r="B750" s="116"/>
      <c r="C750" s="116"/>
      <c r="D750" s="116"/>
      <c r="E750" s="116"/>
      <c r="F750" s="117"/>
      <c r="G750" s="117"/>
      <c r="H750" s="117"/>
      <c r="I750" s="117"/>
      <c r="J750" s="117"/>
      <c r="K750" s="117"/>
      <c r="L750" s="117"/>
      <c r="M750" s="117"/>
      <c r="N750" s="117"/>
      <c r="O750" s="117"/>
      <c r="P750" s="117"/>
      <c r="Q750" s="117"/>
      <c r="R750" s="117"/>
    </row>
    <row r="751" spans="2:18">
      <c r="B751" s="116"/>
      <c r="C751" s="116"/>
      <c r="D751" s="116"/>
      <c r="E751" s="116"/>
      <c r="F751" s="117"/>
      <c r="G751" s="117"/>
      <c r="H751" s="117"/>
      <c r="I751" s="117"/>
      <c r="J751" s="117"/>
      <c r="K751" s="117"/>
      <c r="L751" s="117"/>
      <c r="M751" s="117"/>
      <c r="N751" s="117"/>
      <c r="O751" s="117"/>
      <c r="P751" s="117"/>
      <c r="Q751" s="117"/>
      <c r="R751" s="117"/>
    </row>
    <row r="752" spans="2:18">
      <c r="B752" s="116"/>
      <c r="C752" s="116"/>
      <c r="D752" s="116"/>
      <c r="E752" s="116"/>
      <c r="F752" s="117"/>
      <c r="G752" s="117"/>
      <c r="H752" s="117"/>
      <c r="I752" s="117"/>
      <c r="J752" s="117"/>
      <c r="K752" s="117"/>
      <c r="L752" s="117"/>
      <c r="M752" s="117"/>
      <c r="N752" s="117"/>
      <c r="O752" s="117"/>
      <c r="P752" s="117"/>
      <c r="Q752" s="117"/>
      <c r="R752" s="117"/>
    </row>
    <row r="753" spans="2:18">
      <c r="B753" s="116"/>
      <c r="C753" s="116"/>
      <c r="D753" s="116"/>
      <c r="E753" s="116"/>
      <c r="F753" s="117"/>
      <c r="G753" s="117"/>
      <c r="H753" s="117"/>
      <c r="I753" s="117"/>
      <c r="J753" s="117"/>
      <c r="K753" s="117"/>
      <c r="L753" s="117"/>
      <c r="M753" s="117"/>
      <c r="N753" s="117"/>
      <c r="O753" s="117"/>
      <c r="P753" s="117"/>
      <c r="Q753" s="117"/>
      <c r="R753" s="117"/>
    </row>
    <row r="754" spans="2:18">
      <c r="B754" s="116"/>
      <c r="C754" s="116"/>
      <c r="D754" s="116"/>
      <c r="E754" s="116"/>
      <c r="F754" s="117"/>
      <c r="G754" s="117"/>
      <c r="H754" s="117"/>
      <c r="I754" s="117"/>
      <c r="J754" s="117"/>
      <c r="K754" s="117"/>
      <c r="L754" s="117"/>
      <c r="M754" s="117"/>
      <c r="N754" s="117"/>
      <c r="O754" s="117"/>
      <c r="P754" s="117"/>
      <c r="Q754" s="117"/>
      <c r="R754" s="117"/>
    </row>
    <row r="755" spans="2:18">
      <c r="B755" s="116"/>
      <c r="C755" s="116"/>
      <c r="D755" s="116"/>
      <c r="E755" s="116"/>
      <c r="F755" s="117"/>
      <c r="G755" s="117"/>
      <c r="H755" s="117"/>
      <c r="I755" s="117"/>
      <c r="J755" s="117"/>
      <c r="K755" s="117"/>
      <c r="L755" s="117"/>
      <c r="M755" s="117"/>
      <c r="N755" s="117"/>
      <c r="O755" s="117"/>
      <c r="P755" s="117"/>
      <c r="Q755" s="117"/>
      <c r="R755" s="117"/>
    </row>
    <row r="756" spans="2:18">
      <c r="B756" s="116"/>
      <c r="C756" s="116"/>
      <c r="D756" s="116"/>
      <c r="E756" s="116"/>
      <c r="F756" s="117"/>
      <c r="G756" s="117"/>
      <c r="H756" s="117"/>
      <c r="I756" s="117"/>
      <c r="J756" s="117"/>
      <c r="K756" s="117"/>
      <c r="L756" s="117"/>
      <c r="M756" s="117"/>
      <c r="N756" s="117"/>
      <c r="O756" s="117"/>
      <c r="P756" s="117"/>
      <c r="Q756" s="117"/>
      <c r="R756" s="117"/>
    </row>
    <row r="757" spans="2:18">
      <c r="B757" s="116"/>
      <c r="C757" s="116"/>
      <c r="D757" s="116"/>
      <c r="E757" s="116"/>
      <c r="F757" s="117"/>
      <c r="G757" s="117"/>
      <c r="H757" s="117"/>
      <c r="I757" s="117"/>
      <c r="J757" s="117"/>
      <c r="K757" s="117"/>
      <c r="L757" s="117"/>
      <c r="M757" s="117"/>
      <c r="N757" s="117"/>
      <c r="O757" s="117"/>
      <c r="P757" s="117"/>
      <c r="Q757" s="117"/>
      <c r="R757" s="117"/>
    </row>
    <row r="758" spans="2:18">
      <c r="B758" s="116"/>
      <c r="C758" s="116"/>
      <c r="D758" s="116"/>
      <c r="E758" s="116"/>
      <c r="F758" s="117"/>
      <c r="G758" s="117"/>
      <c r="H758" s="117"/>
      <c r="I758" s="117"/>
      <c r="J758" s="117"/>
      <c r="K758" s="117"/>
      <c r="L758" s="117"/>
      <c r="M758" s="117"/>
      <c r="N758" s="117"/>
      <c r="O758" s="117"/>
      <c r="P758" s="117"/>
      <c r="Q758" s="117"/>
      <c r="R758" s="117"/>
    </row>
    <row r="759" spans="2:18">
      <c r="B759" s="116"/>
      <c r="C759" s="116"/>
      <c r="D759" s="116"/>
      <c r="E759" s="116"/>
      <c r="F759" s="117"/>
      <c r="G759" s="117"/>
      <c r="H759" s="117"/>
      <c r="I759" s="117"/>
      <c r="J759" s="117"/>
      <c r="K759" s="117"/>
      <c r="L759" s="117"/>
      <c r="M759" s="117"/>
      <c r="N759" s="117"/>
      <c r="O759" s="117"/>
      <c r="P759" s="117"/>
      <c r="Q759" s="117"/>
      <c r="R759" s="117"/>
    </row>
    <row r="760" spans="2:18">
      <c r="B760" s="116"/>
      <c r="C760" s="116"/>
      <c r="D760" s="116"/>
      <c r="E760" s="116"/>
      <c r="F760" s="117"/>
      <c r="G760" s="117"/>
      <c r="H760" s="117"/>
      <c r="I760" s="117"/>
      <c r="J760" s="117"/>
      <c r="K760" s="117"/>
      <c r="L760" s="117"/>
      <c r="M760" s="117"/>
      <c r="N760" s="117"/>
      <c r="O760" s="117"/>
      <c r="P760" s="117"/>
      <c r="Q760" s="117"/>
      <c r="R760" s="117"/>
    </row>
    <row r="761" spans="2:18">
      <c r="B761" s="116"/>
      <c r="C761" s="116"/>
      <c r="D761" s="116"/>
      <c r="E761" s="116"/>
      <c r="F761" s="117"/>
      <c r="G761" s="117"/>
      <c r="H761" s="117"/>
      <c r="I761" s="117"/>
      <c r="J761" s="117"/>
      <c r="K761" s="117"/>
      <c r="L761" s="117"/>
      <c r="M761" s="117"/>
      <c r="N761" s="117"/>
      <c r="O761" s="117"/>
      <c r="P761" s="117"/>
      <c r="Q761" s="117"/>
      <c r="R761" s="117"/>
    </row>
    <row r="762" spans="2:18">
      <c r="B762" s="116"/>
      <c r="C762" s="116"/>
      <c r="D762" s="116"/>
      <c r="E762" s="116"/>
      <c r="F762" s="117"/>
      <c r="G762" s="117"/>
      <c r="H762" s="117"/>
      <c r="I762" s="117"/>
      <c r="J762" s="117"/>
      <c r="K762" s="117"/>
      <c r="L762" s="117"/>
      <c r="M762" s="117"/>
      <c r="N762" s="117"/>
      <c r="O762" s="117"/>
      <c r="P762" s="117"/>
      <c r="Q762" s="117"/>
      <c r="R762" s="117"/>
    </row>
    <row r="763" spans="2:18">
      <c r="B763" s="116"/>
      <c r="C763" s="116"/>
      <c r="D763" s="116"/>
      <c r="E763" s="116"/>
      <c r="F763" s="117"/>
      <c r="G763" s="117"/>
      <c r="H763" s="117"/>
      <c r="I763" s="117"/>
      <c r="J763" s="117"/>
      <c r="K763" s="117"/>
      <c r="L763" s="117"/>
      <c r="M763" s="117"/>
      <c r="N763" s="117"/>
      <c r="O763" s="117"/>
      <c r="P763" s="117"/>
      <c r="Q763" s="117"/>
      <c r="R763" s="117"/>
    </row>
    <row r="764" spans="2:18">
      <c r="B764" s="116"/>
      <c r="C764" s="116"/>
      <c r="D764" s="116"/>
      <c r="E764" s="116"/>
      <c r="F764" s="117"/>
      <c r="G764" s="117"/>
      <c r="H764" s="117"/>
      <c r="I764" s="117"/>
      <c r="J764" s="117"/>
      <c r="K764" s="117"/>
      <c r="L764" s="117"/>
      <c r="M764" s="117"/>
      <c r="N764" s="117"/>
      <c r="O764" s="117"/>
      <c r="P764" s="117"/>
      <c r="Q764" s="117"/>
      <c r="R764" s="117"/>
    </row>
    <row r="765" spans="2:18">
      <c r="B765" s="116"/>
      <c r="C765" s="116"/>
      <c r="D765" s="116"/>
      <c r="E765" s="116"/>
      <c r="F765" s="117"/>
      <c r="G765" s="117"/>
      <c r="H765" s="117"/>
      <c r="I765" s="117"/>
      <c r="J765" s="117"/>
      <c r="K765" s="117"/>
      <c r="L765" s="117"/>
      <c r="M765" s="117"/>
      <c r="N765" s="117"/>
      <c r="O765" s="117"/>
      <c r="P765" s="117"/>
      <c r="Q765" s="117"/>
      <c r="R765" s="117"/>
    </row>
    <row r="766" spans="2:18">
      <c r="B766" s="116"/>
      <c r="C766" s="116"/>
      <c r="D766" s="116"/>
      <c r="E766" s="116"/>
      <c r="F766" s="117"/>
      <c r="G766" s="117"/>
      <c r="H766" s="117"/>
      <c r="I766" s="117"/>
      <c r="J766" s="117"/>
      <c r="K766" s="117"/>
      <c r="L766" s="117"/>
      <c r="M766" s="117"/>
      <c r="N766" s="117"/>
      <c r="O766" s="117"/>
      <c r="P766" s="117"/>
      <c r="Q766" s="117"/>
      <c r="R766" s="117"/>
    </row>
    <row r="767" spans="2:18">
      <c r="B767" s="116"/>
      <c r="C767" s="116"/>
      <c r="D767" s="116"/>
      <c r="E767" s="116"/>
      <c r="F767" s="117"/>
      <c r="G767" s="117"/>
      <c r="H767" s="117"/>
      <c r="I767" s="117"/>
      <c r="J767" s="117"/>
      <c r="K767" s="117"/>
      <c r="L767" s="117"/>
      <c r="M767" s="117"/>
      <c r="N767" s="117"/>
      <c r="O767" s="117"/>
      <c r="P767" s="117"/>
      <c r="Q767" s="117"/>
      <c r="R767" s="117"/>
    </row>
    <row r="768" spans="2:18">
      <c r="B768" s="116"/>
      <c r="C768" s="116"/>
      <c r="D768" s="116"/>
      <c r="E768" s="116"/>
      <c r="F768" s="117"/>
      <c r="G768" s="117"/>
      <c r="H768" s="117"/>
      <c r="I768" s="117"/>
      <c r="J768" s="117"/>
      <c r="K768" s="117"/>
      <c r="L768" s="117"/>
      <c r="M768" s="117"/>
      <c r="N768" s="117"/>
      <c r="O768" s="117"/>
      <c r="P768" s="117"/>
      <c r="Q768" s="117"/>
      <c r="R768" s="117"/>
    </row>
    <row r="769" spans="2:18">
      <c r="B769" s="116"/>
      <c r="C769" s="116"/>
      <c r="D769" s="116"/>
      <c r="E769" s="116"/>
      <c r="F769" s="117"/>
      <c r="G769" s="117"/>
      <c r="H769" s="117"/>
      <c r="I769" s="117"/>
      <c r="J769" s="117"/>
      <c r="K769" s="117"/>
      <c r="L769" s="117"/>
      <c r="M769" s="117"/>
      <c r="N769" s="117"/>
      <c r="O769" s="117"/>
      <c r="P769" s="117"/>
      <c r="Q769" s="117"/>
      <c r="R769" s="117"/>
    </row>
    <row r="770" spans="2:18">
      <c r="B770" s="116"/>
      <c r="C770" s="116"/>
      <c r="D770" s="116"/>
      <c r="E770" s="116"/>
      <c r="F770" s="117"/>
      <c r="G770" s="117"/>
      <c r="H770" s="117"/>
      <c r="I770" s="117"/>
      <c r="J770" s="117"/>
      <c r="K770" s="117"/>
      <c r="L770" s="117"/>
      <c r="M770" s="117"/>
      <c r="N770" s="117"/>
      <c r="O770" s="117"/>
      <c r="P770" s="117"/>
      <c r="Q770" s="117"/>
      <c r="R770" s="117"/>
    </row>
    <row r="771" spans="2:18">
      <c r="B771" s="116"/>
      <c r="C771" s="116"/>
      <c r="D771" s="116"/>
      <c r="E771" s="116"/>
      <c r="F771" s="117"/>
      <c r="G771" s="117"/>
      <c r="H771" s="117"/>
      <c r="I771" s="117"/>
      <c r="J771" s="117"/>
      <c r="K771" s="117"/>
      <c r="L771" s="117"/>
      <c r="M771" s="117"/>
      <c r="N771" s="117"/>
      <c r="O771" s="117"/>
      <c r="P771" s="117"/>
      <c r="Q771" s="117"/>
      <c r="R771" s="117"/>
    </row>
    <row r="772" spans="2:18">
      <c r="B772" s="116"/>
      <c r="C772" s="116"/>
      <c r="D772" s="116"/>
      <c r="E772" s="116"/>
      <c r="F772" s="117"/>
      <c r="G772" s="117"/>
      <c r="H772" s="117"/>
      <c r="I772" s="117"/>
      <c r="J772" s="117"/>
      <c r="K772" s="117"/>
      <c r="L772" s="117"/>
      <c r="M772" s="117"/>
      <c r="N772" s="117"/>
      <c r="O772" s="117"/>
      <c r="P772" s="117"/>
      <c r="Q772" s="117"/>
      <c r="R772" s="117"/>
    </row>
    <row r="773" spans="2:18">
      <c r="B773" s="116"/>
      <c r="C773" s="116"/>
      <c r="D773" s="116"/>
      <c r="E773" s="116"/>
      <c r="F773" s="117"/>
      <c r="G773" s="117"/>
      <c r="H773" s="117"/>
      <c r="I773" s="117"/>
      <c r="J773" s="117"/>
      <c r="K773" s="117"/>
      <c r="L773" s="117"/>
      <c r="M773" s="117"/>
      <c r="N773" s="117"/>
      <c r="O773" s="117"/>
      <c r="P773" s="117"/>
      <c r="Q773" s="117"/>
      <c r="R773" s="117"/>
    </row>
    <row r="774" spans="2:18">
      <c r="B774" s="116"/>
      <c r="C774" s="116"/>
      <c r="D774" s="116"/>
      <c r="E774" s="116"/>
      <c r="F774" s="117"/>
      <c r="G774" s="117"/>
      <c r="H774" s="117"/>
      <c r="I774" s="117"/>
      <c r="J774" s="117"/>
      <c r="K774" s="117"/>
      <c r="L774" s="117"/>
      <c r="M774" s="117"/>
      <c r="N774" s="117"/>
      <c r="O774" s="117"/>
      <c r="P774" s="117"/>
      <c r="Q774" s="117"/>
      <c r="R774" s="117"/>
    </row>
    <row r="775" spans="2:18">
      <c r="B775" s="116"/>
      <c r="C775" s="116"/>
      <c r="D775" s="116"/>
      <c r="E775" s="116"/>
      <c r="F775" s="117"/>
      <c r="G775" s="117"/>
      <c r="H775" s="117"/>
      <c r="I775" s="117"/>
      <c r="J775" s="117"/>
      <c r="K775" s="117"/>
      <c r="L775" s="117"/>
      <c r="M775" s="117"/>
      <c r="N775" s="117"/>
      <c r="O775" s="117"/>
      <c r="P775" s="117"/>
      <c r="Q775" s="117"/>
      <c r="R775" s="117"/>
    </row>
    <row r="776" spans="2:18">
      <c r="B776" s="116"/>
      <c r="C776" s="116"/>
      <c r="D776" s="116"/>
      <c r="E776" s="116"/>
      <c r="F776" s="117"/>
      <c r="G776" s="117"/>
      <c r="H776" s="117"/>
      <c r="I776" s="117"/>
      <c r="J776" s="117"/>
      <c r="K776" s="117"/>
      <c r="L776" s="117"/>
      <c r="M776" s="117"/>
      <c r="N776" s="117"/>
      <c r="O776" s="117"/>
      <c r="P776" s="117"/>
      <c r="Q776" s="117"/>
      <c r="R776" s="117"/>
    </row>
    <row r="777" spans="2:18">
      <c r="B777" s="116"/>
      <c r="C777" s="116"/>
      <c r="D777" s="116"/>
      <c r="E777" s="116"/>
      <c r="F777" s="117"/>
      <c r="G777" s="117"/>
      <c r="H777" s="117"/>
      <c r="I777" s="117"/>
      <c r="J777" s="117"/>
      <c r="K777" s="117"/>
      <c r="L777" s="117"/>
      <c r="M777" s="117"/>
      <c r="N777" s="117"/>
      <c r="O777" s="117"/>
      <c r="P777" s="117"/>
      <c r="Q777" s="117"/>
      <c r="R777" s="117"/>
    </row>
    <row r="778" spans="2:18">
      <c r="B778" s="116"/>
      <c r="C778" s="116"/>
      <c r="D778" s="116"/>
      <c r="E778" s="116"/>
      <c r="F778" s="117"/>
      <c r="G778" s="117"/>
      <c r="H778" s="117"/>
      <c r="I778" s="117"/>
      <c r="J778" s="117"/>
      <c r="K778" s="117"/>
      <c r="L778" s="117"/>
      <c r="M778" s="117"/>
      <c r="N778" s="117"/>
      <c r="O778" s="117"/>
      <c r="P778" s="117"/>
      <c r="Q778" s="117"/>
      <c r="R778" s="117"/>
    </row>
    <row r="779" spans="2:18">
      <c r="B779" s="116"/>
      <c r="C779" s="116"/>
      <c r="D779" s="116"/>
      <c r="E779" s="116"/>
      <c r="F779" s="117"/>
      <c r="G779" s="117"/>
      <c r="H779" s="117"/>
      <c r="I779" s="117"/>
      <c r="J779" s="117"/>
      <c r="K779" s="117"/>
      <c r="L779" s="117"/>
      <c r="M779" s="117"/>
      <c r="N779" s="117"/>
      <c r="O779" s="117"/>
      <c r="P779" s="117"/>
      <c r="Q779" s="117"/>
      <c r="R779" s="117"/>
    </row>
    <row r="780" spans="2:18">
      <c r="B780" s="116"/>
      <c r="C780" s="116"/>
      <c r="D780" s="116"/>
      <c r="E780" s="116"/>
      <c r="F780" s="117"/>
      <c r="G780" s="117"/>
      <c r="H780" s="117"/>
      <c r="I780" s="117"/>
      <c r="J780" s="117"/>
      <c r="K780" s="117"/>
      <c r="L780" s="117"/>
      <c r="M780" s="117"/>
      <c r="N780" s="117"/>
      <c r="O780" s="117"/>
      <c r="P780" s="117"/>
      <c r="Q780" s="117"/>
      <c r="R780" s="117"/>
    </row>
    <row r="781" spans="2:18">
      <c r="B781" s="116"/>
      <c r="C781" s="116"/>
      <c r="D781" s="116"/>
      <c r="E781" s="116"/>
      <c r="F781" s="117"/>
      <c r="G781" s="117"/>
      <c r="H781" s="117"/>
      <c r="I781" s="117"/>
      <c r="J781" s="117"/>
      <c r="K781" s="117"/>
      <c r="L781" s="117"/>
      <c r="M781" s="117"/>
      <c r="N781" s="117"/>
      <c r="O781" s="117"/>
      <c r="P781" s="117"/>
      <c r="Q781" s="117"/>
      <c r="R781" s="117"/>
    </row>
    <row r="782" spans="2:18">
      <c r="B782" s="116"/>
      <c r="C782" s="116"/>
      <c r="D782" s="116"/>
      <c r="E782" s="116"/>
      <c r="F782" s="117"/>
      <c r="G782" s="117"/>
      <c r="H782" s="117"/>
      <c r="I782" s="117"/>
      <c r="J782" s="117"/>
      <c r="K782" s="117"/>
      <c r="L782" s="117"/>
      <c r="M782" s="117"/>
      <c r="N782" s="117"/>
      <c r="O782" s="117"/>
      <c r="P782" s="117"/>
      <c r="Q782" s="117"/>
      <c r="R782" s="117"/>
    </row>
    <row r="783" spans="2:18">
      <c r="B783" s="116"/>
      <c r="C783" s="116"/>
      <c r="D783" s="116"/>
      <c r="E783" s="116"/>
      <c r="F783" s="117"/>
      <c r="G783" s="117"/>
      <c r="H783" s="117"/>
      <c r="I783" s="117"/>
      <c r="J783" s="117"/>
      <c r="K783" s="117"/>
      <c r="L783" s="117"/>
      <c r="M783" s="117"/>
      <c r="N783" s="117"/>
      <c r="O783" s="117"/>
      <c r="P783" s="117"/>
      <c r="Q783" s="117"/>
      <c r="R783" s="117"/>
    </row>
    <row r="784" spans="2:18">
      <c r="B784" s="116"/>
      <c r="C784" s="116"/>
      <c r="D784" s="116"/>
      <c r="E784" s="116"/>
      <c r="F784" s="117"/>
      <c r="G784" s="117"/>
      <c r="H784" s="117"/>
      <c r="I784" s="117"/>
      <c r="J784" s="117"/>
      <c r="K784" s="117"/>
      <c r="L784" s="117"/>
      <c r="M784" s="117"/>
      <c r="N784" s="117"/>
      <c r="O784" s="117"/>
      <c r="P784" s="117"/>
      <c r="Q784" s="117"/>
      <c r="R784" s="117"/>
    </row>
    <row r="785" spans="2:18">
      <c r="B785" s="116"/>
      <c r="C785" s="116"/>
      <c r="D785" s="116"/>
      <c r="E785" s="116"/>
      <c r="F785" s="117"/>
      <c r="G785" s="117"/>
      <c r="H785" s="117"/>
      <c r="I785" s="117"/>
      <c r="J785" s="117"/>
      <c r="K785" s="117"/>
      <c r="L785" s="117"/>
      <c r="M785" s="117"/>
      <c r="N785" s="117"/>
      <c r="O785" s="117"/>
      <c r="P785" s="117"/>
      <c r="Q785" s="117"/>
      <c r="R785" s="117"/>
    </row>
    <row r="786" spans="2:18">
      <c r="B786" s="116"/>
      <c r="C786" s="116"/>
      <c r="D786" s="116"/>
      <c r="E786" s="116"/>
      <c r="F786" s="117"/>
      <c r="G786" s="117"/>
      <c r="H786" s="117"/>
      <c r="I786" s="117"/>
      <c r="J786" s="117"/>
      <c r="K786" s="117"/>
      <c r="L786" s="117"/>
      <c r="M786" s="117"/>
      <c r="N786" s="117"/>
      <c r="O786" s="117"/>
      <c r="P786" s="117"/>
      <c r="Q786" s="117"/>
      <c r="R786" s="117"/>
    </row>
    <row r="787" spans="2:18">
      <c r="B787" s="116"/>
      <c r="C787" s="116"/>
      <c r="D787" s="116"/>
      <c r="E787" s="116"/>
      <c r="F787" s="117"/>
      <c r="G787" s="117"/>
      <c r="H787" s="117"/>
      <c r="I787" s="117"/>
      <c r="J787" s="117"/>
      <c r="K787" s="117"/>
      <c r="L787" s="117"/>
      <c r="M787" s="117"/>
      <c r="N787" s="117"/>
      <c r="O787" s="117"/>
      <c r="P787" s="117"/>
      <c r="Q787" s="117"/>
      <c r="R787" s="117"/>
    </row>
    <row r="788" spans="2:18">
      <c r="B788" s="116"/>
      <c r="C788" s="116"/>
      <c r="D788" s="116"/>
      <c r="E788" s="116"/>
      <c r="F788" s="117"/>
      <c r="G788" s="117"/>
      <c r="H788" s="117"/>
      <c r="I788" s="117"/>
      <c r="J788" s="117"/>
      <c r="K788" s="117"/>
      <c r="L788" s="117"/>
      <c r="M788" s="117"/>
      <c r="N788" s="117"/>
      <c r="O788" s="117"/>
      <c r="P788" s="117"/>
      <c r="Q788" s="117"/>
      <c r="R788" s="117"/>
    </row>
    <row r="789" spans="2:18">
      <c r="B789" s="116"/>
      <c r="C789" s="116"/>
      <c r="D789" s="116"/>
      <c r="E789" s="116"/>
      <c r="F789" s="117"/>
      <c r="G789" s="117"/>
      <c r="H789" s="117"/>
      <c r="I789" s="117"/>
      <c r="J789" s="117"/>
      <c r="K789" s="117"/>
      <c r="L789" s="117"/>
      <c r="M789" s="117"/>
      <c r="N789" s="117"/>
      <c r="O789" s="117"/>
      <c r="P789" s="117"/>
      <c r="Q789" s="117"/>
      <c r="R789" s="117"/>
    </row>
    <row r="790" spans="2:18">
      <c r="B790" s="116"/>
      <c r="C790" s="116"/>
      <c r="D790" s="116"/>
      <c r="E790" s="116"/>
      <c r="F790" s="117"/>
      <c r="G790" s="117"/>
      <c r="H790" s="117"/>
      <c r="I790" s="117"/>
      <c r="J790" s="117"/>
      <c r="K790" s="117"/>
      <c r="L790" s="117"/>
      <c r="M790" s="117"/>
      <c r="N790" s="117"/>
      <c r="O790" s="117"/>
      <c r="P790" s="117"/>
      <c r="Q790" s="117"/>
      <c r="R790" s="117"/>
    </row>
    <row r="791" spans="2:18">
      <c r="B791" s="116"/>
      <c r="C791" s="116"/>
      <c r="D791" s="116"/>
      <c r="E791" s="116"/>
      <c r="F791" s="117"/>
      <c r="G791" s="117"/>
      <c r="H791" s="117"/>
      <c r="I791" s="117"/>
      <c r="J791" s="117"/>
      <c r="K791" s="117"/>
      <c r="L791" s="117"/>
      <c r="M791" s="117"/>
      <c r="N791" s="117"/>
      <c r="O791" s="117"/>
      <c r="P791" s="117"/>
      <c r="Q791" s="117"/>
      <c r="R791" s="117"/>
    </row>
    <row r="792" spans="2:18">
      <c r="B792" s="116"/>
      <c r="C792" s="116"/>
      <c r="D792" s="116"/>
      <c r="E792" s="116"/>
      <c r="F792" s="117"/>
      <c r="G792" s="117"/>
      <c r="H792" s="117"/>
      <c r="I792" s="117"/>
      <c r="J792" s="117"/>
      <c r="K792" s="117"/>
      <c r="L792" s="117"/>
      <c r="M792" s="117"/>
      <c r="N792" s="117"/>
      <c r="O792" s="117"/>
      <c r="P792" s="117"/>
      <c r="Q792" s="117"/>
      <c r="R792" s="117"/>
    </row>
    <row r="793" spans="2:18">
      <c r="B793" s="116"/>
      <c r="C793" s="116"/>
      <c r="D793" s="116"/>
      <c r="E793" s="116"/>
      <c r="F793" s="117"/>
      <c r="G793" s="117"/>
      <c r="H793" s="117"/>
      <c r="I793" s="117"/>
      <c r="J793" s="117"/>
      <c r="K793" s="117"/>
      <c r="L793" s="117"/>
      <c r="M793" s="117"/>
      <c r="N793" s="117"/>
      <c r="O793" s="117"/>
      <c r="P793" s="117"/>
      <c r="Q793" s="117"/>
      <c r="R793" s="117"/>
    </row>
    <row r="794" spans="2:18">
      <c r="B794" s="116"/>
      <c r="C794" s="116"/>
      <c r="D794" s="116"/>
      <c r="E794" s="116"/>
      <c r="F794" s="117"/>
      <c r="G794" s="117"/>
      <c r="H794" s="117"/>
      <c r="I794" s="117"/>
      <c r="J794" s="117"/>
      <c r="K794" s="117"/>
      <c r="L794" s="117"/>
      <c r="M794" s="117"/>
      <c r="N794" s="117"/>
      <c r="O794" s="117"/>
      <c r="P794" s="117"/>
      <c r="Q794" s="117"/>
      <c r="R794" s="117"/>
    </row>
    <row r="795" spans="2:18">
      <c r="B795" s="116"/>
      <c r="C795" s="116"/>
      <c r="D795" s="116"/>
      <c r="E795" s="116"/>
      <c r="F795" s="117"/>
      <c r="G795" s="117"/>
      <c r="H795" s="117"/>
      <c r="I795" s="117"/>
      <c r="J795" s="117"/>
      <c r="K795" s="117"/>
      <c r="L795" s="117"/>
      <c r="M795" s="117"/>
      <c r="N795" s="117"/>
      <c r="O795" s="117"/>
      <c r="P795" s="117"/>
      <c r="Q795" s="117"/>
      <c r="R795" s="117"/>
    </row>
    <row r="796" spans="2:18">
      <c r="B796" s="116"/>
      <c r="C796" s="116"/>
      <c r="D796" s="116"/>
      <c r="E796" s="116"/>
      <c r="F796" s="117"/>
      <c r="G796" s="117"/>
      <c r="H796" s="117"/>
      <c r="I796" s="117"/>
      <c r="J796" s="117"/>
      <c r="K796" s="117"/>
      <c r="L796" s="117"/>
      <c r="M796" s="117"/>
      <c r="N796" s="117"/>
      <c r="O796" s="117"/>
      <c r="P796" s="117"/>
      <c r="Q796" s="117"/>
      <c r="R796" s="117"/>
    </row>
    <row r="797" spans="2:18">
      <c r="B797" s="116"/>
      <c r="C797" s="116"/>
      <c r="D797" s="116"/>
      <c r="E797" s="116"/>
      <c r="F797" s="117"/>
      <c r="G797" s="117"/>
      <c r="H797" s="117"/>
      <c r="I797" s="117"/>
      <c r="J797" s="117"/>
      <c r="K797" s="117"/>
      <c r="L797" s="117"/>
      <c r="M797" s="117"/>
      <c r="N797" s="117"/>
      <c r="O797" s="117"/>
      <c r="P797" s="117"/>
      <c r="Q797" s="117"/>
      <c r="R797" s="117"/>
    </row>
    <row r="798" spans="2:18">
      <c r="B798" s="116"/>
      <c r="C798" s="116"/>
      <c r="D798" s="116"/>
      <c r="E798" s="116"/>
      <c r="F798" s="117"/>
      <c r="G798" s="117"/>
      <c r="H798" s="117"/>
      <c r="I798" s="117"/>
      <c r="J798" s="117"/>
      <c r="K798" s="117"/>
      <c r="L798" s="117"/>
      <c r="M798" s="117"/>
      <c r="N798" s="117"/>
      <c r="O798" s="117"/>
      <c r="P798" s="117"/>
      <c r="Q798" s="117"/>
      <c r="R798" s="117"/>
    </row>
    <row r="799" spans="2:18">
      <c r="B799" s="116"/>
      <c r="C799" s="116"/>
      <c r="D799" s="116"/>
      <c r="E799" s="116"/>
      <c r="F799" s="117"/>
      <c r="G799" s="117"/>
      <c r="H799" s="117"/>
      <c r="I799" s="117"/>
      <c r="J799" s="117"/>
      <c r="K799" s="117"/>
      <c r="L799" s="117"/>
      <c r="M799" s="117"/>
      <c r="N799" s="117"/>
      <c r="O799" s="117"/>
      <c r="P799" s="117"/>
      <c r="Q799" s="117"/>
      <c r="R799" s="117"/>
    </row>
    <row r="800" spans="2:18">
      <c r="B800" s="116"/>
      <c r="C800" s="116"/>
      <c r="D800" s="116"/>
      <c r="E800" s="116"/>
      <c r="F800" s="117"/>
      <c r="G800" s="117"/>
      <c r="H800" s="117"/>
      <c r="I800" s="117"/>
      <c r="J800" s="117"/>
      <c r="K800" s="117"/>
      <c r="L800" s="117"/>
      <c r="M800" s="117"/>
      <c r="N800" s="117"/>
      <c r="O800" s="117"/>
      <c r="P800" s="117"/>
      <c r="Q800" s="117"/>
      <c r="R800" s="117"/>
    </row>
    <row r="801" spans="2:18">
      <c r="B801" s="116"/>
      <c r="C801" s="116"/>
      <c r="D801" s="116"/>
      <c r="E801" s="116"/>
      <c r="F801" s="117"/>
      <c r="G801" s="117"/>
      <c r="H801" s="117"/>
      <c r="I801" s="117"/>
      <c r="J801" s="117"/>
      <c r="K801" s="117"/>
      <c r="L801" s="117"/>
      <c r="M801" s="117"/>
      <c r="N801" s="117"/>
      <c r="O801" s="117"/>
      <c r="P801" s="117"/>
      <c r="Q801" s="117"/>
      <c r="R801" s="117"/>
    </row>
    <row r="802" spans="2:18">
      <c r="B802" s="116"/>
      <c r="C802" s="116"/>
      <c r="D802" s="116"/>
      <c r="E802" s="116"/>
      <c r="F802" s="117"/>
      <c r="G802" s="117"/>
      <c r="H802" s="117"/>
      <c r="I802" s="117"/>
      <c r="J802" s="117"/>
      <c r="K802" s="117"/>
      <c r="L802" s="117"/>
      <c r="M802" s="117"/>
      <c r="N802" s="117"/>
      <c r="O802" s="117"/>
      <c r="P802" s="117"/>
      <c r="Q802" s="117"/>
      <c r="R802" s="117"/>
    </row>
    <row r="803" spans="2:18">
      <c r="B803" s="116"/>
      <c r="C803" s="116"/>
      <c r="D803" s="116"/>
      <c r="E803" s="116"/>
      <c r="F803" s="117"/>
      <c r="G803" s="117"/>
      <c r="H803" s="117"/>
      <c r="I803" s="117"/>
      <c r="J803" s="117"/>
      <c r="K803" s="117"/>
      <c r="L803" s="117"/>
      <c r="M803" s="117"/>
      <c r="N803" s="117"/>
      <c r="O803" s="117"/>
      <c r="P803" s="117"/>
      <c r="Q803" s="117"/>
      <c r="R803" s="117"/>
    </row>
    <row r="804" spans="2:18">
      <c r="B804" s="116"/>
      <c r="C804" s="116"/>
      <c r="D804" s="116"/>
      <c r="E804" s="116"/>
      <c r="F804" s="117"/>
      <c r="G804" s="117"/>
      <c r="H804" s="117"/>
      <c r="I804" s="117"/>
      <c r="J804" s="117"/>
      <c r="K804" s="117"/>
      <c r="L804" s="117"/>
      <c r="M804" s="117"/>
      <c r="N804" s="117"/>
      <c r="O804" s="117"/>
      <c r="P804" s="117"/>
      <c r="Q804" s="117"/>
      <c r="R804" s="117"/>
    </row>
    <row r="805" spans="2:18">
      <c r="B805" s="116"/>
      <c r="C805" s="116"/>
      <c r="D805" s="116"/>
      <c r="E805" s="116"/>
      <c r="F805" s="117"/>
      <c r="G805" s="117"/>
      <c r="H805" s="117"/>
      <c r="I805" s="117"/>
      <c r="J805" s="117"/>
      <c r="K805" s="117"/>
      <c r="L805" s="117"/>
      <c r="M805" s="117"/>
      <c r="N805" s="117"/>
      <c r="O805" s="117"/>
      <c r="P805" s="117"/>
      <c r="Q805" s="117"/>
      <c r="R805" s="117"/>
    </row>
    <row r="806" spans="2:18">
      <c r="B806" s="116"/>
      <c r="C806" s="116"/>
      <c r="D806" s="116"/>
      <c r="E806" s="116"/>
      <c r="F806" s="117"/>
      <c r="G806" s="117"/>
      <c r="H806" s="117"/>
      <c r="I806" s="117"/>
      <c r="J806" s="117"/>
      <c r="K806" s="117"/>
      <c r="L806" s="117"/>
      <c r="M806" s="117"/>
      <c r="N806" s="117"/>
      <c r="O806" s="117"/>
      <c r="P806" s="117"/>
      <c r="Q806" s="117"/>
      <c r="R806" s="117"/>
    </row>
    <row r="807" spans="2:18">
      <c r="B807" s="116"/>
      <c r="C807" s="116"/>
      <c r="D807" s="116"/>
      <c r="E807" s="116"/>
      <c r="F807" s="117"/>
      <c r="G807" s="117"/>
      <c r="H807" s="117"/>
      <c r="I807" s="117"/>
      <c r="J807" s="117"/>
      <c r="K807" s="117"/>
      <c r="L807" s="117"/>
      <c r="M807" s="117"/>
      <c r="N807" s="117"/>
      <c r="O807" s="117"/>
      <c r="P807" s="117"/>
      <c r="Q807" s="117"/>
      <c r="R807" s="117"/>
    </row>
    <row r="808" spans="2:18">
      <c r="B808" s="116"/>
      <c r="C808" s="116"/>
      <c r="D808" s="116"/>
      <c r="E808" s="116"/>
      <c r="F808" s="117"/>
      <c r="G808" s="117"/>
      <c r="H808" s="117"/>
      <c r="I808" s="117"/>
      <c r="J808" s="117"/>
      <c r="K808" s="117"/>
      <c r="L808" s="117"/>
      <c r="M808" s="117"/>
      <c r="N808" s="117"/>
      <c r="O808" s="117"/>
      <c r="P808" s="117"/>
      <c r="Q808" s="117"/>
      <c r="R808" s="117"/>
    </row>
    <row r="809" spans="2:18">
      <c r="B809" s="116"/>
      <c r="C809" s="116"/>
      <c r="D809" s="116"/>
      <c r="E809" s="116"/>
      <c r="F809" s="117"/>
      <c r="G809" s="117"/>
      <c r="H809" s="117"/>
      <c r="I809" s="117"/>
      <c r="J809" s="117"/>
      <c r="K809" s="117"/>
      <c r="L809" s="117"/>
      <c r="M809" s="117"/>
      <c r="N809" s="117"/>
      <c r="O809" s="117"/>
      <c r="P809" s="117"/>
      <c r="Q809" s="117"/>
      <c r="R809" s="117"/>
    </row>
    <row r="810" spans="2:18">
      <c r="B810" s="116"/>
      <c r="C810" s="116"/>
      <c r="D810" s="116"/>
      <c r="E810" s="116"/>
      <c r="F810" s="117"/>
      <c r="G810" s="117"/>
      <c r="H810" s="117"/>
      <c r="I810" s="117"/>
      <c r="J810" s="117"/>
      <c r="K810" s="117"/>
      <c r="L810" s="117"/>
      <c r="M810" s="117"/>
      <c r="N810" s="117"/>
      <c r="O810" s="117"/>
      <c r="P810" s="117"/>
      <c r="Q810" s="117"/>
      <c r="R810" s="117"/>
    </row>
    <row r="811" spans="2:18">
      <c r="B811" s="116"/>
      <c r="C811" s="116"/>
      <c r="D811" s="116"/>
      <c r="E811" s="116"/>
      <c r="F811" s="117"/>
      <c r="G811" s="117"/>
      <c r="H811" s="117"/>
      <c r="I811" s="117"/>
      <c r="J811" s="117"/>
      <c r="K811" s="117"/>
      <c r="L811" s="117"/>
      <c r="M811" s="117"/>
      <c r="N811" s="117"/>
      <c r="O811" s="117"/>
      <c r="P811" s="117"/>
      <c r="Q811" s="117"/>
      <c r="R811" s="117"/>
    </row>
    <row r="812" spans="2:18">
      <c r="B812" s="116"/>
      <c r="C812" s="116"/>
      <c r="D812" s="116"/>
      <c r="E812" s="116"/>
      <c r="F812" s="117"/>
      <c r="G812" s="117"/>
      <c r="H812" s="117"/>
      <c r="I812" s="117"/>
      <c r="J812" s="117"/>
      <c r="K812" s="117"/>
      <c r="L812" s="117"/>
      <c r="M812" s="117"/>
      <c r="N812" s="117"/>
      <c r="O812" s="117"/>
      <c r="P812" s="117"/>
      <c r="Q812" s="117"/>
      <c r="R812" s="117"/>
    </row>
    <row r="813" spans="2:18">
      <c r="B813" s="116"/>
      <c r="C813" s="116"/>
      <c r="D813" s="116"/>
      <c r="E813" s="116"/>
      <c r="F813" s="117"/>
      <c r="G813" s="117"/>
      <c r="H813" s="117"/>
      <c r="I813" s="117"/>
      <c r="J813" s="117"/>
      <c r="K813" s="117"/>
      <c r="L813" s="117"/>
      <c r="M813" s="117"/>
      <c r="N813" s="117"/>
      <c r="O813" s="117"/>
      <c r="P813" s="117"/>
      <c r="Q813" s="117"/>
      <c r="R813" s="117"/>
    </row>
    <row r="814" spans="2:18">
      <c r="B814" s="116"/>
      <c r="C814" s="116"/>
      <c r="D814" s="116"/>
      <c r="E814" s="116"/>
      <c r="F814" s="117"/>
      <c r="G814" s="117"/>
      <c r="H814" s="117"/>
      <c r="I814" s="117"/>
      <c r="J814" s="117"/>
      <c r="K814" s="117"/>
      <c r="L814" s="117"/>
      <c r="M814" s="117"/>
      <c r="N814" s="117"/>
      <c r="O814" s="117"/>
      <c r="P814" s="117"/>
      <c r="Q814" s="117"/>
      <c r="R814" s="117"/>
    </row>
    <row r="815" spans="2:18">
      <c r="B815" s="116"/>
      <c r="C815" s="116"/>
      <c r="D815" s="116"/>
      <c r="E815" s="116"/>
      <c r="F815" s="117"/>
      <c r="G815" s="117"/>
      <c r="H815" s="117"/>
      <c r="I815" s="117"/>
      <c r="J815" s="117"/>
      <c r="K815" s="117"/>
      <c r="L815" s="117"/>
      <c r="M815" s="117"/>
      <c r="N815" s="117"/>
      <c r="O815" s="117"/>
      <c r="P815" s="117"/>
      <c r="Q815" s="117"/>
      <c r="R815" s="117"/>
    </row>
    <row r="816" spans="2:18">
      <c r="B816" s="116"/>
      <c r="C816" s="116"/>
      <c r="D816" s="116"/>
      <c r="E816" s="116"/>
      <c r="F816" s="117"/>
      <c r="G816" s="117"/>
      <c r="H816" s="117"/>
      <c r="I816" s="117"/>
      <c r="J816" s="117"/>
      <c r="K816" s="117"/>
      <c r="L816" s="117"/>
      <c r="M816" s="117"/>
      <c r="N816" s="117"/>
      <c r="O816" s="117"/>
      <c r="P816" s="117"/>
      <c r="Q816" s="117"/>
      <c r="R816" s="117"/>
    </row>
    <row r="817" spans="2:18">
      <c r="B817" s="116"/>
      <c r="C817" s="116"/>
      <c r="D817" s="116"/>
      <c r="E817" s="116"/>
      <c r="F817" s="117"/>
      <c r="G817" s="117"/>
      <c r="H817" s="117"/>
      <c r="I817" s="117"/>
      <c r="J817" s="117"/>
      <c r="K817" s="117"/>
      <c r="L817" s="117"/>
      <c r="M817" s="117"/>
      <c r="N817" s="117"/>
      <c r="O817" s="117"/>
      <c r="P817" s="117"/>
      <c r="Q817" s="117"/>
      <c r="R817" s="117"/>
    </row>
    <row r="818" spans="2:18">
      <c r="B818" s="116"/>
      <c r="C818" s="116"/>
      <c r="D818" s="116"/>
      <c r="E818" s="116"/>
      <c r="F818" s="117"/>
      <c r="G818" s="117"/>
      <c r="H818" s="117"/>
      <c r="I818" s="117"/>
      <c r="J818" s="117"/>
      <c r="K818" s="117"/>
      <c r="L818" s="117"/>
      <c r="M818" s="117"/>
      <c r="N818" s="117"/>
      <c r="O818" s="117"/>
      <c r="P818" s="117"/>
      <c r="Q818" s="117"/>
      <c r="R818" s="117"/>
    </row>
    <row r="819" spans="2:18">
      <c r="B819" s="116"/>
      <c r="C819" s="116"/>
      <c r="D819" s="116"/>
      <c r="E819" s="116"/>
      <c r="F819" s="117"/>
      <c r="G819" s="117"/>
      <c r="H819" s="117"/>
      <c r="I819" s="117"/>
      <c r="J819" s="117"/>
      <c r="K819" s="117"/>
      <c r="L819" s="117"/>
      <c r="M819" s="117"/>
      <c r="N819" s="117"/>
      <c r="O819" s="117"/>
      <c r="P819" s="117"/>
      <c r="Q819" s="117"/>
      <c r="R819" s="117"/>
    </row>
    <row r="820" spans="2:18">
      <c r="B820" s="116"/>
      <c r="C820" s="116"/>
      <c r="D820" s="116"/>
      <c r="E820" s="116"/>
      <c r="F820" s="117"/>
      <c r="G820" s="117"/>
      <c r="H820" s="117"/>
      <c r="I820" s="117"/>
      <c r="J820" s="117"/>
      <c r="K820" s="117"/>
      <c r="L820" s="117"/>
      <c r="M820" s="117"/>
      <c r="N820" s="117"/>
      <c r="O820" s="117"/>
      <c r="P820" s="117"/>
      <c r="Q820" s="117"/>
      <c r="R820" s="117"/>
    </row>
    <row r="821" spans="2:18">
      <c r="B821" s="116"/>
      <c r="C821" s="116"/>
      <c r="D821" s="116"/>
      <c r="E821" s="116"/>
      <c r="F821" s="117"/>
      <c r="G821" s="117"/>
      <c r="H821" s="117"/>
      <c r="I821" s="117"/>
      <c r="J821" s="117"/>
      <c r="K821" s="117"/>
      <c r="L821" s="117"/>
      <c r="M821" s="117"/>
      <c r="N821" s="117"/>
      <c r="O821" s="117"/>
      <c r="P821" s="117"/>
      <c r="Q821" s="117"/>
      <c r="R821" s="117"/>
    </row>
    <row r="822" spans="2:18">
      <c r="B822" s="116"/>
      <c r="C822" s="116"/>
      <c r="D822" s="116"/>
      <c r="E822" s="116"/>
      <c r="F822" s="117"/>
      <c r="G822" s="117"/>
      <c r="H822" s="117"/>
      <c r="I822" s="117"/>
      <c r="J822" s="117"/>
      <c r="K822" s="117"/>
      <c r="L822" s="117"/>
      <c r="M822" s="117"/>
      <c r="N822" s="117"/>
      <c r="O822" s="117"/>
      <c r="P822" s="117"/>
      <c r="Q822" s="117"/>
      <c r="R822" s="117"/>
    </row>
    <row r="823" spans="2:18">
      <c r="B823" s="116"/>
      <c r="C823" s="116"/>
      <c r="D823" s="116"/>
      <c r="E823" s="116"/>
      <c r="F823" s="117"/>
      <c r="G823" s="117"/>
      <c r="H823" s="117"/>
      <c r="I823" s="117"/>
      <c r="J823" s="117"/>
      <c r="K823" s="117"/>
      <c r="L823" s="117"/>
      <c r="M823" s="117"/>
      <c r="N823" s="117"/>
      <c r="O823" s="117"/>
      <c r="P823" s="117"/>
      <c r="Q823" s="117"/>
      <c r="R823" s="117"/>
    </row>
    <row r="824" spans="2:18">
      <c r="B824" s="116"/>
      <c r="C824" s="116"/>
      <c r="D824" s="116"/>
      <c r="E824" s="116"/>
      <c r="F824" s="117"/>
      <c r="G824" s="117"/>
      <c r="H824" s="117"/>
      <c r="I824" s="117"/>
      <c r="J824" s="117"/>
      <c r="K824" s="117"/>
      <c r="L824" s="117"/>
      <c r="M824" s="117"/>
      <c r="N824" s="117"/>
      <c r="O824" s="117"/>
      <c r="P824" s="117"/>
      <c r="Q824" s="117"/>
      <c r="R824" s="117"/>
    </row>
    <row r="825" spans="2:18">
      <c r="B825" s="116"/>
      <c r="C825" s="116"/>
      <c r="D825" s="116"/>
      <c r="E825" s="116"/>
      <c r="F825" s="117"/>
      <c r="G825" s="117"/>
      <c r="H825" s="117"/>
      <c r="I825" s="117"/>
      <c r="J825" s="117"/>
      <c r="K825" s="117"/>
      <c r="L825" s="117"/>
      <c r="M825" s="117"/>
      <c r="N825" s="117"/>
      <c r="O825" s="117"/>
      <c r="P825" s="117"/>
      <c r="Q825" s="117"/>
      <c r="R825" s="117"/>
    </row>
    <row r="826" spans="2:18">
      <c r="B826" s="116"/>
      <c r="C826" s="116"/>
      <c r="D826" s="116"/>
      <c r="E826" s="116"/>
      <c r="F826" s="117"/>
      <c r="G826" s="117"/>
      <c r="H826" s="117"/>
      <c r="I826" s="117"/>
      <c r="J826" s="117"/>
      <c r="K826" s="117"/>
      <c r="L826" s="117"/>
      <c r="M826" s="117"/>
      <c r="N826" s="117"/>
      <c r="O826" s="117"/>
      <c r="P826" s="117"/>
      <c r="Q826" s="117"/>
      <c r="R826" s="117"/>
    </row>
    <row r="827" spans="2:18">
      <c r="B827" s="116"/>
      <c r="C827" s="116"/>
      <c r="D827" s="116"/>
      <c r="E827" s="116"/>
      <c r="F827" s="117"/>
      <c r="G827" s="117"/>
      <c r="H827" s="117"/>
      <c r="I827" s="117"/>
      <c r="J827" s="117"/>
      <c r="K827" s="117"/>
      <c r="L827" s="117"/>
      <c r="M827" s="117"/>
      <c r="N827" s="117"/>
      <c r="O827" s="117"/>
      <c r="P827" s="117"/>
      <c r="Q827" s="117"/>
      <c r="R827" s="117"/>
    </row>
    <row r="828" spans="2:18">
      <c r="B828" s="116"/>
      <c r="C828" s="116"/>
      <c r="D828" s="116"/>
      <c r="E828" s="116"/>
      <c r="F828" s="117"/>
      <c r="G828" s="117"/>
      <c r="H828" s="117"/>
      <c r="I828" s="117"/>
      <c r="J828" s="117"/>
      <c r="K828" s="117"/>
      <c r="L828" s="117"/>
      <c r="M828" s="117"/>
      <c r="N828" s="117"/>
      <c r="O828" s="117"/>
      <c r="P828" s="117"/>
      <c r="Q828" s="117"/>
      <c r="R828" s="117"/>
    </row>
    <row r="829" spans="2:18">
      <c r="B829" s="116"/>
      <c r="C829" s="116"/>
      <c r="D829" s="116"/>
      <c r="E829" s="116"/>
      <c r="F829" s="117"/>
      <c r="G829" s="117"/>
      <c r="H829" s="117"/>
      <c r="I829" s="117"/>
      <c r="J829" s="117"/>
      <c r="K829" s="117"/>
      <c r="L829" s="117"/>
      <c r="M829" s="117"/>
      <c r="N829" s="117"/>
      <c r="O829" s="117"/>
      <c r="P829" s="117"/>
      <c r="Q829" s="117"/>
      <c r="R829" s="117"/>
    </row>
    <row r="830" spans="2:18">
      <c r="B830" s="116"/>
      <c r="C830" s="116"/>
      <c r="D830" s="116"/>
      <c r="E830" s="116"/>
      <c r="F830" s="117"/>
      <c r="G830" s="117"/>
      <c r="H830" s="117"/>
      <c r="I830" s="117"/>
      <c r="J830" s="117"/>
      <c r="K830" s="117"/>
      <c r="L830" s="117"/>
      <c r="M830" s="117"/>
      <c r="N830" s="117"/>
      <c r="O830" s="117"/>
      <c r="P830" s="117"/>
      <c r="Q830" s="117"/>
      <c r="R830" s="117"/>
    </row>
    <row r="831" spans="2:18">
      <c r="B831" s="116"/>
      <c r="C831" s="116"/>
      <c r="D831" s="116"/>
      <c r="E831" s="116"/>
      <c r="F831" s="117"/>
      <c r="G831" s="117"/>
      <c r="H831" s="117"/>
      <c r="I831" s="117"/>
      <c r="J831" s="117"/>
      <c r="K831" s="117"/>
      <c r="L831" s="117"/>
      <c r="M831" s="117"/>
      <c r="N831" s="117"/>
      <c r="O831" s="117"/>
      <c r="P831" s="117"/>
      <c r="Q831" s="117"/>
      <c r="R831" s="117"/>
    </row>
    <row r="832" spans="2:18">
      <c r="B832" s="116"/>
      <c r="C832" s="116"/>
      <c r="D832" s="116"/>
      <c r="E832" s="116"/>
      <c r="F832" s="117"/>
      <c r="G832" s="117"/>
      <c r="H832" s="117"/>
      <c r="I832" s="117"/>
      <c r="J832" s="117"/>
      <c r="K832" s="117"/>
      <c r="L832" s="117"/>
      <c r="M832" s="117"/>
      <c r="N832" s="117"/>
      <c r="O832" s="117"/>
      <c r="P832" s="117"/>
      <c r="Q832" s="117"/>
      <c r="R832" s="117"/>
    </row>
    <row r="833" spans="2:18">
      <c r="B833" s="116"/>
      <c r="C833" s="116"/>
      <c r="D833" s="116"/>
      <c r="E833" s="116"/>
      <c r="F833" s="117"/>
      <c r="G833" s="117"/>
      <c r="H833" s="117"/>
      <c r="I833" s="117"/>
      <c r="J833" s="117"/>
      <c r="K833" s="117"/>
      <c r="L833" s="117"/>
      <c r="M833" s="117"/>
      <c r="N833" s="117"/>
      <c r="O833" s="117"/>
      <c r="P833" s="117"/>
      <c r="Q833" s="117"/>
      <c r="R833" s="117"/>
    </row>
    <row r="834" spans="2:18">
      <c r="B834" s="116"/>
      <c r="C834" s="116"/>
      <c r="D834" s="116"/>
      <c r="E834" s="116"/>
      <c r="F834" s="117"/>
      <c r="G834" s="117"/>
      <c r="H834" s="117"/>
      <c r="I834" s="117"/>
      <c r="J834" s="117"/>
      <c r="K834" s="117"/>
      <c r="L834" s="117"/>
      <c r="M834" s="117"/>
      <c r="N834" s="117"/>
      <c r="O834" s="117"/>
      <c r="P834" s="117"/>
      <c r="Q834" s="117"/>
      <c r="R834" s="117"/>
    </row>
    <row r="835" spans="2:18">
      <c r="B835" s="116"/>
      <c r="C835" s="116"/>
      <c r="D835" s="116"/>
      <c r="E835" s="116"/>
      <c r="F835" s="117"/>
      <c r="G835" s="117"/>
      <c r="H835" s="117"/>
      <c r="I835" s="117"/>
      <c r="J835" s="117"/>
      <c r="K835" s="117"/>
      <c r="L835" s="117"/>
      <c r="M835" s="117"/>
      <c r="N835" s="117"/>
      <c r="O835" s="117"/>
      <c r="P835" s="117"/>
      <c r="Q835" s="117"/>
      <c r="R835" s="117"/>
    </row>
    <row r="836" spans="2:18">
      <c r="B836" s="116"/>
      <c r="C836" s="116"/>
      <c r="D836" s="116"/>
      <c r="E836" s="116"/>
      <c r="F836" s="117"/>
      <c r="G836" s="117"/>
      <c r="H836" s="117"/>
      <c r="I836" s="117"/>
      <c r="J836" s="117"/>
      <c r="K836" s="117"/>
      <c r="L836" s="117"/>
      <c r="M836" s="117"/>
      <c r="N836" s="117"/>
      <c r="O836" s="117"/>
      <c r="P836" s="117"/>
      <c r="Q836" s="117"/>
      <c r="R836" s="117"/>
    </row>
    <row r="837" spans="2:18">
      <c r="B837" s="116"/>
      <c r="C837" s="116"/>
      <c r="D837" s="116"/>
      <c r="E837" s="116"/>
      <c r="F837" s="117"/>
      <c r="G837" s="117"/>
      <c r="H837" s="117"/>
      <c r="I837" s="117"/>
      <c r="J837" s="117"/>
      <c r="K837" s="117"/>
      <c r="L837" s="117"/>
      <c r="M837" s="117"/>
      <c r="N837" s="117"/>
      <c r="O837" s="117"/>
      <c r="P837" s="117"/>
      <c r="Q837" s="117"/>
      <c r="R837" s="117"/>
    </row>
    <row r="838" spans="2:18">
      <c r="B838" s="116"/>
      <c r="C838" s="116"/>
      <c r="D838" s="116"/>
      <c r="E838" s="116"/>
      <c r="F838" s="117"/>
      <c r="G838" s="117"/>
      <c r="H838" s="117"/>
      <c r="I838" s="117"/>
      <c r="J838" s="117"/>
      <c r="K838" s="117"/>
      <c r="L838" s="117"/>
      <c r="M838" s="117"/>
      <c r="N838" s="117"/>
      <c r="O838" s="117"/>
      <c r="P838" s="117"/>
      <c r="Q838" s="117"/>
      <c r="R838" s="117"/>
    </row>
    <row r="839" spans="2:18">
      <c r="B839" s="116"/>
      <c r="C839" s="116"/>
      <c r="D839" s="116"/>
      <c r="E839" s="116"/>
      <c r="F839" s="117"/>
      <c r="G839" s="117"/>
      <c r="H839" s="117"/>
      <c r="I839" s="117"/>
      <c r="J839" s="117"/>
      <c r="K839" s="117"/>
      <c r="L839" s="117"/>
      <c r="M839" s="117"/>
      <c r="N839" s="117"/>
      <c r="O839" s="117"/>
      <c r="P839" s="117"/>
      <c r="Q839" s="117"/>
      <c r="R839" s="117"/>
    </row>
    <row r="840" spans="2:18">
      <c r="B840" s="116"/>
      <c r="C840" s="116"/>
      <c r="D840" s="116"/>
      <c r="E840" s="116"/>
      <c r="F840" s="117"/>
      <c r="G840" s="117"/>
      <c r="H840" s="117"/>
      <c r="I840" s="117"/>
      <c r="J840" s="117"/>
      <c r="K840" s="117"/>
      <c r="L840" s="117"/>
      <c r="M840" s="117"/>
      <c r="N840" s="117"/>
      <c r="O840" s="117"/>
      <c r="P840" s="117"/>
      <c r="Q840" s="117"/>
      <c r="R840" s="117"/>
    </row>
    <row r="841" spans="2:18">
      <c r="B841" s="116"/>
      <c r="C841" s="116"/>
      <c r="D841" s="116"/>
      <c r="E841" s="116"/>
      <c r="F841" s="117"/>
      <c r="G841" s="117"/>
      <c r="H841" s="117"/>
      <c r="I841" s="117"/>
      <c r="J841" s="117"/>
      <c r="K841" s="117"/>
      <c r="L841" s="117"/>
      <c r="M841" s="117"/>
      <c r="N841" s="117"/>
      <c r="O841" s="117"/>
      <c r="P841" s="117"/>
      <c r="Q841" s="117"/>
      <c r="R841" s="117"/>
    </row>
    <row r="842" spans="2:18">
      <c r="B842" s="116"/>
      <c r="C842" s="116"/>
      <c r="D842" s="116"/>
      <c r="E842" s="116"/>
      <c r="F842" s="117"/>
      <c r="G842" s="117"/>
      <c r="H842" s="117"/>
      <c r="I842" s="117"/>
      <c r="J842" s="117"/>
      <c r="K842" s="117"/>
      <c r="L842" s="117"/>
      <c r="M842" s="117"/>
      <c r="N842" s="117"/>
      <c r="O842" s="117"/>
      <c r="P842" s="117"/>
      <c r="Q842" s="117"/>
      <c r="R842" s="117"/>
    </row>
    <row r="843" spans="2:18">
      <c r="B843" s="116"/>
      <c r="C843" s="116"/>
      <c r="D843" s="116"/>
      <c r="E843" s="116"/>
      <c r="F843" s="117"/>
      <c r="G843" s="117"/>
      <c r="H843" s="117"/>
      <c r="I843" s="117"/>
      <c r="J843" s="117"/>
      <c r="K843" s="117"/>
      <c r="L843" s="117"/>
      <c r="M843" s="117"/>
      <c r="N843" s="117"/>
      <c r="O843" s="117"/>
      <c r="P843" s="117"/>
      <c r="Q843" s="117"/>
      <c r="R843" s="117"/>
    </row>
    <row r="844" spans="2:18">
      <c r="B844" s="116"/>
      <c r="C844" s="116"/>
      <c r="D844" s="116"/>
      <c r="E844" s="116"/>
      <c r="F844" s="117"/>
      <c r="G844" s="117"/>
      <c r="H844" s="117"/>
      <c r="I844" s="117"/>
      <c r="J844" s="117"/>
      <c r="K844" s="117"/>
      <c r="L844" s="117"/>
      <c r="M844" s="117"/>
      <c r="N844" s="117"/>
      <c r="O844" s="117"/>
      <c r="P844" s="117"/>
      <c r="Q844" s="117"/>
      <c r="R844" s="117"/>
    </row>
    <row r="845" spans="2:18">
      <c r="B845" s="116"/>
      <c r="C845" s="116"/>
      <c r="D845" s="116"/>
      <c r="E845" s="116"/>
      <c r="F845" s="117"/>
      <c r="G845" s="117"/>
      <c r="H845" s="117"/>
      <c r="I845" s="117"/>
      <c r="J845" s="117"/>
      <c r="K845" s="117"/>
      <c r="L845" s="117"/>
      <c r="M845" s="117"/>
      <c r="N845" s="117"/>
      <c r="O845" s="117"/>
      <c r="P845" s="117"/>
      <c r="Q845" s="117"/>
      <c r="R845" s="117"/>
    </row>
    <row r="846" spans="2:18">
      <c r="B846" s="116"/>
      <c r="C846" s="116"/>
      <c r="D846" s="116"/>
      <c r="E846" s="116"/>
      <c r="F846" s="117"/>
      <c r="G846" s="117"/>
      <c r="H846" s="117"/>
      <c r="I846" s="117"/>
      <c r="J846" s="117"/>
      <c r="K846" s="117"/>
      <c r="L846" s="117"/>
      <c r="M846" s="117"/>
      <c r="N846" s="117"/>
      <c r="O846" s="117"/>
      <c r="P846" s="117"/>
      <c r="Q846" s="117"/>
      <c r="R846" s="117"/>
    </row>
    <row r="847" spans="2:18">
      <c r="B847" s="116"/>
      <c r="C847" s="116"/>
      <c r="D847" s="116"/>
      <c r="E847" s="116"/>
      <c r="F847" s="117"/>
      <c r="G847" s="117"/>
      <c r="H847" s="117"/>
      <c r="I847" s="117"/>
      <c r="J847" s="117"/>
      <c r="K847" s="117"/>
      <c r="L847" s="117"/>
      <c r="M847" s="117"/>
      <c r="N847" s="117"/>
      <c r="O847" s="117"/>
      <c r="P847" s="117"/>
      <c r="Q847" s="117"/>
      <c r="R847" s="117"/>
    </row>
    <row r="848" spans="2:18">
      <c r="B848" s="116"/>
      <c r="C848" s="116"/>
      <c r="D848" s="116"/>
      <c r="E848" s="116"/>
      <c r="F848" s="117"/>
      <c r="G848" s="117"/>
      <c r="H848" s="117"/>
      <c r="I848" s="117"/>
      <c r="J848" s="117"/>
      <c r="K848" s="117"/>
      <c r="L848" s="117"/>
      <c r="M848" s="117"/>
      <c r="N848" s="117"/>
      <c r="O848" s="117"/>
      <c r="P848" s="117"/>
      <c r="Q848" s="117"/>
      <c r="R848" s="117"/>
    </row>
    <row r="849" spans="2:18">
      <c r="B849" s="116"/>
      <c r="C849" s="116"/>
      <c r="D849" s="116"/>
      <c r="E849" s="116"/>
      <c r="F849" s="117"/>
      <c r="G849" s="117"/>
      <c r="H849" s="117"/>
      <c r="I849" s="117"/>
      <c r="J849" s="117"/>
      <c r="K849" s="117"/>
      <c r="L849" s="117"/>
      <c r="M849" s="117"/>
      <c r="N849" s="117"/>
      <c r="O849" s="117"/>
      <c r="P849" s="117"/>
      <c r="Q849" s="117"/>
      <c r="R849" s="117"/>
    </row>
    <row r="850" spans="2:18">
      <c r="B850" s="116"/>
      <c r="C850" s="116"/>
      <c r="D850" s="116"/>
      <c r="E850" s="116"/>
      <c r="F850" s="117"/>
      <c r="G850" s="117"/>
      <c r="H850" s="117"/>
      <c r="I850" s="117"/>
      <c r="J850" s="117"/>
      <c r="K850" s="117"/>
      <c r="L850" s="117"/>
      <c r="M850" s="117"/>
      <c r="N850" s="117"/>
      <c r="O850" s="117"/>
      <c r="P850" s="117"/>
      <c r="Q850" s="117"/>
      <c r="R850" s="117"/>
    </row>
    <row r="851" spans="2:18">
      <c r="B851" s="116"/>
      <c r="C851" s="116"/>
      <c r="D851" s="116"/>
      <c r="E851" s="116"/>
      <c r="F851" s="117"/>
      <c r="G851" s="117"/>
      <c r="H851" s="117"/>
      <c r="I851" s="117"/>
      <c r="J851" s="117"/>
      <c r="K851" s="117"/>
      <c r="L851" s="117"/>
      <c r="M851" s="117"/>
      <c r="N851" s="117"/>
      <c r="O851" s="117"/>
      <c r="P851" s="117"/>
      <c r="Q851" s="117"/>
      <c r="R851" s="117"/>
    </row>
    <row r="852" spans="2:18">
      <c r="B852" s="116"/>
      <c r="C852" s="116"/>
      <c r="D852" s="116"/>
      <c r="E852" s="116"/>
      <c r="F852" s="117"/>
      <c r="G852" s="117"/>
      <c r="H852" s="117"/>
      <c r="I852" s="117"/>
      <c r="J852" s="117"/>
      <c r="K852" s="117"/>
      <c r="L852" s="117"/>
      <c r="M852" s="117"/>
      <c r="N852" s="117"/>
      <c r="O852" s="117"/>
      <c r="P852" s="117"/>
      <c r="Q852" s="117"/>
      <c r="R852" s="117"/>
    </row>
    <row r="853" spans="2:18">
      <c r="B853" s="116"/>
      <c r="C853" s="116"/>
      <c r="D853" s="116"/>
      <c r="E853" s="116"/>
      <c r="F853" s="117"/>
      <c r="G853" s="117"/>
      <c r="H853" s="117"/>
      <c r="I853" s="117"/>
      <c r="J853" s="117"/>
      <c r="K853" s="117"/>
      <c r="L853" s="117"/>
      <c r="M853" s="117"/>
      <c r="N853" s="117"/>
      <c r="O853" s="117"/>
      <c r="P853" s="117"/>
      <c r="Q853" s="117"/>
      <c r="R853" s="117"/>
    </row>
    <row r="854" spans="2:18">
      <c r="B854" s="116"/>
      <c r="C854" s="116"/>
      <c r="D854" s="116"/>
      <c r="E854" s="116"/>
      <c r="F854" s="117"/>
      <c r="G854" s="117"/>
      <c r="H854" s="117"/>
      <c r="I854" s="117"/>
      <c r="J854" s="117"/>
      <c r="K854" s="117"/>
      <c r="L854" s="117"/>
      <c r="M854" s="117"/>
      <c r="N854" s="117"/>
      <c r="O854" s="117"/>
      <c r="P854" s="117"/>
      <c r="Q854" s="117"/>
      <c r="R854" s="117"/>
    </row>
    <row r="855" spans="2:18">
      <c r="B855" s="116"/>
      <c r="C855" s="116"/>
      <c r="D855" s="116"/>
      <c r="E855" s="116"/>
      <c r="F855" s="117"/>
      <c r="G855" s="117"/>
      <c r="H855" s="117"/>
      <c r="I855" s="117"/>
      <c r="J855" s="117"/>
      <c r="K855" s="117"/>
      <c r="L855" s="117"/>
      <c r="M855" s="117"/>
      <c r="N855" s="117"/>
      <c r="O855" s="117"/>
      <c r="P855" s="117"/>
      <c r="Q855" s="117"/>
      <c r="R855" s="117"/>
    </row>
    <row r="856" spans="2:18">
      <c r="B856" s="116"/>
      <c r="C856" s="116"/>
      <c r="D856" s="116"/>
      <c r="E856" s="116"/>
      <c r="F856" s="117"/>
      <c r="G856" s="117"/>
      <c r="H856" s="117"/>
      <c r="I856" s="117"/>
      <c r="J856" s="117"/>
      <c r="K856" s="117"/>
      <c r="L856" s="117"/>
      <c r="M856" s="117"/>
      <c r="N856" s="117"/>
      <c r="O856" s="117"/>
      <c r="P856" s="117"/>
      <c r="Q856" s="117"/>
      <c r="R856" s="117"/>
    </row>
    <row r="857" spans="2:18">
      <c r="B857" s="116"/>
      <c r="C857" s="116"/>
      <c r="D857" s="116"/>
      <c r="E857" s="116"/>
      <c r="F857" s="117"/>
      <c r="G857" s="117"/>
      <c r="H857" s="117"/>
      <c r="I857" s="117"/>
      <c r="J857" s="117"/>
      <c r="K857" s="117"/>
      <c r="L857" s="117"/>
      <c r="M857" s="117"/>
      <c r="N857" s="117"/>
      <c r="O857" s="117"/>
      <c r="P857" s="117"/>
      <c r="Q857" s="117"/>
      <c r="R857" s="117"/>
    </row>
    <row r="858" spans="2:18">
      <c r="B858" s="116"/>
      <c r="C858" s="116"/>
      <c r="D858" s="116"/>
      <c r="E858" s="116"/>
      <c r="F858" s="117"/>
      <c r="G858" s="117"/>
      <c r="H858" s="117"/>
      <c r="I858" s="117"/>
      <c r="J858" s="117"/>
      <c r="K858" s="117"/>
      <c r="L858" s="117"/>
      <c r="M858" s="117"/>
      <c r="N858" s="117"/>
      <c r="O858" s="117"/>
      <c r="P858" s="117"/>
      <c r="Q858" s="117"/>
      <c r="R858" s="117"/>
    </row>
    <row r="859" spans="2:18">
      <c r="B859" s="116"/>
      <c r="C859" s="116"/>
      <c r="D859" s="116"/>
      <c r="E859" s="116"/>
      <c r="F859" s="117"/>
      <c r="G859" s="117"/>
      <c r="H859" s="117"/>
      <c r="I859" s="117"/>
      <c r="J859" s="117"/>
      <c r="K859" s="117"/>
      <c r="L859" s="117"/>
      <c r="M859" s="117"/>
      <c r="N859" s="117"/>
      <c r="O859" s="117"/>
      <c r="P859" s="117"/>
      <c r="Q859" s="117"/>
      <c r="R859" s="117"/>
    </row>
    <row r="860" spans="2:18">
      <c r="B860" s="116"/>
      <c r="C860" s="116"/>
      <c r="D860" s="116"/>
      <c r="E860" s="116"/>
      <c r="F860" s="117"/>
      <c r="G860" s="117"/>
      <c r="H860" s="117"/>
      <c r="I860" s="117"/>
      <c r="J860" s="117"/>
      <c r="K860" s="117"/>
      <c r="L860" s="117"/>
      <c r="M860" s="117"/>
      <c r="N860" s="117"/>
      <c r="O860" s="117"/>
      <c r="P860" s="117"/>
      <c r="Q860" s="117"/>
      <c r="R860" s="117"/>
    </row>
    <row r="861" spans="2:18">
      <c r="B861" s="116"/>
      <c r="C861" s="116"/>
      <c r="D861" s="116"/>
      <c r="E861" s="116"/>
      <c r="F861" s="117"/>
      <c r="G861" s="117"/>
      <c r="H861" s="117"/>
      <c r="I861" s="117"/>
      <c r="J861" s="117"/>
      <c r="K861" s="117"/>
      <c r="L861" s="117"/>
      <c r="M861" s="117"/>
      <c r="N861" s="117"/>
      <c r="O861" s="117"/>
      <c r="P861" s="117"/>
      <c r="Q861" s="117"/>
      <c r="R861" s="117"/>
    </row>
    <row r="862" spans="2:18">
      <c r="B862" s="116"/>
      <c r="C862" s="116"/>
      <c r="D862" s="116"/>
      <c r="E862" s="116"/>
      <c r="F862" s="117"/>
      <c r="G862" s="117"/>
      <c r="H862" s="117"/>
      <c r="I862" s="117"/>
      <c r="J862" s="117"/>
      <c r="K862" s="117"/>
      <c r="L862" s="117"/>
      <c r="M862" s="117"/>
      <c r="N862" s="117"/>
      <c r="O862" s="117"/>
      <c r="P862" s="117"/>
      <c r="Q862" s="117"/>
      <c r="R862" s="117"/>
    </row>
    <row r="863" spans="2:18">
      <c r="B863" s="116"/>
      <c r="C863" s="116"/>
      <c r="D863" s="116"/>
      <c r="E863" s="116"/>
      <c r="F863" s="117"/>
      <c r="G863" s="117"/>
      <c r="H863" s="117"/>
      <c r="I863" s="117"/>
      <c r="J863" s="117"/>
      <c r="K863" s="117"/>
      <c r="L863" s="117"/>
      <c r="M863" s="117"/>
      <c r="N863" s="117"/>
      <c r="O863" s="117"/>
      <c r="P863" s="117"/>
      <c r="Q863" s="117"/>
      <c r="R863" s="117"/>
    </row>
    <row r="864" spans="2:18">
      <c r="B864" s="116"/>
      <c r="C864" s="116"/>
      <c r="D864" s="116"/>
      <c r="E864" s="116"/>
      <c r="F864" s="117"/>
      <c r="G864" s="117"/>
      <c r="H864" s="117"/>
      <c r="I864" s="117"/>
      <c r="J864" s="117"/>
      <c r="K864" s="117"/>
      <c r="L864" s="117"/>
      <c r="M864" s="117"/>
      <c r="N864" s="117"/>
      <c r="O864" s="117"/>
      <c r="P864" s="117"/>
      <c r="Q864" s="117"/>
      <c r="R864" s="117"/>
    </row>
    <row r="865" spans="2:18">
      <c r="B865" s="116"/>
      <c r="C865" s="116"/>
      <c r="D865" s="116"/>
      <c r="E865" s="116"/>
      <c r="F865" s="117"/>
      <c r="G865" s="117"/>
      <c r="H865" s="117"/>
      <c r="I865" s="117"/>
      <c r="J865" s="117"/>
      <c r="K865" s="117"/>
      <c r="L865" s="117"/>
      <c r="M865" s="117"/>
      <c r="N865" s="117"/>
      <c r="O865" s="117"/>
      <c r="P865" s="117"/>
      <c r="Q865" s="117"/>
      <c r="R865" s="117"/>
    </row>
    <row r="866" spans="2:18">
      <c r="B866" s="116"/>
      <c r="C866" s="116"/>
      <c r="D866" s="116"/>
      <c r="E866" s="116"/>
      <c r="F866" s="117"/>
      <c r="G866" s="117"/>
      <c r="H866" s="117"/>
      <c r="I866" s="117"/>
      <c r="J866" s="117"/>
      <c r="K866" s="117"/>
      <c r="L866" s="117"/>
      <c r="M866" s="117"/>
      <c r="N866" s="117"/>
      <c r="O866" s="117"/>
      <c r="P866" s="117"/>
      <c r="Q866" s="117"/>
      <c r="R866" s="117"/>
    </row>
    <row r="867" spans="2:18">
      <c r="B867" s="116"/>
      <c r="C867" s="116"/>
      <c r="D867" s="116"/>
      <c r="E867" s="116"/>
      <c r="F867" s="117"/>
      <c r="G867" s="117"/>
      <c r="H867" s="117"/>
      <c r="I867" s="117"/>
      <c r="J867" s="117"/>
      <c r="K867" s="117"/>
      <c r="L867" s="117"/>
      <c r="M867" s="117"/>
      <c r="N867" s="117"/>
      <c r="O867" s="117"/>
      <c r="P867" s="117"/>
      <c r="Q867" s="117"/>
      <c r="R867" s="117"/>
    </row>
    <row r="868" spans="2:18">
      <c r="B868" s="116"/>
      <c r="C868" s="116"/>
      <c r="D868" s="116"/>
      <c r="E868" s="116"/>
      <c r="F868" s="117"/>
      <c r="G868" s="117"/>
      <c r="H868" s="117"/>
      <c r="I868" s="117"/>
      <c r="J868" s="117"/>
      <c r="K868" s="117"/>
      <c r="L868" s="117"/>
      <c r="M868" s="117"/>
      <c r="N868" s="117"/>
      <c r="O868" s="117"/>
      <c r="P868" s="117"/>
      <c r="Q868" s="117"/>
      <c r="R868" s="117"/>
    </row>
    <row r="869" spans="2:18">
      <c r="B869" s="116"/>
      <c r="C869" s="116"/>
      <c r="D869" s="116"/>
      <c r="E869" s="116"/>
      <c r="F869" s="117"/>
      <c r="G869" s="117"/>
      <c r="H869" s="117"/>
      <c r="I869" s="117"/>
      <c r="J869" s="117"/>
      <c r="K869" s="117"/>
      <c r="L869" s="117"/>
      <c r="M869" s="117"/>
      <c r="N869" s="117"/>
      <c r="O869" s="117"/>
      <c r="P869" s="117"/>
      <c r="Q869" s="117"/>
      <c r="R869" s="117"/>
    </row>
    <row r="870" spans="2:18">
      <c r="B870" s="116"/>
      <c r="C870" s="116"/>
      <c r="D870" s="116"/>
      <c r="E870" s="116"/>
      <c r="F870" s="117"/>
      <c r="G870" s="117"/>
      <c r="H870" s="117"/>
      <c r="I870" s="117"/>
      <c r="J870" s="117"/>
      <c r="K870" s="117"/>
      <c r="L870" s="117"/>
      <c r="M870" s="117"/>
      <c r="N870" s="117"/>
      <c r="O870" s="117"/>
      <c r="P870" s="117"/>
      <c r="Q870" s="117"/>
      <c r="R870" s="117"/>
    </row>
    <row r="871" spans="2:18">
      <c r="B871" s="116"/>
      <c r="C871" s="116"/>
      <c r="D871" s="116"/>
      <c r="E871" s="116"/>
      <c r="F871" s="117"/>
      <c r="G871" s="117"/>
      <c r="H871" s="117"/>
      <c r="I871" s="117"/>
      <c r="J871" s="117"/>
      <c r="K871" s="117"/>
      <c r="L871" s="117"/>
      <c r="M871" s="117"/>
      <c r="N871" s="117"/>
      <c r="O871" s="117"/>
      <c r="P871" s="117"/>
      <c r="Q871" s="117"/>
      <c r="R871" s="117"/>
    </row>
    <row r="872" spans="2:18">
      <c r="B872" s="116"/>
      <c r="C872" s="116"/>
      <c r="D872" s="116"/>
      <c r="E872" s="116"/>
      <c r="F872" s="117"/>
      <c r="G872" s="117"/>
      <c r="H872" s="117"/>
      <c r="I872" s="117"/>
      <c r="J872" s="117"/>
      <c r="K872" s="117"/>
      <c r="L872" s="117"/>
      <c r="M872" s="117"/>
      <c r="N872" s="117"/>
      <c r="O872" s="117"/>
      <c r="P872" s="117"/>
      <c r="Q872" s="117"/>
      <c r="R872" s="117"/>
    </row>
    <row r="873" spans="2:18">
      <c r="B873" s="116"/>
      <c r="C873" s="116"/>
      <c r="D873" s="116"/>
      <c r="E873" s="116"/>
      <c r="F873" s="117"/>
      <c r="G873" s="117"/>
      <c r="H873" s="117"/>
      <c r="I873" s="117"/>
      <c r="J873" s="117"/>
      <c r="K873" s="117"/>
      <c r="L873" s="117"/>
      <c r="M873" s="117"/>
      <c r="N873" s="117"/>
      <c r="O873" s="117"/>
      <c r="P873" s="117"/>
      <c r="Q873" s="117"/>
      <c r="R873" s="117"/>
    </row>
    <row r="874" spans="2:18">
      <c r="B874" s="116"/>
      <c r="C874" s="116"/>
      <c r="D874" s="116"/>
      <c r="E874" s="116"/>
      <c r="F874" s="117"/>
      <c r="G874" s="117"/>
      <c r="H874" s="117"/>
      <c r="I874" s="117"/>
      <c r="J874" s="117"/>
      <c r="K874" s="117"/>
      <c r="L874" s="117"/>
      <c r="M874" s="117"/>
      <c r="N874" s="117"/>
      <c r="O874" s="117"/>
      <c r="P874" s="117"/>
      <c r="Q874" s="117"/>
      <c r="R874" s="117"/>
    </row>
    <row r="875" spans="2:18">
      <c r="B875" s="116"/>
      <c r="C875" s="116"/>
      <c r="D875" s="116"/>
      <c r="E875" s="116"/>
      <c r="F875" s="117"/>
      <c r="G875" s="117"/>
      <c r="H875" s="117"/>
      <c r="I875" s="117"/>
      <c r="J875" s="117"/>
      <c r="K875" s="117"/>
      <c r="L875" s="117"/>
      <c r="M875" s="117"/>
      <c r="N875" s="117"/>
      <c r="O875" s="117"/>
      <c r="P875" s="117"/>
      <c r="Q875" s="117"/>
      <c r="R875" s="117"/>
    </row>
    <row r="876" spans="2:18">
      <c r="B876" s="116"/>
      <c r="C876" s="116"/>
      <c r="D876" s="116"/>
      <c r="E876" s="116"/>
      <c r="F876" s="117"/>
      <c r="G876" s="117"/>
      <c r="H876" s="117"/>
      <c r="I876" s="117"/>
      <c r="J876" s="117"/>
      <c r="K876" s="117"/>
      <c r="L876" s="117"/>
      <c r="M876" s="117"/>
      <c r="N876" s="117"/>
      <c r="O876" s="117"/>
      <c r="P876" s="117"/>
      <c r="Q876" s="117"/>
      <c r="R876" s="117"/>
    </row>
    <row r="877" spans="2:18">
      <c r="B877" s="116"/>
      <c r="C877" s="116"/>
      <c r="D877" s="116"/>
      <c r="E877" s="116"/>
      <c r="F877" s="117"/>
      <c r="G877" s="117"/>
      <c r="H877" s="117"/>
      <c r="I877" s="117"/>
      <c r="J877" s="117"/>
      <c r="K877" s="117"/>
      <c r="L877" s="117"/>
      <c r="M877" s="117"/>
      <c r="N877" s="117"/>
      <c r="O877" s="117"/>
      <c r="P877" s="117"/>
      <c r="Q877" s="117"/>
      <c r="R877" s="117"/>
    </row>
    <row r="878" spans="2:18">
      <c r="B878" s="116"/>
      <c r="C878" s="116"/>
      <c r="D878" s="116"/>
      <c r="E878" s="116"/>
      <c r="F878" s="117"/>
      <c r="G878" s="117"/>
      <c r="H878" s="117"/>
      <c r="I878" s="117"/>
      <c r="J878" s="117"/>
      <c r="K878" s="117"/>
      <c r="L878" s="117"/>
      <c r="M878" s="117"/>
      <c r="N878" s="117"/>
      <c r="O878" s="117"/>
      <c r="P878" s="117"/>
      <c r="Q878" s="117"/>
      <c r="R878" s="117"/>
    </row>
    <row r="879" spans="2:18">
      <c r="B879" s="116"/>
      <c r="C879" s="116"/>
      <c r="D879" s="116"/>
      <c r="E879" s="116"/>
      <c r="F879" s="117"/>
      <c r="G879" s="117"/>
      <c r="H879" s="117"/>
      <c r="I879" s="117"/>
      <c r="J879" s="117"/>
      <c r="K879" s="117"/>
      <c r="L879" s="117"/>
      <c r="M879" s="117"/>
      <c r="N879" s="117"/>
      <c r="O879" s="117"/>
      <c r="P879" s="117"/>
      <c r="Q879" s="117"/>
      <c r="R879" s="117"/>
    </row>
    <row r="880" spans="2:18">
      <c r="B880" s="116"/>
      <c r="C880" s="116"/>
      <c r="D880" s="116"/>
      <c r="E880" s="116"/>
      <c r="F880" s="117"/>
      <c r="G880" s="117"/>
      <c r="H880" s="117"/>
      <c r="I880" s="117"/>
      <c r="J880" s="117"/>
      <c r="K880" s="117"/>
      <c r="L880" s="117"/>
      <c r="M880" s="117"/>
      <c r="N880" s="117"/>
      <c r="O880" s="117"/>
      <c r="P880" s="117"/>
      <c r="Q880" s="117"/>
      <c r="R880" s="117"/>
    </row>
    <row r="881" spans="2:18">
      <c r="B881" s="116"/>
      <c r="C881" s="116"/>
      <c r="D881" s="116"/>
      <c r="E881" s="116"/>
      <c r="F881" s="117"/>
      <c r="G881" s="117"/>
      <c r="H881" s="117"/>
      <c r="I881" s="117"/>
      <c r="J881" s="117"/>
      <c r="K881" s="117"/>
      <c r="L881" s="117"/>
      <c r="M881" s="117"/>
      <c r="N881" s="117"/>
      <c r="O881" s="117"/>
      <c r="P881" s="117"/>
      <c r="Q881" s="117"/>
      <c r="R881" s="117"/>
    </row>
    <row r="882" spans="2:18">
      <c r="B882" s="116"/>
      <c r="C882" s="116"/>
      <c r="D882" s="116"/>
      <c r="E882" s="116"/>
      <c r="F882" s="117"/>
      <c r="G882" s="117"/>
      <c r="H882" s="117"/>
      <c r="I882" s="117"/>
      <c r="J882" s="117"/>
      <c r="K882" s="117"/>
      <c r="L882" s="117"/>
      <c r="M882" s="117"/>
      <c r="N882" s="117"/>
      <c r="O882" s="117"/>
      <c r="P882" s="117"/>
      <c r="Q882" s="117"/>
      <c r="R882" s="117"/>
    </row>
    <row r="883" spans="2:18">
      <c r="B883" s="116"/>
      <c r="C883" s="116"/>
      <c r="D883" s="116"/>
      <c r="E883" s="116"/>
      <c r="F883" s="117"/>
      <c r="G883" s="117"/>
      <c r="H883" s="117"/>
      <c r="I883" s="117"/>
      <c r="J883" s="117"/>
      <c r="K883" s="117"/>
      <c r="L883" s="117"/>
      <c r="M883" s="117"/>
      <c r="N883" s="117"/>
      <c r="O883" s="117"/>
      <c r="P883" s="117"/>
      <c r="Q883" s="117"/>
      <c r="R883" s="117"/>
    </row>
    <row r="884" spans="2:18">
      <c r="B884" s="116"/>
      <c r="C884" s="116"/>
      <c r="D884" s="116"/>
      <c r="E884" s="116"/>
      <c r="F884" s="117"/>
      <c r="G884" s="117"/>
      <c r="H884" s="117"/>
      <c r="I884" s="117"/>
      <c r="J884" s="117"/>
      <c r="K884" s="117"/>
      <c r="L884" s="117"/>
      <c r="M884" s="117"/>
      <c r="N884" s="117"/>
      <c r="O884" s="117"/>
      <c r="P884" s="117"/>
      <c r="Q884" s="117"/>
      <c r="R884" s="117"/>
    </row>
    <row r="885" spans="2:18">
      <c r="B885" s="116"/>
      <c r="C885" s="116"/>
      <c r="D885" s="116"/>
      <c r="E885" s="116"/>
      <c r="F885" s="117"/>
      <c r="G885" s="117"/>
      <c r="H885" s="117"/>
      <c r="I885" s="117"/>
      <c r="J885" s="117"/>
      <c r="K885" s="117"/>
      <c r="L885" s="117"/>
      <c r="M885" s="117"/>
      <c r="N885" s="117"/>
      <c r="O885" s="117"/>
      <c r="P885" s="117"/>
      <c r="Q885" s="117"/>
      <c r="R885" s="117"/>
    </row>
    <row r="886" spans="2:18">
      <c r="B886" s="116"/>
      <c r="C886" s="116"/>
      <c r="D886" s="116"/>
      <c r="E886" s="116"/>
      <c r="F886" s="117"/>
      <c r="G886" s="117"/>
      <c r="H886" s="117"/>
      <c r="I886" s="117"/>
      <c r="J886" s="117"/>
      <c r="K886" s="117"/>
      <c r="L886" s="117"/>
      <c r="M886" s="117"/>
      <c r="N886" s="117"/>
      <c r="O886" s="117"/>
      <c r="P886" s="117"/>
      <c r="Q886" s="117"/>
      <c r="R886" s="117"/>
    </row>
    <row r="887" spans="2:18">
      <c r="B887" s="116"/>
      <c r="C887" s="116"/>
      <c r="D887" s="116"/>
      <c r="E887" s="116"/>
      <c r="F887" s="117"/>
      <c r="G887" s="117"/>
      <c r="H887" s="117"/>
      <c r="I887" s="117"/>
      <c r="J887" s="117"/>
      <c r="K887" s="117"/>
      <c r="L887" s="117"/>
      <c r="M887" s="117"/>
      <c r="N887" s="117"/>
      <c r="O887" s="117"/>
      <c r="P887" s="117"/>
      <c r="Q887" s="117"/>
      <c r="R887" s="117"/>
    </row>
    <row r="888" spans="2:18">
      <c r="B888" s="116"/>
      <c r="C888" s="116"/>
      <c r="D888" s="116"/>
      <c r="E888" s="116"/>
      <c r="F888" s="117"/>
      <c r="G888" s="117"/>
      <c r="H888" s="117"/>
      <c r="I888" s="117"/>
      <c r="J888" s="117"/>
      <c r="K888" s="117"/>
      <c r="L888" s="117"/>
      <c r="M888" s="117"/>
      <c r="N888" s="117"/>
      <c r="O888" s="117"/>
      <c r="P888" s="117"/>
      <c r="Q888" s="117"/>
      <c r="R888" s="117"/>
    </row>
    <row r="889" spans="2:18">
      <c r="B889" s="116"/>
      <c r="C889" s="116"/>
      <c r="D889" s="116"/>
      <c r="E889" s="116"/>
      <c r="F889" s="117"/>
      <c r="G889" s="117"/>
      <c r="H889" s="117"/>
      <c r="I889" s="117"/>
      <c r="J889" s="117"/>
      <c r="K889" s="117"/>
      <c r="L889" s="117"/>
      <c r="M889" s="117"/>
      <c r="N889" s="117"/>
      <c r="O889" s="117"/>
      <c r="P889" s="117"/>
      <c r="Q889" s="117"/>
      <c r="R889" s="117"/>
    </row>
    <row r="890" spans="2:18">
      <c r="B890" s="116"/>
      <c r="C890" s="116"/>
      <c r="D890" s="116"/>
      <c r="E890" s="116"/>
      <c r="F890" s="117"/>
      <c r="G890" s="117"/>
      <c r="H890" s="117"/>
      <c r="I890" s="117"/>
      <c r="J890" s="117"/>
      <c r="K890" s="117"/>
      <c r="L890" s="117"/>
      <c r="M890" s="117"/>
      <c r="N890" s="117"/>
      <c r="O890" s="117"/>
      <c r="P890" s="117"/>
      <c r="Q890" s="117"/>
      <c r="R890" s="117"/>
    </row>
    <row r="891" spans="2:18">
      <c r="B891" s="116"/>
      <c r="C891" s="116"/>
      <c r="D891" s="116"/>
      <c r="E891" s="116"/>
      <c r="F891" s="117"/>
      <c r="G891" s="117"/>
      <c r="H891" s="117"/>
      <c r="I891" s="117"/>
      <c r="J891" s="117"/>
      <c r="K891" s="117"/>
      <c r="L891" s="117"/>
      <c r="M891" s="117"/>
      <c r="N891" s="117"/>
      <c r="O891" s="117"/>
      <c r="P891" s="117"/>
      <c r="Q891" s="117"/>
      <c r="R891" s="117"/>
    </row>
    <row r="892" spans="2:18">
      <c r="B892" s="116"/>
      <c r="C892" s="116"/>
      <c r="D892" s="116"/>
      <c r="E892" s="116"/>
      <c r="F892" s="117"/>
      <c r="G892" s="117"/>
      <c r="H892" s="117"/>
      <c r="I892" s="117"/>
      <c r="J892" s="117"/>
      <c r="K892" s="117"/>
      <c r="L892" s="117"/>
      <c r="M892" s="117"/>
      <c r="N892" s="117"/>
      <c r="O892" s="117"/>
      <c r="P892" s="117"/>
      <c r="Q892" s="117"/>
      <c r="R892" s="117"/>
    </row>
    <row r="893" spans="2:18">
      <c r="B893" s="116"/>
      <c r="C893" s="116"/>
      <c r="D893" s="116"/>
      <c r="E893" s="116"/>
      <c r="F893" s="117"/>
      <c r="G893" s="117"/>
      <c r="H893" s="117"/>
      <c r="I893" s="117"/>
      <c r="J893" s="117"/>
      <c r="K893" s="117"/>
      <c r="L893" s="117"/>
      <c r="M893" s="117"/>
      <c r="N893" s="117"/>
      <c r="O893" s="117"/>
      <c r="P893" s="117"/>
      <c r="Q893" s="117"/>
      <c r="R893" s="117"/>
    </row>
    <row r="894" spans="2:18">
      <c r="B894" s="116"/>
      <c r="C894" s="116"/>
      <c r="D894" s="116"/>
      <c r="E894" s="116"/>
      <c r="F894" s="117"/>
      <c r="G894" s="117"/>
      <c r="H894" s="117"/>
      <c r="I894" s="117"/>
      <c r="J894" s="117"/>
      <c r="K894" s="117"/>
      <c r="L894" s="117"/>
      <c r="M894" s="117"/>
      <c r="N894" s="117"/>
      <c r="O894" s="117"/>
      <c r="P894" s="117"/>
      <c r="Q894" s="117"/>
      <c r="R894" s="117"/>
    </row>
    <row r="895" spans="2:18">
      <c r="B895" s="116"/>
      <c r="C895" s="116"/>
      <c r="D895" s="116"/>
      <c r="E895" s="116"/>
      <c r="F895" s="117"/>
      <c r="G895" s="117"/>
      <c r="H895" s="117"/>
      <c r="I895" s="117"/>
      <c r="J895" s="117"/>
      <c r="K895" s="117"/>
      <c r="L895" s="117"/>
      <c r="M895" s="117"/>
      <c r="N895" s="117"/>
      <c r="O895" s="117"/>
      <c r="P895" s="117"/>
      <c r="Q895" s="117"/>
      <c r="R895" s="117"/>
    </row>
    <row r="896" spans="2:18">
      <c r="B896" s="116"/>
      <c r="C896" s="116"/>
      <c r="D896" s="116"/>
      <c r="E896" s="116"/>
      <c r="F896" s="117"/>
      <c r="G896" s="117"/>
      <c r="H896" s="117"/>
      <c r="I896" s="117"/>
      <c r="J896" s="117"/>
      <c r="K896" s="117"/>
      <c r="L896" s="117"/>
      <c r="M896" s="117"/>
      <c r="N896" s="117"/>
      <c r="O896" s="117"/>
      <c r="P896" s="117"/>
      <c r="Q896" s="117"/>
      <c r="R896" s="117"/>
    </row>
    <row r="897" spans="2:18">
      <c r="B897" s="116"/>
      <c r="C897" s="116"/>
      <c r="D897" s="116"/>
      <c r="E897" s="116"/>
      <c r="F897" s="117"/>
      <c r="G897" s="117"/>
      <c r="H897" s="117"/>
      <c r="I897" s="117"/>
      <c r="J897" s="117"/>
      <c r="K897" s="117"/>
      <c r="L897" s="117"/>
      <c r="M897" s="117"/>
      <c r="N897" s="117"/>
      <c r="O897" s="117"/>
      <c r="P897" s="117"/>
      <c r="Q897" s="117"/>
      <c r="R897" s="117"/>
    </row>
    <row r="898" spans="2:18">
      <c r="B898" s="116"/>
      <c r="C898" s="116"/>
      <c r="D898" s="116"/>
      <c r="E898" s="116"/>
      <c r="F898" s="117"/>
      <c r="G898" s="117"/>
      <c r="H898" s="117"/>
      <c r="I898" s="117"/>
      <c r="J898" s="117"/>
      <c r="K898" s="117"/>
      <c r="L898" s="117"/>
      <c r="M898" s="117"/>
      <c r="N898" s="117"/>
      <c r="O898" s="117"/>
      <c r="P898" s="117"/>
      <c r="Q898" s="117"/>
      <c r="R898" s="117"/>
    </row>
    <row r="899" spans="2:18">
      <c r="B899" s="116"/>
      <c r="C899" s="116"/>
      <c r="D899" s="116"/>
      <c r="E899" s="116"/>
      <c r="F899" s="117"/>
      <c r="G899" s="117"/>
      <c r="H899" s="117"/>
      <c r="I899" s="117"/>
      <c r="J899" s="117"/>
      <c r="K899" s="117"/>
      <c r="L899" s="117"/>
      <c r="M899" s="117"/>
      <c r="N899" s="117"/>
      <c r="O899" s="117"/>
      <c r="P899" s="117"/>
      <c r="Q899" s="117"/>
      <c r="R899" s="117"/>
    </row>
    <row r="900" spans="2:18">
      <c r="B900" s="116"/>
      <c r="C900" s="116"/>
      <c r="D900" s="116"/>
      <c r="E900" s="116"/>
      <c r="F900" s="117"/>
      <c r="G900" s="117"/>
      <c r="H900" s="117"/>
      <c r="I900" s="117"/>
      <c r="J900" s="117"/>
      <c r="K900" s="117"/>
      <c r="L900" s="117"/>
      <c r="M900" s="117"/>
      <c r="N900" s="117"/>
      <c r="O900" s="117"/>
      <c r="P900" s="117"/>
      <c r="Q900" s="117"/>
      <c r="R900" s="117"/>
    </row>
    <row r="901" spans="2:18">
      <c r="B901" s="116"/>
      <c r="C901" s="116"/>
      <c r="D901" s="116"/>
      <c r="E901" s="116"/>
      <c r="F901" s="117"/>
      <c r="G901" s="117"/>
      <c r="H901" s="117"/>
      <c r="I901" s="117"/>
      <c r="J901" s="117"/>
      <c r="K901" s="117"/>
      <c r="L901" s="117"/>
      <c r="M901" s="117"/>
      <c r="N901" s="117"/>
      <c r="O901" s="117"/>
      <c r="P901" s="117"/>
      <c r="Q901" s="117"/>
      <c r="R901" s="117"/>
    </row>
    <row r="902" spans="2:18">
      <c r="B902" s="116"/>
      <c r="C902" s="116"/>
      <c r="D902" s="116"/>
      <c r="E902" s="116"/>
      <c r="F902" s="117"/>
      <c r="G902" s="117"/>
      <c r="H902" s="117"/>
      <c r="I902" s="117"/>
      <c r="J902" s="117"/>
      <c r="K902" s="117"/>
      <c r="L902" s="117"/>
      <c r="M902" s="117"/>
      <c r="N902" s="117"/>
      <c r="O902" s="117"/>
      <c r="P902" s="117"/>
      <c r="Q902" s="117"/>
      <c r="R902" s="117"/>
    </row>
    <row r="903" spans="2:18">
      <c r="B903" s="116"/>
      <c r="C903" s="116"/>
      <c r="D903" s="116"/>
      <c r="E903" s="116"/>
      <c r="F903" s="117"/>
      <c r="G903" s="117"/>
      <c r="H903" s="117"/>
      <c r="I903" s="117"/>
      <c r="J903" s="117"/>
      <c r="K903" s="117"/>
      <c r="L903" s="117"/>
      <c r="M903" s="117"/>
      <c r="N903" s="117"/>
      <c r="O903" s="117"/>
      <c r="P903" s="117"/>
      <c r="Q903" s="117"/>
      <c r="R903" s="117"/>
    </row>
    <row r="904" spans="2:18">
      <c r="B904" s="116"/>
      <c r="C904" s="116"/>
      <c r="D904" s="116"/>
      <c r="E904" s="116"/>
      <c r="F904" s="117"/>
      <c r="G904" s="117"/>
      <c r="H904" s="117"/>
      <c r="I904" s="117"/>
      <c r="J904" s="117"/>
      <c r="K904" s="117"/>
      <c r="L904" s="117"/>
      <c r="M904" s="117"/>
      <c r="N904" s="117"/>
      <c r="O904" s="117"/>
      <c r="P904" s="117"/>
      <c r="Q904" s="117"/>
      <c r="R904" s="117"/>
    </row>
    <row r="905" spans="2:18">
      <c r="B905" s="116"/>
      <c r="C905" s="116"/>
      <c r="D905" s="116"/>
      <c r="E905" s="116"/>
      <c r="F905" s="117"/>
      <c r="G905" s="117"/>
      <c r="H905" s="117"/>
      <c r="I905" s="117"/>
      <c r="J905" s="117"/>
      <c r="K905" s="117"/>
      <c r="L905" s="117"/>
      <c r="M905" s="117"/>
      <c r="N905" s="117"/>
      <c r="O905" s="117"/>
      <c r="P905" s="117"/>
      <c r="Q905" s="117"/>
      <c r="R905" s="117"/>
    </row>
    <row r="906" spans="2:18">
      <c r="B906" s="116"/>
      <c r="C906" s="116"/>
      <c r="D906" s="116"/>
      <c r="E906" s="116"/>
      <c r="F906" s="117"/>
      <c r="G906" s="117"/>
      <c r="H906" s="117"/>
      <c r="I906" s="117"/>
      <c r="J906" s="117"/>
      <c r="K906" s="117"/>
      <c r="L906" s="117"/>
      <c r="M906" s="117"/>
      <c r="N906" s="117"/>
      <c r="O906" s="117"/>
      <c r="P906" s="117"/>
      <c r="Q906" s="117"/>
      <c r="R906" s="117"/>
    </row>
    <row r="907" spans="2:18">
      <c r="B907" s="116"/>
      <c r="C907" s="116"/>
      <c r="D907" s="116"/>
      <c r="E907" s="116"/>
      <c r="F907" s="117"/>
      <c r="G907" s="117"/>
      <c r="H907" s="117"/>
      <c r="I907" s="117"/>
      <c r="J907" s="117"/>
      <c r="K907" s="117"/>
      <c r="L907" s="117"/>
      <c r="M907" s="117"/>
      <c r="N907" s="117"/>
      <c r="O907" s="117"/>
      <c r="P907" s="117"/>
      <c r="Q907" s="117"/>
      <c r="R907" s="117"/>
    </row>
    <row r="908" spans="2:18">
      <c r="B908" s="116"/>
      <c r="C908" s="116"/>
      <c r="D908" s="116"/>
      <c r="E908" s="116"/>
      <c r="F908" s="117"/>
      <c r="G908" s="117"/>
      <c r="H908" s="117"/>
      <c r="I908" s="117"/>
      <c r="J908" s="117"/>
      <c r="K908" s="117"/>
      <c r="L908" s="117"/>
      <c r="M908" s="117"/>
      <c r="N908" s="117"/>
      <c r="O908" s="117"/>
      <c r="P908" s="117"/>
      <c r="Q908" s="117"/>
      <c r="R908" s="117"/>
    </row>
    <row r="909" spans="2:18">
      <c r="B909" s="116"/>
      <c r="C909" s="116"/>
      <c r="D909" s="116"/>
      <c r="E909" s="116"/>
      <c r="F909" s="117"/>
      <c r="G909" s="117"/>
      <c r="H909" s="117"/>
      <c r="I909" s="117"/>
      <c r="J909" s="117"/>
      <c r="K909" s="117"/>
      <c r="L909" s="117"/>
      <c r="M909" s="117"/>
      <c r="N909" s="117"/>
      <c r="O909" s="117"/>
      <c r="P909" s="117"/>
      <c r="Q909" s="117"/>
      <c r="R909" s="117"/>
    </row>
    <row r="910" spans="2:18">
      <c r="B910" s="116"/>
      <c r="C910" s="116"/>
      <c r="D910" s="116"/>
      <c r="E910" s="116"/>
      <c r="F910" s="117"/>
      <c r="G910" s="117"/>
      <c r="H910" s="117"/>
      <c r="I910" s="117"/>
      <c r="J910" s="117"/>
      <c r="K910" s="117"/>
      <c r="L910" s="117"/>
      <c r="M910" s="117"/>
      <c r="N910" s="117"/>
      <c r="O910" s="117"/>
      <c r="P910" s="117"/>
      <c r="Q910" s="117"/>
      <c r="R910" s="117"/>
    </row>
    <row r="911" spans="2:18">
      <c r="B911" s="116"/>
      <c r="C911" s="116"/>
      <c r="D911" s="116"/>
      <c r="E911" s="116"/>
      <c r="F911" s="117"/>
      <c r="G911" s="117"/>
      <c r="H911" s="117"/>
      <c r="I911" s="117"/>
      <c r="J911" s="117"/>
      <c r="K911" s="117"/>
      <c r="L911" s="117"/>
      <c r="M911" s="117"/>
      <c r="N911" s="117"/>
      <c r="O911" s="117"/>
      <c r="P911" s="117"/>
      <c r="Q911" s="117"/>
      <c r="R911" s="117"/>
    </row>
    <row r="912" spans="2:18">
      <c r="B912" s="116"/>
      <c r="C912" s="116"/>
      <c r="D912" s="116"/>
      <c r="E912" s="116"/>
      <c r="F912" s="117"/>
      <c r="G912" s="117"/>
      <c r="H912" s="117"/>
      <c r="I912" s="117"/>
      <c r="J912" s="117"/>
      <c r="K912" s="117"/>
      <c r="L912" s="117"/>
      <c r="M912" s="117"/>
      <c r="N912" s="117"/>
      <c r="O912" s="117"/>
      <c r="P912" s="117"/>
      <c r="Q912" s="117"/>
      <c r="R912" s="117"/>
    </row>
    <row r="913" spans="2:18">
      <c r="B913" s="116"/>
      <c r="C913" s="116"/>
      <c r="D913" s="116"/>
      <c r="E913" s="116"/>
      <c r="F913" s="117"/>
      <c r="G913" s="117"/>
      <c r="H913" s="117"/>
      <c r="I913" s="117"/>
      <c r="J913" s="117"/>
      <c r="K913" s="117"/>
      <c r="L913" s="117"/>
      <c r="M913" s="117"/>
      <c r="N913" s="117"/>
      <c r="O913" s="117"/>
      <c r="P913" s="117"/>
      <c r="Q913" s="117"/>
      <c r="R913" s="117"/>
    </row>
    <row r="914" spans="2:18">
      <c r="B914" s="116"/>
      <c r="C914" s="116"/>
      <c r="D914" s="116"/>
      <c r="E914" s="116"/>
      <c r="F914" s="117"/>
      <c r="G914" s="117"/>
      <c r="H914" s="117"/>
      <c r="I914" s="117"/>
      <c r="J914" s="117"/>
      <c r="K914" s="117"/>
      <c r="L914" s="117"/>
      <c r="M914" s="117"/>
      <c r="N914" s="117"/>
      <c r="O914" s="117"/>
      <c r="P914" s="117"/>
      <c r="Q914" s="117"/>
      <c r="R914" s="117"/>
    </row>
    <row r="915" spans="2:18">
      <c r="B915" s="116"/>
      <c r="C915" s="116"/>
      <c r="D915" s="116"/>
      <c r="E915" s="116"/>
      <c r="F915" s="117"/>
      <c r="G915" s="117"/>
      <c r="H915" s="117"/>
      <c r="I915" s="117"/>
      <c r="J915" s="117"/>
      <c r="K915" s="117"/>
      <c r="L915" s="117"/>
      <c r="M915" s="117"/>
      <c r="N915" s="117"/>
      <c r="O915" s="117"/>
      <c r="P915" s="117"/>
      <c r="Q915" s="117"/>
      <c r="R915" s="117"/>
    </row>
    <row r="916" spans="2:18">
      <c r="B916" s="116"/>
      <c r="C916" s="116"/>
      <c r="D916" s="116"/>
      <c r="E916" s="116"/>
      <c r="F916" s="117"/>
      <c r="G916" s="117"/>
      <c r="H916" s="117"/>
      <c r="I916" s="117"/>
      <c r="J916" s="117"/>
      <c r="K916" s="117"/>
      <c r="L916" s="117"/>
      <c r="M916" s="117"/>
      <c r="N916" s="117"/>
      <c r="O916" s="117"/>
      <c r="P916" s="117"/>
      <c r="Q916" s="117"/>
      <c r="R916" s="117"/>
    </row>
    <row r="917" spans="2:18">
      <c r="B917" s="116"/>
      <c r="C917" s="116"/>
      <c r="D917" s="116"/>
      <c r="E917" s="116"/>
      <c r="F917" s="117"/>
      <c r="G917" s="117"/>
      <c r="H917" s="117"/>
      <c r="I917" s="117"/>
      <c r="J917" s="117"/>
      <c r="K917" s="117"/>
      <c r="L917" s="117"/>
      <c r="M917" s="117"/>
      <c r="N917" s="117"/>
      <c r="O917" s="117"/>
      <c r="P917" s="117"/>
      <c r="Q917" s="117"/>
      <c r="R917" s="117"/>
    </row>
    <row r="918" spans="2:18">
      <c r="B918" s="116"/>
      <c r="C918" s="116"/>
      <c r="D918" s="116"/>
      <c r="E918" s="116"/>
      <c r="F918" s="117"/>
      <c r="G918" s="117"/>
      <c r="H918" s="117"/>
      <c r="I918" s="117"/>
      <c r="J918" s="117"/>
      <c r="K918" s="117"/>
      <c r="L918" s="117"/>
      <c r="M918" s="117"/>
      <c r="N918" s="117"/>
      <c r="O918" s="117"/>
      <c r="P918" s="117"/>
      <c r="Q918" s="117"/>
      <c r="R918" s="117"/>
    </row>
    <row r="919" spans="2:18">
      <c r="B919" s="116"/>
      <c r="C919" s="116"/>
      <c r="D919" s="116"/>
      <c r="E919" s="116"/>
      <c r="F919" s="117"/>
      <c r="G919" s="117"/>
      <c r="H919" s="117"/>
      <c r="I919" s="117"/>
      <c r="J919" s="117"/>
      <c r="K919" s="117"/>
      <c r="L919" s="117"/>
      <c r="M919" s="117"/>
      <c r="N919" s="117"/>
      <c r="O919" s="117"/>
      <c r="P919" s="117"/>
      <c r="Q919" s="117"/>
      <c r="R919" s="117"/>
    </row>
    <row r="920" spans="2:18">
      <c r="B920" s="116"/>
      <c r="C920" s="116"/>
      <c r="D920" s="116"/>
      <c r="E920" s="116"/>
      <c r="F920" s="117"/>
      <c r="G920" s="117"/>
      <c r="H920" s="117"/>
      <c r="I920" s="117"/>
      <c r="J920" s="117"/>
      <c r="K920" s="117"/>
      <c r="L920" s="117"/>
      <c r="M920" s="117"/>
      <c r="N920" s="117"/>
      <c r="O920" s="117"/>
      <c r="P920" s="117"/>
      <c r="Q920" s="117"/>
      <c r="R920" s="117"/>
    </row>
    <row r="921" spans="2:18">
      <c r="B921" s="116"/>
      <c r="C921" s="116"/>
      <c r="D921" s="116"/>
      <c r="E921" s="116"/>
      <c r="F921" s="117"/>
      <c r="G921" s="117"/>
      <c r="H921" s="117"/>
      <c r="I921" s="117"/>
      <c r="J921" s="117"/>
      <c r="K921" s="117"/>
      <c r="L921" s="117"/>
      <c r="M921" s="117"/>
      <c r="N921" s="117"/>
      <c r="O921" s="117"/>
      <c r="P921" s="117"/>
      <c r="Q921" s="117"/>
      <c r="R921" s="117"/>
    </row>
    <row r="922" spans="2:18">
      <c r="B922" s="116"/>
      <c r="C922" s="116"/>
      <c r="D922" s="116"/>
      <c r="E922" s="116"/>
      <c r="F922" s="117"/>
      <c r="G922" s="117"/>
      <c r="H922" s="117"/>
      <c r="I922" s="117"/>
      <c r="J922" s="117"/>
      <c r="K922" s="117"/>
      <c r="L922" s="117"/>
      <c r="M922" s="117"/>
      <c r="N922" s="117"/>
      <c r="O922" s="117"/>
      <c r="P922" s="117"/>
      <c r="Q922" s="117"/>
      <c r="R922" s="117"/>
    </row>
    <row r="923" spans="2:18">
      <c r="B923" s="116"/>
      <c r="C923" s="116"/>
      <c r="D923" s="116"/>
      <c r="E923" s="116"/>
      <c r="F923" s="117"/>
      <c r="G923" s="117"/>
      <c r="H923" s="117"/>
      <c r="I923" s="117"/>
      <c r="J923" s="117"/>
      <c r="K923" s="117"/>
      <c r="L923" s="117"/>
      <c r="M923" s="117"/>
      <c r="N923" s="117"/>
      <c r="O923" s="117"/>
      <c r="P923" s="117"/>
      <c r="Q923" s="117"/>
      <c r="R923" s="117"/>
    </row>
    <row r="924" spans="2:18">
      <c r="B924" s="116"/>
      <c r="C924" s="116"/>
      <c r="D924" s="116"/>
      <c r="E924" s="116"/>
      <c r="F924" s="117"/>
      <c r="G924" s="117"/>
      <c r="H924" s="117"/>
      <c r="I924" s="117"/>
      <c r="J924" s="117"/>
      <c r="K924" s="117"/>
      <c r="L924" s="117"/>
      <c r="M924" s="117"/>
      <c r="N924" s="117"/>
      <c r="O924" s="117"/>
      <c r="P924" s="117"/>
      <c r="Q924" s="117"/>
      <c r="R924" s="117"/>
    </row>
    <row r="925" spans="2:18">
      <c r="B925" s="116"/>
      <c r="C925" s="116"/>
      <c r="D925" s="116"/>
      <c r="E925" s="116"/>
      <c r="F925" s="117"/>
      <c r="G925" s="117"/>
      <c r="H925" s="117"/>
      <c r="I925" s="117"/>
      <c r="J925" s="117"/>
      <c r="K925" s="117"/>
      <c r="L925" s="117"/>
      <c r="M925" s="117"/>
      <c r="N925" s="117"/>
      <c r="O925" s="117"/>
      <c r="P925" s="117"/>
      <c r="Q925" s="117"/>
      <c r="R925" s="117"/>
    </row>
    <row r="926" spans="2:18">
      <c r="B926" s="116"/>
      <c r="C926" s="116"/>
      <c r="D926" s="116"/>
      <c r="E926" s="116"/>
      <c r="F926" s="117"/>
      <c r="G926" s="117"/>
      <c r="H926" s="117"/>
      <c r="I926" s="117"/>
      <c r="J926" s="117"/>
      <c r="K926" s="117"/>
      <c r="L926" s="117"/>
      <c r="M926" s="117"/>
      <c r="N926" s="117"/>
      <c r="O926" s="117"/>
      <c r="P926" s="117"/>
      <c r="Q926" s="117"/>
      <c r="R926" s="117"/>
    </row>
    <row r="927" spans="2:18">
      <c r="B927" s="116"/>
      <c r="C927" s="116"/>
      <c r="D927" s="116"/>
      <c r="E927" s="116"/>
      <c r="F927" s="117"/>
      <c r="G927" s="117"/>
      <c r="H927" s="117"/>
      <c r="I927" s="117"/>
      <c r="J927" s="117"/>
      <c r="K927" s="117"/>
      <c r="L927" s="117"/>
      <c r="M927" s="117"/>
      <c r="N927" s="117"/>
      <c r="O927" s="117"/>
      <c r="P927" s="117"/>
      <c r="Q927" s="117"/>
      <c r="R927" s="117"/>
    </row>
    <row r="928" spans="2:18">
      <c r="B928" s="116"/>
      <c r="C928" s="116"/>
      <c r="D928" s="116"/>
      <c r="E928" s="116"/>
      <c r="F928" s="117"/>
      <c r="G928" s="117"/>
      <c r="H928" s="117"/>
      <c r="I928" s="117"/>
      <c r="J928" s="117"/>
      <c r="K928" s="117"/>
      <c r="L928" s="117"/>
      <c r="M928" s="117"/>
      <c r="N928" s="117"/>
      <c r="O928" s="117"/>
      <c r="P928" s="117"/>
      <c r="Q928" s="117"/>
      <c r="R928" s="117"/>
    </row>
    <row r="929" spans="2:18">
      <c r="B929" s="116"/>
      <c r="C929" s="116"/>
      <c r="D929" s="116"/>
      <c r="E929" s="116"/>
      <c r="F929" s="117"/>
      <c r="G929" s="117"/>
      <c r="H929" s="117"/>
      <c r="I929" s="117"/>
      <c r="J929" s="117"/>
      <c r="K929" s="117"/>
      <c r="L929" s="117"/>
      <c r="M929" s="117"/>
      <c r="N929" s="117"/>
      <c r="O929" s="117"/>
      <c r="P929" s="117"/>
      <c r="Q929" s="117"/>
      <c r="R929" s="117"/>
    </row>
    <row r="930" spans="2:18">
      <c r="B930" s="116"/>
      <c r="C930" s="116"/>
      <c r="D930" s="116"/>
      <c r="E930" s="116"/>
      <c r="F930" s="117"/>
      <c r="G930" s="117"/>
      <c r="H930" s="117"/>
      <c r="I930" s="117"/>
      <c r="J930" s="117"/>
      <c r="K930" s="117"/>
      <c r="L930" s="117"/>
      <c r="M930" s="117"/>
      <c r="N930" s="117"/>
      <c r="O930" s="117"/>
      <c r="P930" s="117"/>
      <c r="Q930" s="117"/>
      <c r="R930" s="117"/>
    </row>
    <row r="931" spans="2:18">
      <c r="B931" s="116"/>
      <c r="C931" s="116"/>
      <c r="D931" s="116"/>
      <c r="E931" s="116"/>
      <c r="F931" s="117"/>
      <c r="G931" s="117"/>
      <c r="H931" s="117"/>
      <c r="I931" s="117"/>
      <c r="J931" s="117"/>
      <c r="K931" s="117"/>
      <c r="L931" s="117"/>
      <c r="M931" s="117"/>
      <c r="N931" s="117"/>
      <c r="O931" s="117"/>
      <c r="P931" s="117"/>
      <c r="Q931" s="117"/>
      <c r="R931" s="117"/>
    </row>
    <row r="932" spans="2:18">
      <c r="B932" s="116"/>
      <c r="C932" s="116"/>
      <c r="D932" s="116"/>
      <c r="E932" s="116"/>
      <c r="F932" s="117"/>
      <c r="G932" s="117"/>
      <c r="H932" s="117"/>
      <c r="I932" s="117"/>
      <c r="J932" s="117"/>
      <c r="K932" s="117"/>
      <c r="L932" s="117"/>
      <c r="M932" s="117"/>
      <c r="N932" s="117"/>
      <c r="O932" s="117"/>
      <c r="P932" s="117"/>
      <c r="Q932" s="117"/>
      <c r="R932" s="117"/>
    </row>
    <row r="933" spans="2:18">
      <c r="B933" s="116"/>
      <c r="C933" s="116"/>
      <c r="D933" s="116"/>
      <c r="E933" s="116"/>
      <c r="F933" s="117"/>
      <c r="G933" s="117"/>
      <c r="H933" s="117"/>
      <c r="I933" s="117"/>
      <c r="J933" s="117"/>
      <c r="K933" s="117"/>
      <c r="L933" s="117"/>
      <c r="M933" s="117"/>
      <c r="N933" s="117"/>
      <c r="O933" s="117"/>
      <c r="P933" s="117"/>
      <c r="Q933" s="117"/>
      <c r="R933" s="117"/>
    </row>
    <row r="934" spans="2:18">
      <c r="B934" s="116"/>
      <c r="C934" s="116"/>
      <c r="D934" s="116"/>
      <c r="E934" s="116"/>
      <c r="F934" s="117"/>
      <c r="G934" s="117"/>
      <c r="H934" s="117"/>
      <c r="I934" s="117"/>
      <c r="J934" s="117"/>
      <c r="K934" s="117"/>
      <c r="L934" s="117"/>
      <c r="M934" s="117"/>
      <c r="N934" s="117"/>
      <c r="O934" s="117"/>
      <c r="P934" s="117"/>
      <c r="Q934" s="117"/>
      <c r="R934" s="117"/>
    </row>
    <row r="935" spans="2:18">
      <c r="B935" s="116"/>
      <c r="C935" s="116"/>
      <c r="D935" s="116"/>
      <c r="E935" s="116"/>
      <c r="F935" s="117"/>
      <c r="G935" s="117"/>
      <c r="H935" s="117"/>
      <c r="I935" s="117"/>
      <c r="J935" s="117"/>
      <c r="K935" s="117"/>
      <c r="L935" s="117"/>
      <c r="M935" s="117"/>
      <c r="N935" s="117"/>
      <c r="O935" s="117"/>
      <c r="P935" s="117"/>
      <c r="Q935" s="117"/>
      <c r="R935" s="117"/>
    </row>
    <row r="936" spans="2:18">
      <c r="B936" s="116"/>
      <c r="C936" s="116"/>
      <c r="D936" s="116"/>
      <c r="E936" s="116"/>
      <c r="F936" s="117"/>
      <c r="G936" s="117"/>
      <c r="H936" s="117"/>
      <c r="I936" s="117"/>
      <c r="J936" s="117"/>
      <c r="K936" s="117"/>
      <c r="L936" s="117"/>
      <c r="M936" s="117"/>
      <c r="N936" s="117"/>
      <c r="O936" s="117"/>
      <c r="P936" s="117"/>
      <c r="Q936" s="117"/>
      <c r="R936" s="117"/>
    </row>
    <row r="937" spans="2:18">
      <c r="B937" s="116"/>
      <c r="C937" s="116"/>
      <c r="D937" s="116"/>
      <c r="E937" s="116"/>
      <c r="F937" s="117"/>
      <c r="G937" s="117"/>
      <c r="H937" s="117"/>
      <c r="I937" s="117"/>
      <c r="J937" s="117"/>
      <c r="K937" s="117"/>
      <c r="L937" s="117"/>
      <c r="M937" s="117"/>
      <c r="N937" s="117"/>
      <c r="O937" s="117"/>
      <c r="P937" s="117"/>
      <c r="Q937" s="117"/>
      <c r="R937" s="117"/>
    </row>
    <row r="938" spans="2:18">
      <c r="B938" s="116"/>
      <c r="C938" s="116"/>
      <c r="D938" s="116"/>
      <c r="E938" s="116"/>
      <c r="F938" s="117"/>
      <c r="G938" s="117"/>
      <c r="H938" s="117"/>
      <c r="I938" s="117"/>
      <c r="J938" s="117"/>
      <c r="K938" s="117"/>
      <c r="L938" s="117"/>
      <c r="M938" s="117"/>
      <c r="N938" s="117"/>
      <c r="O938" s="117"/>
      <c r="P938" s="117"/>
      <c r="Q938" s="117"/>
      <c r="R938" s="117"/>
    </row>
    <row r="939" spans="2:18">
      <c r="B939" s="116"/>
      <c r="C939" s="116"/>
      <c r="D939" s="116"/>
      <c r="E939" s="116"/>
      <c r="F939" s="117"/>
      <c r="G939" s="117"/>
      <c r="H939" s="117"/>
      <c r="I939" s="117"/>
      <c r="J939" s="117"/>
      <c r="K939" s="117"/>
      <c r="L939" s="117"/>
      <c r="M939" s="117"/>
      <c r="N939" s="117"/>
      <c r="O939" s="117"/>
      <c r="P939" s="117"/>
      <c r="Q939" s="117"/>
      <c r="R939" s="117"/>
    </row>
    <row r="940" spans="2:18">
      <c r="B940" s="116"/>
      <c r="C940" s="116"/>
      <c r="D940" s="116"/>
      <c r="E940" s="116"/>
      <c r="F940" s="117"/>
      <c r="G940" s="117"/>
      <c r="H940" s="117"/>
      <c r="I940" s="117"/>
      <c r="J940" s="117"/>
      <c r="K940" s="117"/>
      <c r="L940" s="117"/>
      <c r="M940" s="117"/>
      <c r="N940" s="117"/>
      <c r="O940" s="117"/>
      <c r="P940" s="117"/>
      <c r="Q940" s="117"/>
      <c r="R940" s="117"/>
    </row>
    <row r="941" spans="2:18">
      <c r="B941" s="116"/>
      <c r="C941" s="116"/>
      <c r="D941" s="116"/>
      <c r="E941" s="116"/>
      <c r="F941" s="117"/>
      <c r="G941" s="117"/>
      <c r="H941" s="117"/>
      <c r="I941" s="117"/>
      <c r="J941" s="117"/>
      <c r="K941" s="117"/>
      <c r="L941" s="117"/>
      <c r="M941" s="117"/>
      <c r="N941" s="117"/>
      <c r="O941" s="117"/>
      <c r="P941" s="117"/>
      <c r="Q941" s="117"/>
      <c r="R941" s="117"/>
    </row>
    <row r="942" spans="2:18">
      <c r="B942" s="116"/>
      <c r="C942" s="116"/>
      <c r="D942" s="116"/>
      <c r="E942" s="116"/>
      <c r="F942" s="117"/>
      <c r="G942" s="117"/>
      <c r="H942" s="117"/>
      <c r="I942" s="117"/>
      <c r="J942" s="117"/>
      <c r="K942" s="117"/>
      <c r="L942" s="117"/>
      <c r="M942" s="117"/>
      <c r="N942" s="117"/>
      <c r="O942" s="117"/>
      <c r="P942" s="117"/>
      <c r="Q942" s="117"/>
      <c r="R942" s="117"/>
    </row>
    <row r="943" spans="2:18">
      <c r="B943" s="116"/>
      <c r="C943" s="116"/>
      <c r="D943" s="116"/>
      <c r="E943" s="116"/>
      <c r="F943" s="117"/>
      <c r="G943" s="117"/>
      <c r="H943" s="117"/>
      <c r="I943" s="117"/>
      <c r="J943" s="117"/>
      <c r="K943" s="117"/>
      <c r="L943" s="117"/>
      <c r="M943" s="117"/>
      <c r="N943" s="117"/>
      <c r="O943" s="117"/>
      <c r="P943" s="117"/>
      <c r="Q943" s="117"/>
      <c r="R943" s="117"/>
    </row>
    <row r="944" spans="2:18">
      <c r="B944" s="116"/>
      <c r="C944" s="116"/>
      <c r="D944" s="116"/>
      <c r="E944" s="116"/>
      <c r="F944" s="117"/>
      <c r="G944" s="117"/>
      <c r="H944" s="117"/>
      <c r="I944" s="117"/>
      <c r="J944" s="117"/>
      <c r="K944" s="117"/>
      <c r="L944" s="117"/>
      <c r="M944" s="117"/>
      <c r="N944" s="117"/>
      <c r="O944" s="117"/>
      <c r="P944" s="117"/>
      <c r="Q944" s="117"/>
      <c r="R944" s="117"/>
    </row>
    <row r="945" spans="2:18">
      <c r="B945" s="116"/>
      <c r="C945" s="116"/>
      <c r="D945" s="116"/>
      <c r="E945" s="116"/>
      <c r="F945" s="117"/>
      <c r="G945" s="117"/>
      <c r="H945" s="117"/>
      <c r="I945" s="117"/>
      <c r="J945" s="117"/>
      <c r="K945" s="117"/>
      <c r="L945" s="117"/>
      <c r="M945" s="117"/>
      <c r="N945" s="117"/>
      <c r="O945" s="117"/>
      <c r="P945" s="117"/>
      <c r="Q945" s="117"/>
      <c r="R945" s="117"/>
    </row>
    <row r="946" spans="2:18">
      <c r="B946" s="116"/>
      <c r="C946" s="116"/>
      <c r="D946" s="116"/>
      <c r="E946" s="116"/>
      <c r="F946" s="117"/>
      <c r="G946" s="117"/>
      <c r="H946" s="117"/>
      <c r="I946" s="117"/>
      <c r="J946" s="117"/>
      <c r="K946" s="117"/>
      <c r="L946" s="117"/>
      <c r="M946" s="117"/>
      <c r="N946" s="117"/>
      <c r="O946" s="117"/>
      <c r="P946" s="117"/>
      <c r="Q946" s="117"/>
      <c r="R946" s="117"/>
    </row>
    <row r="947" spans="2:18">
      <c r="B947" s="116"/>
      <c r="C947" s="116"/>
      <c r="D947" s="116"/>
      <c r="E947" s="116"/>
      <c r="F947" s="117"/>
      <c r="G947" s="117"/>
      <c r="H947" s="117"/>
      <c r="I947" s="117"/>
      <c r="J947" s="117"/>
      <c r="K947" s="117"/>
      <c r="L947" s="117"/>
      <c r="M947" s="117"/>
      <c r="N947" s="117"/>
      <c r="O947" s="117"/>
      <c r="P947" s="117"/>
      <c r="Q947" s="117"/>
      <c r="R947" s="117"/>
    </row>
    <row r="948" spans="2:18">
      <c r="B948" s="116"/>
      <c r="C948" s="116"/>
      <c r="D948" s="116"/>
      <c r="E948" s="116"/>
      <c r="F948" s="117"/>
      <c r="G948" s="117"/>
      <c r="H948" s="117"/>
      <c r="I948" s="117"/>
      <c r="J948" s="117"/>
      <c r="K948" s="117"/>
      <c r="L948" s="117"/>
      <c r="M948" s="117"/>
      <c r="N948" s="117"/>
      <c r="O948" s="117"/>
      <c r="P948" s="117"/>
      <c r="Q948" s="117"/>
      <c r="R948" s="117"/>
    </row>
    <row r="949" spans="2:18">
      <c r="B949" s="116"/>
      <c r="C949" s="116"/>
      <c r="D949" s="116"/>
      <c r="E949" s="116"/>
      <c r="F949" s="117"/>
      <c r="G949" s="117"/>
      <c r="H949" s="117"/>
      <c r="I949" s="117"/>
      <c r="J949" s="117"/>
      <c r="K949" s="117"/>
      <c r="L949" s="117"/>
      <c r="M949" s="117"/>
      <c r="N949" s="117"/>
      <c r="O949" s="117"/>
      <c r="P949" s="117"/>
      <c r="Q949" s="117"/>
      <c r="R949" s="117"/>
    </row>
    <row r="950" spans="2:18">
      <c r="B950" s="116"/>
      <c r="C950" s="116"/>
      <c r="D950" s="116"/>
      <c r="E950" s="116"/>
      <c r="F950" s="117"/>
      <c r="G950" s="117"/>
      <c r="H950" s="117"/>
      <c r="I950" s="117"/>
      <c r="J950" s="117"/>
      <c r="K950" s="117"/>
      <c r="L950" s="117"/>
      <c r="M950" s="117"/>
      <c r="N950" s="117"/>
      <c r="O950" s="117"/>
      <c r="P950" s="117"/>
      <c r="Q950" s="117"/>
      <c r="R950" s="117"/>
    </row>
    <row r="951" spans="2:18">
      <c r="B951" s="116"/>
      <c r="C951" s="116"/>
      <c r="D951" s="116"/>
      <c r="E951" s="116"/>
      <c r="F951" s="117"/>
      <c r="G951" s="117"/>
      <c r="H951" s="117"/>
      <c r="I951" s="117"/>
      <c r="J951" s="117"/>
      <c r="K951" s="117"/>
      <c r="L951" s="117"/>
      <c r="M951" s="117"/>
      <c r="N951" s="117"/>
      <c r="O951" s="117"/>
      <c r="P951" s="117"/>
      <c r="Q951" s="117"/>
      <c r="R951" s="117"/>
    </row>
    <row r="952" spans="2:18">
      <c r="B952" s="116"/>
      <c r="C952" s="116"/>
      <c r="D952" s="116"/>
      <c r="E952" s="116"/>
      <c r="F952" s="117"/>
      <c r="G952" s="117"/>
      <c r="H952" s="117"/>
      <c r="I952" s="117"/>
      <c r="J952" s="117"/>
      <c r="K952" s="117"/>
      <c r="L952" s="117"/>
      <c r="M952" s="117"/>
      <c r="N952" s="117"/>
      <c r="O952" s="117"/>
      <c r="P952" s="117"/>
      <c r="Q952" s="117"/>
      <c r="R952" s="117"/>
    </row>
    <row r="953" spans="2:18">
      <c r="B953" s="116"/>
      <c r="C953" s="116"/>
      <c r="D953" s="116"/>
      <c r="E953" s="116"/>
      <c r="F953" s="117"/>
      <c r="G953" s="117"/>
      <c r="H953" s="117"/>
      <c r="I953" s="117"/>
      <c r="J953" s="117"/>
      <c r="K953" s="117"/>
      <c r="L953" s="117"/>
      <c r="M953" s="117"/>
      <c r="N953" s="117"/>
      <c r="O953" s="117"/>
      <c r="P953" s="117"/>
      <c r="Q953" s="117"/>
      <c r="R953" s="117"/>
    </row>
    <row r="954" spans="2:18">
      <c r="B954" s="116"/>
      <c r="C954" s="116"/>
      <c r="D954" s="116"/>
      <c r="E954" s="116"/>
      <c r="F954" s="117"/>
      <c r="G954" s="117"/>
      <c r="H954" s="117"/>
      <c r="I954" s="117"/>
      <c r="J954" s="117"/>
      <c r="K954" s="117"/>
      <c r="L954" s="117"/>
      <c r="M954" s="117"/>
      <c r="N954" s="117"/>
      <c r="O954" s="117"/>
      <c r="P954" s="117"/>
      <c r="Q954" s="117"/>
      <c r="R954" s="117"/>
    </row>
    <row r="955" spans="2:18">
      <c r="B955" s="116"/>
      <c r="C955" s="116"/>
      <c r="D955" s="116"/>
      <c r="E955" s="116"/>
      <c r="F955" s="117"/>
      <c r="G955" s="117"/>
      <c r="H955" s="117"/>
      <c r="I955" s="117"/>
      <c r="J955" s="117"/>
      <c r="K955" s="117"/>
      <c r="L955" s="117"/>
      <c r="M955" s="117"/>
      <c r="N955" s="117"/>
      <c r="O955" s="117"/>
      <c r="P955" s="117"/>
      <c r="Q955" s="117"/>
      <c r="R955" s="117"/>
    </row>
    <row r="956" spans="2:18">
      <c r="B956" s="116"/>
      <c r="C956" s="116"/>
      <c r="D956" s="116"/>
      <c r="E956" s="116"/>
      <c r="F956" s="117"/>
      <c r="G956" s="117"/>
      <c r="H956" s="117"/>
      <c r="I956" s="117"/>
      <c r="J956" s="117"/>
      <c r="K956" s="117"/>
      <c r="L956" s="117"/>
      <c r="M956" s="117"/>
      <c r="N956" s="117"/>
      <c r="O956" s="117"/>
      <c r="P956" s="117"/>
      <c r="Q956" s="117"/>
      <c r="R956" s="117"/>
    </row>
    <row r="957" spans="2:18">
      <c r="B957" s="116"/>
      <c r="C957" s="116"/>
      <c r="D957" s="116"/>
      <c r="E957" s="116"/>
      <c r="F957" s="117"/>
      <c r="G957" s="117"/>
      <c r="H957" s="117"/>
      <c r="I957" s="117"/>
      <c r="J957" s="117"/>
      <c r="K957" s="117"/>
      <c r="L957" s="117"/>
      <c r="M957" s="117"/>
      <c r="N957" s="117"/>
      <c r="O957" s="117"/>
      <c r="P957" s="117"/>
      <c r="Q957" s="117"/>
      <c r="R957" s="117"/>
    </row>
    <row r="958" spans="2:18">
      <c r="B958" s="116"/>
      <c r="C958" s="116"/>
      <c r="D958" s="116"/>
      <c r="E958" s="116"/>
      <c r="F958" s="117"/>
      <c r="G958" s="117"/>
      <c r="H958" s="117"/>
      <c r="I958" s="117"/>
      <c r="J958" s="117"/>
      <c r="K958" s="117"/>
      <c r="L958" s="117"/>
      <c r="M958" s="117"/>
      <c r="N958" s="117"/>
      <c r="O958" s="117"/>
      <c r="P958" s="117"/>
      <c r="Q958" s="117"/>
      <c r="R958" s="117"/>
    </row>
    <row r="959" spans="2:18">
      <c r="B959" s="116"/>
      <c r="C959" s="116"/>
      <c r="D959" s="116"/>
      <c r="E959" s="116"/>
      <c r="F959" s="117"/>
      <c r="G959" s="117"/>
      <c r="H959" s="117"/>
      <c r="I959" s="117"/>
      <c r="J959" s="117"/>
      <c r="K959" s="117"/>
      <c r="L959" s="117"/>
      <c r="M959" s="117"/>
      <c r="N959" s="117"/>
      <c r="O959" s="117"/>
      <c r="P959" s="117"/>
      <c r="Q959" s="117"/>
      <c r="R959" s="117"/>
    </row>
    <row r="960" spans="2:18">
      <c r="B960" s="116"/>
      <c r="C960" s="116"/>
      <c r="D960" s="116"/>
      <c r="E960" s="116"/>
      <c r="F960" s="117"/>
      <c r="G960" s="117"/>
      <c r="H960" s="117"/>
      <c r="I960" s="117"/>
      <c r="J960" s="117"/>
      <c r="K960" s="117"/>
      <c r="L960" s="117"/>
      <c r="M960" s="117"/>
      <c r="N960" s="117"/>
      <c r="O960" s="117"/>
      <c r="P960" s="117"/>
      <c r="Q960" s="117"/>
      <c r="R960" s="117"/>
    </row>
    <row r="961" spans="2:18">
      <c r="B961" s="116"/>
      <c r="C961" s="116"/>
      <c r="D961" s="116"/>
      <c r="E961" s="116"/>
      <c r="F961" s="117"/>
      <c r="G961" s="117"/>
      <c r="H961" s="117"/>
      <c r="I961" s="117"/>
      <c r="J961" s="117"/>
      <c r="K961" s="117"/>
      <c r="L961" s="117"/>
      <c r="M961" s="117"/>
      <c r="N961" s="117"/>
      <c r="O961" s="117"/>
      <c r="P961" s="117"/>
      <c r="Q961" s="117"/>
      <c r="R961" s="117"/>
    </row>
    <row r="962" spans="2:18">
      <c r="B962" s="116"/>
      <c r="C962" s="116"/>
      <c r="D962" s="116"/>
      <c r="E962" s="116"/>
      <c r="F962" s="117"/>
      <c r="G962" s="117"/>
      <c r="H962" s="117"/>
      <c r="I962" s="117"/>
      <c r="J962" s="117"/>
      <c r="K962" s="117"/>
      <c r="L962" s="117"/>
      <c r="M962" s="117"/>
      <c r="N962" s="117"/>
      <c r="O962" s="117"/>
      <c r="P962" s="117"/>
      <c r="Q962" s="117"/>
      <c r="R962" s="117"/>
    </row>
    <row r="963" spans="2:18">
      <c r="B963" s="116"/>
      <c r="C963" s="116"/>
      <c r="D963" s="116"/>
      <c r="E963" s="116"/>
      <c r="F963" s="117"/>
      <c r="G963" s="117"/>
      <c r="H963" s="117"/>
      <c r="I963" s="117"/>
      <c r="J963" s="117"/>
      <c r="K963" s="117"/>
      <c r="L963" s="117"/>
      <c r="M963" s="117"/>
      <c r="N963" s="117"/>
      <c r="O963" s="117"/>
      <c r="P963" s="117"/>
      <c r="Q963" s="117"/>
      <c r="R963" s="117"/>
    </row>
    <row r="964" spans="2:18">
      <c r="B964" s="116"/>
      <c r="C964" s="116"/>
      <c r="D964" s="116"/>
      <c r="E964" s="116"/>
      <c r="F964" s="117"/>
      <c r="G964" s="117"/>
      <c r="H964" s="117"/>
      <c r="I964" s="117"/>
      <c r="J964" s="117"/>
      <c r="K964" s="117"/>
      <c r="L964" s="117"/>
      <c r="M964" s="117"/>
      <c r="N964" s="117"/>
      <c r="O964" s="117"/>
      <c r="P964" s="117"/>
      <c r="Q964" s="117"/>
      <c r="R964" s="117"/>
    </row>
    <row r="965" spans="2:18">
      <c r="B965" s="116"/>
      <c r="C965" s="116"/>
      <c r="D965" s="116"/>
      <c r="E965" s="116"/>
      <c r="F965" s="117"/>
      <c r="G965" s="117"/>
      <c r="H965" s="117"/>
      <c r="I965" s="117"/>
      <c r="J965" s="117"/>
      <c r="K965" s="117"/>
      <c r="L965" s="117"/>
      <c r="M965" s="117"/>
      <c r="N965" s="117"/>
      <c r="O965" s="117"/>
      <c r="P965" s="117"/>
      <c r="Q965" s="117"/>
      <c r="R965" s="117"/>
    </row>
    <row r="966" spans="2:18">
      <c r="B966" s="116"/>
      <c r="C966" s="116"/>
      <c r="D966" s="116"/>
      <c r="E966" s="116"/>
      <c r="F966" s="117"/>
      <c r="G966" s="117"/>
      <c r="H966" s="117"/>
      <c r="I966" s="117"/>
      <c r="J966" s="117"/>
      <c r="K966" s="117"/>
      <c r="L966" s="117"/>
      <c r="M966" s="117"/>
      <c r="N966" s="117"/>
      <c r="O966" s="117"/>
      <c r="P966" s="117"/>
      <c r="Q966" s="117"/>
      <c r="R966" s="117"/>
    </row>
    <row r="967" spans="2:18">
      <c r="B967" s="116"/>
      <c r="C967" s="116"/>
      <c r="D967" s="116"/>
      <c r="E967" s="116"/>
      <c r="F967" s="117"/>
      <c r="G967" s="117"/>
      <c r="H967" s="117"/>
      <c r="I967" s="117"/>
      <c r="J967" s="117"/>
      <c r="K967" s="117"/>
      <c r="L967" s="117"/>
      <c r="M967" s="117"/>
      <c r="N967" s="117"/>
      <c r="O967" s="117"/>
      <c r="P967" s="117"/>
      <c r="Q967" s="117"/>
      <c r="R967" s="117"/>
    </row>
    <row r="968" spans="2:18">
      <c r="B968" s="116"/>
      <c r="C968" s="116"/>
      <c r="D968" s="116"/>
      <c r="E968" s="116"/>
      <c r="F968" s="117"/>
      <c r="G968" s="117"/>
      <c r="H968" s="117"/>
      <c r="I968" s="117"/>
      <c r="J968" s="117"/>
      <c r="K968" s="117"/>
      <c r="L968" s="117"/>
      <c r="M968" s="117"/>
      <c r="N968" s="117"/>
      <c r="O968" s="117"/>
      <c r="P968" s="117"/>
      <c r="Q968" s="117"/>
      <c r="R968" s="117"/>
    </row>
    <row r="969" spans="2:18">
      <c r="B969" s="116"/>
      <c r="C969" s="116"/>
      <c r="D969" s="116"/>
      <c r="E969" s="116"/>
      <c r="F969" s="117"/>
      <c r="G969" s="117"/>
      <c r="H969" s="117"/>
      <c r="I969" s="117"/>
      <c r="J969" s="117"/>
      <c r="K969" s="117"/>
      <c r="L969" s="117"/>
      <c r="M969" s="117"/>
      <c r="N969" s="117"/>
      <c r="O969" s="117"/>
      <c r="P969" s="117"/>
      <c r="Q969" s="117"/>
      <c r="R969" s="117"/>
    </row>
    <row r="970" spans="2:18">
      <c r="B970" s="116"/>
      <c r="C970" s="116"/>
      <c r="D970" s="116"/>
      <c r="E970" s="116"/>
      <c r="F970" s="117"/>
      <c r="G970" s="117"/>
      <c r="H970" s="117"/>
      <c r="I970" s="117"/>
      <c r="J970" s="117"/>
      <c r="K970" s="117"/>
      <c r="L970" s="117"/>
      <c r="M970" s="117"/>
      <c r="N970" s="117"/>
      <c r="O970" s="117"/>
      <c r="P970" s="117"/>
      <c r="Q970" s="117"/>
      <c r="R970" s="117"/>
    </row>
    <row r="971" spans="2:18">
      <c r="B971" s="116"/>
      <c r="C971" s="116"/>
      <c r="D971" s="116"/>
      <c r="E971" s="116"/>
      <c r="F971" s="117"/>
      <c r="G971" s="117"/>
      <c r="H971" s="117"/>
      <c r="I971" s="117"/>
      <c r="J971" s="117"/>
      <c r="K971" s="117"/>
      <c r="L971" s="117"/>
      <c r="M971" s="117"/>
      <c r="N971" s="117"/>
      <c r="O971" s="117"/>
      <c r="P971" s="117"/>
      <c r="Q971" s="117"/>
      <c r="R971" s="117"/>
    </row>
    <row r="972" spans="2:18">
      <c r="B972" s="116"/>
      <c r="C972" s="116"/>
      <c r="D972" s="116"/>
      <c r="E972" s="116"/>
      <c r="F972" s="117"/>
      <c r="G972" s="117"/>
      <c r="H972" s="117"/>
      <c r="I972" s="117"/>
      <c r="J972" s="117"/>
      <c r="K972" s="117"/>
      <c r="L972" s="117"/>
      <c r="M972" s="117"/>
      <c r="N972" s="117"/>
      <c r="O972" s="117"/>
      <c r="P972" s="117"/>
      <c r="Q972" s="117"/>
      <c r="R972" s="117"/>
    </row>
    <row r="973" spans="2:18">
      <c r="B973" s="116"/>
      <c r="C973" s="116"/>
      <c r="D973" s="116"/>
      <c r="E973" s="116"/>
      <c r="F973" s="117"/>
      <c r="G973" s="117"/>
      <c r="H973" s="117"/>
      <c r="I973" s="117"/>
      <c r="J973" s="117"/>
      <c r="K973" s="117"/>
      <c r="L973" s="117"/>
      <c r="M973" s="117"/>
      <c r="N973" s="117"/>
      <c r="O973" s="117"/>
      <c r="P973" s="117"/>
      <c r="Q973" s="117"/>
      <c r="R973" s="117"/>
    </row>
    <row r="974" spans="2:18">
      <c r="B974" s="116"/>
      <c r="C974" s="116"/>
      <c r="D974" s="116"/>
      <c r="E974" s="116"/>
      <c r="F974" s="117"/>
      <c r="G974" s="117"/>
      <c r="H974" s="117"/>
      <c r="I974" s="117"/>
      <c r="J974" s="117"/>
      <c r="K974" s="117"/>
      <c r="L974" s="117"/>
      <c r="M974" s="117"/>
      <c r="N974" s="117"/>
      <c r="O974" s="117"/>
      <c r="P974" s="117"/>
      <c r="Q974" s="117"/>
      <c r="R974" s="117"/>
    </row>
    <row r="975" spans="2:18">
      <c r="B975" s="116"/>
      <c r="C975" s="116"/>
      <c r="D975" s="116"/>
      <c r="E975" s="116"/>
      <c r="F975" s="117"/>
      <c r="G975" s="117"/>
      <c r="H975" s="117"/>
      <c r="I975" s="117"/>
      <c r="J975" s="117"/>
      <c r="K975" s="117"/>
      <c r="L975" s="117"/>
      <c r="M975" s="117"/>
      <c r="N975" s="117"/>
      <c r="O975" s="117"/>
      <c r="P975" s="117"/>
      <c r="Q975" s="117"/>
      <c r="R975" s="117"/>
    </row>
    <row r="976" spans="2:18">
      <c r="B976" s="116"/>
      <c r="C976" s="116"/>
      <c r="D976" s="116"/>
      <c r="E976" s="116"/>
      <c r="F976" s="117"/>
      <c r="G976" s="117"/>
      <c r="H976" s="117"/>
      <c r="I976" s="117"/>
      <c r="J976" s="117"/>
      <c r="K976" s="117"/>
      <c r="L976" s="117"/>
      <c r="M976" s="117"/>
      <c r="N976" s="117"/>
      <c r="O976" s="117"/>
      <c r="P976" s="117"/>
      <c r="Q976" s="117"/>
      <c r="R976" s="117"/>
    </row>
    <row r="977" spans="2:18">
      <c r="B977" s="116"/>
      <c r="C977" s="116"/>
      <c r="D977" s="116"/>
      <c r="E977" s="116"/>
      <c r="F977" s="117"/>
      <c r="G977" s="117"/>
      <c r="H977" s="117"/>
      <c r="I977" s="117"/>
      <c r="J977" s="117"/>
      <c r="K977" s="117"/>
      <c r="L977" s="117"/>
      <c r="M977" s="117"/>
      <c r="N977" s="117"/>
      <c r="O977" s="117"/>
      <c r="P977" s="117"/>
      <c r="Q977" s="117"/>
      <c r="R977" s="117"/>
    </row>
    <row r="978" spans="2:18">
      <c r="B978" s="116"/>
      <c r="C978" s="116"/>
      <c r="D978" s="116"/>
      <c r="E978" s="116"/>
      <c r="F978" s="117"/>
      <c r="G978" s="117"/>
      <c r="H978" s="117"/>
      <c r="I978" s="117"/>
      <c r="J978" s="117"/>
      <c r="K978" s="117"/>
      <c r="L978" s="117"/>
      <c r="M978" s="117"/>
      <c r="N978" s="117"/>
      <c r="O978" s="117"/>
      <c r="P978" s="117"/>
      <c r="Q978" s="117"/>
      <c r="R978" s="117"/>
    </row>
    <row r="979" spans="2:18">
      <c r="B979" s="116"/>
      <c r="C979" s="116"/>
      <c r="D979" s="116"/>
      <c r="E979" s="116"/>
      <c r="F979" s="117"/>
      <c r="G979" s="117"/>
      <c r="H979" s="117"/>
      <c r="I979" s="117"/>
      <c r="J979" s="117"/>
      <c r="K979" s="117"/>
      <c r="L979" s="117"/>
      <c r="M979" s="117"/>
      <c r="N979" s="117"/>
      <c r="O979" s="117"/>
      <c r="P979" s="117"/>
      <c r="Q979" s="117"/>
      <c r="R979" s="117"/>
    </row>
    <row r="980" spans="2:18">
      <c r="B980" s="116"/>
      <c r="C980" s="116"/>
      <c r="D980" s="116"/>
      <c r="E980" s="116"/>
      <c r="F980" s="117"/>
      <c r="G980" s="117"/>
      <c r="H980" s="117"/>
      <c r="I980" s="117"/>
      <c r="J980" s="117"/>
      <c r="K980" s="117"/>
      <c r="L980" s="117"/>
      <c r="M980" s="117"/>
      <c r="N980" s="117"/>
      <c r="O980" s="117"/>
      <c r="P980" s="117"/>
      <c r="Q980" s="117"/>
      <c r="R980" s="117"/>
    </row>
    <row r="981" spans="2:18">
      <c r="B981" s="116"/>
      <c r="C981" s="116"/>
      <c r="D981" s="116"/>
      <c r="E981" s="116"/>
      <c r="F981" s="117"/>
      <c r="G981" s="117"/>
      <c r="H981" s="117"/>
      <c r="I981" s="117"/>
      <c r="J981" s="117"/>
      <c r="K981" s="117"/>
      <c r="L981" s="117"/>
      <c r="M981" s="117"/>
      <c r="N981" s="117"/>
      <c r="O981" s="117"/>
      <c r="P981" s="117"/>
      <c r="Q981" s="117"/>
      <c r="R981" s="117"/>
    </row>
    <row r="982" spans="2:18">
      <c r="B982" s="116"/>
      <c r="C982" s="116"/>
      <c r="D982" s="116"/>
      <c r="E982" s="116"/>
      <c r="F982" s="117"/>
      <c r="G982" s="117"/>
      <c r="H982" s="117"/>
      <c r="I982" s="117"/>
      <c r="J982" s="117"/>
      <c r="K982" s="117"/>
      <c r="L982" s="117"/>
      <c r="M982" s="117"/>
      <c r="N982" s="117"/>
      <c r="O982" s="117"/>
      <c r="P982" s="117"/>
      <c r="Q982" s="117"/>
      <c r="R982" s="117"/>
    </row>
    <row r="983" spans="2:18">
      <c r="B983" s="116"/>
      <c r="C983" s="116"/>
      <c r="D983" s="116"/>
      <c r="E983" s="116"/>
      <c r="F983" s="117"/>
      <c r="G983" s="117"/>
      <c r="H983" s="117"/>
      <c r="I983" s="117"/>
      <c r="J983" s="117"/>
      <c r="K983" s="117"/>
      <c r="L983" s="117"/>
      <c r="M983" s="117"/>
      <c r="N983" s="117"/>
      <c r="O983" s="117"/>
      <c r="P983" s="117"/>
      <c r="Q983" s="117"/>
      <c r="R983" s="117"/>
    </row>
    <row r="984" spans="2:18">
      <c r="B984" s="116"/>
      <c r="C984" s="116"/>
      <c r="D984" s="116"/>
      <c r="E984" s="116"/>
      <c r="F984" s="117"/>
      <c r="G984" s="117"/>
      <c r="H984" s="117"/>
      <c r="I984" s="117"/>
      <c r="J984" s="117"/>
      <c r="K984" s="117"/>
      <c r="L984" s="117"/>
      <c r="M984" s="117"/>
      <c r="N984" s="117"/>
      <c r="O984" s="117"/>
      <c r="P984" s="117"/>
      <c r="Q984" s="117"/>
      <c r="R984" s="117"/>
    </row>
    <row r="985" spans="2:18">
      <c r="B985" s="116"/>
      <c r="C985" s="116"/>
      <c r="D985" s="116"/>
      <c r="E985" s="116"/>
      <c r="F985" s="117"/>
      <c r="G985" s="117"/>
      <c r="H985" s="117"/>
      <c r="I985" s="117"/>
      <c r="J985" s="117"/>
      <c r="K985" s="117"/>
      <c r="L985" s="117"/>
      <c r="M985" s="117"/>
      <c r="N985" s="117"/>
      <c r="O985" s="117"/>
      <c r="P985" s="117"/>
      <c r="Q985" s="117"/>
      <c r="R985" s="117"/>
    </row>
    <row r="986" spans="2:18">
      <c r="B986" s="116"/>
      <c r="C986" s="116"/>
      <c r="D986" s="116"/>
      <c r="E986" s="116"/>
      <c r="F986" s="117"/>
      <c r="G986" s="117"/>
      <c r="H986" s="117"/>
      <c r="I986" s="117"/>
      <c r="J986" s="117"/>
      <c r="K986" s="117"/>
      <c r="L986" s="117"/>
      <c r="M986" s="117"/>
      <c r="N986" s="117"/>
      <c r="O986" s="117"/>
      <c r="P986" s="117"/>
      <c r="Q986" s="117"/>
      <c r="R986" s="117"/>
    </row>
    <row r="987" spans="2:18">
      <c r="B987" s="116"/>
      <c r="C987" s="116"/>
      <c r="D987" s="116"/>
      <c r="E987" s="116"/>
      <c r="F987" s="117"/>
      <c r="G987" s="117"/>
      <c r="H987" s="117"/>
      <c r="I987" s="117"/>
      <c r="J987" s="117"/>
      <c r="K987" s="117"/>
      <c r="L987" s="117"/>
      <c r="M987" s="117"/>
      <c r="N987" s="117"/>
      <c r="O987" s="117"/>
      <c r="P987" s="117"/>
      <c r="Q987" s="117"/>
      <c r="R987" s="117"/>
    </row>
    <row r="988" spans="2:18">
      <c r="B988" s="116"/>
      <c r="C988" s="116"/>
      <c r="D988" s="116"/>
      <c r="E988" s="116"/>
      <c r="F988" s="117"/>
      <c r="G988" s="117"/>
      <c r="H988" s="117"/>
      <c r="I988" s="117"/>
      <c r="J988" s="117"/>
      <c r="K988" s="117"/>
      <c r="L988" s="117"/>
      <c r="M988" s="117"/>
      <c r="N988" s="117"/>
      <c r="O988" s="117"/>
      <c r="P988" s="117"/>
      <c r="Q988" s="117"/>
      <c r="R988" s="117"/>
    </row>
    <row r="989" spans="2:18">
      <c r="B989" s="116"/>
      <c r="C989" s="116"/>
      <c r="D989" s="116"/>
      <c r="E989" s="116"/>
      <c r="F989" s="117"/>
      <c r="G989" s="117"/>
      <c r="H989" s="117"/>
      <c r="I989" s="117"/>
      <c r="J989" s="117"/>
      <c r="K989" s="117"/>
      <c r="L989" s="117"/>
      <c r="M989" s="117"/>
      <c r="N989" s="117"/>
      <c r="O989" s="117"/>
      <c r="P989" s="117"/>
      <c r="Q989" s="117"/>
      <c r="R989" s="117"/>
    </row>
    <row r="990" spans="2:18">
      <c r="B990" s="116"/>
      <c r="C990" s="116"/>
      <c r="D990" s="116"/>
      <c r="E990" s="116"/>
      <c r="F990" s="117"/>
      <c r="G990" s="117"/>
      <c r="H990" s="117"/>
      <c r="I990" s="117"/>
      <c r="J990" s="117"/>
      <c r="K990" s="117"/>
      <c r="L990" s="117"/>
      <c r="M990" s="117"/>
      <c r="N990" s="117"/>
      <c r="O990" s="117"/>
      <c r="P990" s="117"/>
      <c r="Q990" s="117"/>
      <c r="R990" s="117"/>
    </row>
    <row r="991" spans="2:18">
      <c r="B991" s="116"/>
      <c r="C991" s="116"/>
      <c r="D991" s="116"/>
      <c r="E991" s="116"/>
      <c r="F991" s="117"/>
      <c r="G991" s="117"/>
      <c r="H991" s="117"/>
      <c r="I991" s="117"/>
      <c r="J991" s="117"/>
      <c r="K991" s="117"/>
      <c r="L991" s="117"/>
      <c r="M991" s="117"/>
      <c r="N991" s="117"/>
      <c r="O991" s="117"/>
      <c r="P991" s="117"/>
      <c r="Q991" s="117"/>
      <c r="R991" s="117"/>
    </row>
    <row r="992" spans="2:18">
      <c r="B992" s="116"/>
      <c r="C992" s="116"/>
      <c r="D992" s="116"/>
      <c r="E992" s="116"/>
      <c r="F992" s="117"/>
      <c r="G992" s="117"/>
      <c r="H992" s="117"/>
      <c r="I992" s="117"/>
      <c r="J992" s="117"/>
      <c r="K992" s="117"/>
      <c r="L992" s="117"/>
      <c r="M992" s="117"/>
      <c r="N992" s="117"/>
      <c r="O992" s="117"/>
      <c r="P992" s="117"/>
      <c r="Q992" s="117"/>
      <c r="R992" s="117"/>
    </row>
    <row r="993" spans="2:18">
      <c r="B993" s="116"/>
      <c r="C993" s="116"/>
      <c r="D993" s="116"/>
      <c r="E993" s="116"/>
      <c r="F993" s="117"/>
      <c r="G993" s="117"/>
      <c r="H993" s="117"/>
      <c r="I993" s="117"/>
      <c r="J993" s="117"/>
      <c r="K993" s="117"/>
      <c r="L993" s="117"/>
      <c r="M993" s="117"/>
      <c r="N993" s="117"/>
      <c r="O993" s="117"/>
      <c r="P993" s="117"/>
      <c r="Q993" s="117"/>
      <c r="R993" s="117"/>
    </row>
    <row r="994" spans="2:18">
      <c r="B994" s="116"/>
      <c r="C994" s="116"/>
      <c r="D994" s="116"/>
      <c r="E994" s="116"/>
      <c r="F994" s="117"/>
      <c r="G994" s="117"/>
      <c r="H994" s="117"/>
      <c r="I994" s="117"/>
      <c r="J994" s="117"/>
      <c r="K994" s="117"/>
      <c r="L994" s="117"/>
      <c r="M994" s="117"/>
      <c r="N994" s="117"/>
      <c r="O994" s="117"/>
      <c r="P994" s="117"/>
      <c r="Q994" s="117"/>
      <c r="R994" s="117"/>
    </row>
    <row r="995" spans="2:18">
      <c r="B995" s="116"/>
      <c r="C995" s="116"/>
      <c r="D995" s="116"/>
      <c r="E995" s="116"/>
      <c r="F995" s="117"/>
      <c r="G995" s="117"/>
      <c r="H995" s="117"/>
      <c r="I995" s="117"/>
      <c r="J995" s="117"/>
      <c r="K995" s="117"/>
      <c r="L995" s="117"/>
      <c r="M995" s="117"/>
      <c r="N995" s="117"/>
      <c r="O995" s="117"/>
      <c r="P995" s="117"/>
      <c r="Q995" s="117"/>
      <c r="R995" s="117"/>
    </row>
    <row r="996" spans="2:18">
      <c r="B996" s="116"/>
      <c r="C996" s="116"/>
      <c r="D996" s="116"/>
      <c r="E996" s="116"/>
      <c r="F996" s="117"/>
      <c r="G996" s="117"/>
      <c r="H996" s="117"/>
      <c r="I996" s="117"/>
      <c r="J996" s="117"/>
      <c r="K996" s="117"/>
      <c r="L996" s="117"/>
      <c r="M996" s="117"/>
      <c r="N996" s="117"/>
      <c r="O996" s="117"/>
      <c r="P996" s="117"/>
      <c r="Q996" s="117"/>
      <c r="R996" s="117"/>
    </row>
    <row r="997" spans="2:18">
      <c r="B997" s="116"/>
      <c r="C997" s="116"/>
      <c r="D997" s="116"/>
      <c r="E997" s="116"/>
      <c r="F997" s="117"/>
      <c r="G997" s="117"/>
      <c r="H997" s="117"/>
      <c r="I997" s="117"/>
      <c r="J997" s="117"/>
      <c r="K997" s="117"/>
      <c r="L997" s="117"/>
      <c r="M997" s="117"/>
      <c r="N997" s="117"/>
      <c r="O997" s="117"/>
      <c r="P997" s="117"/>
      <c r="Q997" s="117"/>
      <c r="R997" s="117"/>
    </row>
    <row r="998" spans="2:18">
      <c r="B998" s="116"/>
      <c r="C998" s="116"/>
      <c r="D998" s="116"/>
      <c r="E998" s="116"/>
      <c r="F998" s="117"/>
      <c r="G998" s="117"/>
      <c r="H998" s="117"/>
      <c r="I998" s="117"/>
      <c r="J998" s="117"/>
      <c r="K998" s="117"/>
      <c r="L998" s="117"/>
      <c r="M998" s="117"/>
      <c r="N998" s="117"/>
      <c r="O998" s="117"/>
      <c r="P998" s="117"/>
      <c r="Q998" s="117"/>
      <c r="R998" s="117"/>
    </row>
    <row r="999" spans="2:18">
      <c r="B999" s="116"/>
      <c r="C999" s="116"/>
      <c r="D999" s="116"/>
      <c r="E999" s="116"/>
      <c r="F999" s="117"/>
      <c r="G999" s="117"/>
      <c r="H999" s="117"/>
      <c r="I999" s="117"/>
      <c r="J999" s="117"/>
      <c r="K999" s="117"/>
      <c r="L999" s="117"/>
      <c r="M999" s="117"/>
      <c r="N999" s="117"/>
      <c r="O999" s="117"/>
      <c r="P999" s="117"/>
      <c r="Q999" s="117"/>
      <c r="R999" s="117"/>
    </row>
    <row r="1000" spans="2:18">
      <c r="B1000" s="116"/>
      <c r="C1000" s="116"/>
      <c r="D1000" s="116"/>
      <c r="E1000" s="116"/>
      <c r="F1000" s="117"/>
      <c r="G1000" s="117"/>
      <c r="H1000" s="117"/>
      <c r="I1000" s="117"/>
      <c r="J1000" s="117"/>
      <c r="K1000" s="117"/>
      <c r="L1000" s="117"/>
      <c r="M1000" s="117"/>
      <c r="N1000" s="117"/>
      <c r="O1000" s="117"/>
      <c r="P1000" s="117"/>
      <c r="Q1000" s="117"/>
      <c r="R1000" s="117"/>
    </row>
    <row r="1001" spans="2:18">
      <c r="B1001" s="116"/>
      <c r="C1001" s="116"/>
      <c r="D1001" s="116"/>
      <c r="E1001" s="116"/>
      <c r="F1001" s="117"/>
      <c r="G1001" s="117"/>
      <c r="H1001" s="117"/>
      <c r="I1001" s="117"/>
      <c r="J1001" s="117"/>
      <c r="K1001" s="117"/>
      <c r="L1001" s="117"/>
      <c r="M1001" s="117"/>
      <c r="N1001" s="117"/>
      <c r="O1001" s="117"/>
      <c r="P1001" s="117"/>
      <c r="Q1001" s="117"/>
      <c r="R1001" s="117"/>
    </row>
    <row r="1002" spans="2:18">
      <c r="B1002" s="116"/>
      <c r="C1002" s="116"/>
      <c r="D1002" s="116"/>
      <c r="E1002" s="116"/>
      <c r="F1002" s="117"/>
      <c r="G1002" s="117"/>
      <c r="H1002" s="117"/>
      <c r="I1002" s="117"/>
      <c r="J1002" s="117"/>
      <c r="K1002" s="117"/>
      <c r="L1002" s="117"/>
      <c r="M1002" s="117"/>
      <c r="N1002" s="117"/>
      <c r="O1002" s="117"/>
      <c r="P1002" s="117"/>
      <c r="Q1002" s="117"/>
      <c r="R1002" s="117"/>
    </row>
    <row r="1003" spans="2:18">
      <c r="B1003" s="116"/>
      <c r="C1003" s="116"/>
      <c r="D1003" s="116"/>
      <c r="E1003" s="116"/>
      <c r="F1003" s="117"/>
      <c r="G1003" s="117"/>
      <c r="H1003" s="117"/>
      <c r="I1003" s="117"/>
      <c r="J1003" s="117"/>
      <c r="K1003" s="117"/>
      <c r="L1003" s="117"/>
      <c r="M1003" s="117"/>
      <c r="N1003" s="117"/>
      <c r="O1003" s="117"/>
      <c r="P1003" s="117"/>
      <c r="Q1003" s="117"/>
      <c r="R1003" s="117"/>
    </row>
    <row r="1004" spans="2:18">
      <c r="B1004" s="116"/>
      <c r="C1004" s="116"/>
      <c r="D1004" s="116"/>
      <c r="E1004" s="116"/>
      <c r="F1004" s="117"/>
      <c r="G1004" s="117"/>
      <c r="H1004" s="117"/>
      <c r="I1004" s="117"/>
      <c r="J1004" s="117"/>
      <c r="K1004" s="117"/>
      <c r="L1004" s="117"/>
      <c r="M1004" s="117"/>
      <c r="N1004" s="117"/>
      <c r="O1004" s="117"/>
      <c r="P1004" s="117"/>
      <c r="Q1004" s="117"/>
      <c r="R1004" s="117"/>
    </row>
    <row r="1005" spans="2:18">
      <c r="B1005" s="116"/>
      <c r="C1005" s="116"/>
      <c r="D1005" s="116"/>
      <c r="E1005" s="116"/>
      <c r="F1005" s="117"/>
      <c r="G1005" s="117"/>
      <c r="H1005" s="117"/>
      <c r="I1005" s="117"/>
      <c r="J1005" s="117"/>
      <c r="K1005" s="117"/>
      <c r="L1005" s="117"/>
      <c r="M1005" s="117"/>
      <c r="N1005" s="117"/>
      <c r="O1005" s="117"/>
      <c r="P1005" s="117"/>
      <c r="Q1005" s="117"/>
      <c r="R1005" s="117"/>
    </row>
    <row r="1006" spans="2:18">
      <c r="B1006" s="116"/>
      <c r="C1006" s="116"/>
      <c r="D1006" s="116"/>
      <c r="E1006" s="116"/>
      <c r="F1006" s="117"/>
      <c r="G1006" s="117"/>
      <c r="H1006" s="117"/>
      <c r="I1006" s="117"/>
      <c r="J1006" s="117"/>
      <c r="K1006" s="117"/>
      <c r="L1006" s="117"/>
      <c r="M1006" s="117"/>
      <c r="N1006" s="117"/>
      <c r="O1006" s="117"/>
      <c r="P1006" s="117"/>
      <c r="Q1006" s="117"/>
      <c r="R1006" s="117"/>
    </row>
    <row r="1007" spans="2:18">
      <c r="B1007" s="116"/>
      <c r="C1007" s="116"/>
      <c r="D1007" s="116"/>
      <c r="E1007" s="116"/>
      <c r="F1007" s="117"/>
      <c r="G1007" s="117"/>
      <c r="H1007" s="117"/>
      <c r="I1007" s="117"/>
      <c r="J1007" s="117"/>
      <c r="K1007" s="117"/>
      <c r="L1007" s="117"/>
      <c r="M1007" s="117"/>
      <c r="N1007" s="117"/>
      <c r="O1007" s="117"/>
      <c r="P1007" s="117"/>
      <c r="Q1007" s="117"/>
      <c r="R1007" s="117"/>
    </row>
    <row r="1008" spans="2:18">
      <c r="B1008" s="116"/>
      <c r="C1008" s="116"/>
      <c r="D1008" s="116"/>
      <c r="E1008" s="116"/>
      <c r="F1008" s="117"/>
      <c r="G1008" s="117"/>
      <c r="H1008" s="117"/>
      <c r="I1008" s="117"/>
      <c r="J1008" s="117"/>
      <c r="K1008" s="117"/>
      <c r="L1008" s="117"/>
      <c r="M1008" s="117"/>
      <c r="N1008" s="117"/>
      <c r="O1008" s="117"/>
      <c r="P1008" s="117"/>
      <c r="Q1008" s="117"/>
      <c r="R1008" s="117"/>
    </row>
    <row r="1009" spans="2:18">
      <c r="B1009" s="116"/>
      <c r="C1009" s="116"/>
      <c r="D1009" s="116"/>
      <c r="E1009" s="116"/>
      <c r="F1009" s="117"/>
      <c r="G1009" s="117"/>
      <c r="H1009" s="117"/>
      <c r="I1009" s="117"/>
      <c r="J1009" s="117"/>
      <c r="K1009" s="117"/>
      <c r="L1009" s="117"/>
      <c r="M1009" s="117"/>
      <c r="N1009" s="117"/>
      <c r="O1009" s="117"/>
      <c r="P1009" s="117"/>
      <c r="Q1009" s="117"/>
      <c r="R1009" s="117"/>
    </row>
    <row r="1010" spans="2:18">
      <c r="B1010" s="116"/>
      <c r="C1010" s="116"/>
      <c r="D1010" s="116"/>
      <c r="E1010" s="116"/>
      <c r="F1010" s="117"/>
      <c r="G1010" s="117"/>
      <c r="H1010" s="117"/>
      <c r="I1010" s="117"/>
      <c r="J1010" s="117"/>
      <c r="K1010" s="117"/>
      <c r="L1010" s="117"/>
      <c r="M1010" s="117"/>
      <c r="N1010" s="117"/>
      <c r="O1010" s="117"/>
      <c r="P1010" s="117"/>
      <c r="Q1010" s="117"/>
      <c r="R1010" s="117"/>
    </row>
    <row r="1011" spans="2:18">
      <c r="B1011" s="116"/>
      <c r="C1011" s="116"/>
      <c r="D1011" s="116"/>
      <c r="E1011" s="116"/>
      <c r="F1011" s="117"/>
      <c r="G1011" s="117"/>
      <c r="H1011" s="117"/>
      <c r="I1011" s="117"/>
      <c r="J1011" s="117"/>
      <c r="K1011" s="117"/>
      <c r="L1011" s="117"/>
      <c r="M1011" s="117"/>
      <c r="N1011" s="117"/>
      <c r="O1011" s="117"/>
      <c r="P1011" s="117"/>
      <c r="Q1011" s="117"/>
      <c r="R1011" s="117"/>
    </row>
    <row r="1012" spans="2:18">
      <c r="B1012" s="116"/>
      <c r="C1012" s="116"/>
      <c r="D1012" s="116"/>
      <c r="E1012" s="116"/>
      <c r="F1012" s="117"/>
      <c r="G1012" s="117"/>
      <c r="H1012" s="117"/>
      <c r="I1012" s="117"/>
      <c r="J1012" s="117"/>
      <c r="K1012" s="117"/>
      <c r="L1012" s="117"/>
      <c r="M1012" s="117"/>
      <c r="N1012" s="117"/>
      <c r="O1012" s="117"/>
      <c r="P1012" s="117"/>
      <c r="Q1012" s="117"/>
      <c r="R1012" s="117"/>
    </row>
    <row r="1013" spans="2:18">
      <c r="B1013" s="116"/>
      <c r="C1013" s="116"/>
      <c r="D1013" s="116"/>
      <c r="E1013" s="116"/>
      <c r="F1013" s="117"/>
      <c r="G1013" s="117"/>
      <c r="H1013" s="117"/>
      <c r="I1013" s="117"/>
      <c r="J1013" s="117"/>
      <c r="K1013" s="117"/>
      <c r="L1013" s="117"/>
      <c r="M1013" s="117"/>
      <c r="N1013" s="117"/>
      <c r="O1013" s="117"/>
      <c r="P1013" s="117"/>
      <c r="Q1013" s="117"/>
      <c r="R1013" s="117"/>
    </row>
    <row r="1014" spans="2:18">
      <c r="B1014" s="116"/>
      <c r="C1014" s="116"/>
      <c r="D1014" s="116"/>
      <c r="E1014" s="116"/>
      <c r="F1014" s="117"/>
      <c r="G1014" s="117"/>
      <c r="H1014" s="117"/>
      <c r="I1014" s="117"/>
      <c r="J1014" s="117"/>
      <c r="K1014" s="117"/>
      <c r="L1014" s="117"/>
      <c r="M1014" s="117"/>
      <c r="N1014" s="117"/>
      <c r="O1014" s="117"/>
      <c r="P1014" s="117"/>
      <c r="Q1014" s="117"/>
      <c r="R1014" s="117"/>
    </row>
    <row r="1015" spans="2:18">
      <c r="B1015" s="116"/>
      <c r="C1015" s="116"/>
      <c r="D1015" s="116"/>
      <c r="E1015" s="116"/>
      <c r="F1015" s="117"/>
      <c r="G1015" s="117"/>
      <c r="H1015" s="117"/>
      <c r="I1015" s="117"/>
      <c r="J1015" s="117"/>
      <c r="K1015" s="117"/>
      <c r="L1015" s="117"/>
      <c r="M1015" s="117"/>
      <c r="N1015" s="117"/>
      <c r="O1015" s="117"/>
      <c r="P1015" s="117"/>
      <c r="Q1015" s="117"/>
      <c r="R1015" s="117"/>
    </row>
    <row r="1016" spans="2:18">
      <c r="B1016" s="116"/>
      <c r="C1016" s="116"/>
      <c r="D1016" s="116"/>
      <c r="E1016" s="116"/>
      <c r="F1016" s="117"/>
      <c r="G1016" s="117"/>
      <c r="H1016" s="117"/>
      <c r="I1016" s="117"/>
      <c r="J1016" s="117"/>
      <c r="K1016" s="117"/>
      <c r="L1016" s="117"/>
      <c r="M1016" s="117"/>
      <c r="N1016" s="117"/>
      <c r="O1016" s="117"/>
      <c r="P1016" s="117"/>
      <c r="Q1016" s="117"/>
      <c r="R1016" s="117"/>
    </row>
    <row r="1017" spans="2:18">
      <c r="B1017" s="116"/>
      <c r="C1017" s="116"/>
      <c r="D1017" s="116"/>
      <c r="E1017" s="116"/>
      <c r="F1017" s="117"/>
      <c r="G1017" s="117"/>
      <c r="H1017" s="117"/>
      <c r="I1017" s="117"/>
      <c r="J1017" s="117"/>
      <c r="K1017" s="117"/>
      <c r="L1017" s="117"/>
      <c r="M1017" s="117"/>
      <c r="N1017" s="117"/>
      <c r="O1017" s="117"/>
      <c r="P1017" s="117"/>
      <c r="Q1017" s="117"/>
      <c r="R1017" s="117"/>
    </row>
    <row r="1018" spans="2:18">
      <c r="B1018" s="116"/>
      <c r="C1018" s="116"/>
      <c r="D1018" s="116"/>
      <c r="E1018" s="116"/>
      <c r="F1018" s="117"/>
      <c r="G1018" s="117"/>
      <c r="H1018" s="117"/>
      <c r="I1018" s="117"/>
      <c r="J1018" s="117"/>
      <c r="K1018" s="117"/>
      <c r="L1018" s="117"/>
      <c r="M1018" s="117"/>
      <c r="N1018" s="117"/>
      <c r="O1018" s="117"/>
      <c r="P1018" s="117"/>
      <c r="Q1018" s="117"/>
      <c r="R1018" s="117"/>
    </row>
    <row r="1019" spans="2:18">
      <c r="B1019" s="116"/>
      <c r="C1019" s="116"/>
      <c r="D1019" s="116"/>
      <c r="E1019" s="116"/>
      <c r="F1019" s="117"/>
      <c r="G1019" s="117"/>
      <c r="H1019" s="117"/>
      <c r="I1019" s="117"/>
      <c r="J1019" s="117"/>
      <c r="K1019" s="117"/>
      <c r="L1019" s="117"/>
      <c r="M1019" s="117"/>
      <c r="N1019" s="117"/>
      <c r="O1019" s="117"/>
      <c r="P1019" s="117"/>
      <c r="Q1019" s="117"/>
      <c r="R1019" s="117"/>
    </row>
    <row r="1020" spans="2:18">
      <c r="B1020" s="116"/>
      <c r="C1020" s="116"/>
      <c r="D1020" s="116"/>
      <c r="E1020" s="116"/>
      <c r="F1020" s="117"/>
      <c r="G1020" s="117"/>
      <c r="H1020" s="117"/>
      <c r="I1020" s="117"/>
      <c r="J1020" s="117"/>
      <c r="K1020" s="117"/>
      <c r="L1020" s="117"/>
      <c r="M1020" s="117"/>
      <c r="N1020" s="117"/>
      <c r="O1020" s="117"/>
      <c r="P1020" s="117"/>
      <c r="Q1020" s="117"/>
      <c r="R1020" s="117"/>
    </row>
    <row r="1021" spans="2:18">
      <c r="B1021" s="116"/>
      <c r="C1021" s="116"/>
      <c r="D1021" s="116"/>
      <c r="E1021" s="116"/>
      <c r="F1021" s="117"/>
      <c r="G1021" s="117"/>
      <c r="H1021" s="117"/>
      <c r="I1021" s="117"/>
      <c r="J1021" s="117"/>
      <c r="K1021" s="117"/>
      <c r="L1021" s="117"/>
      <c r="M1021" s="117"/>
      <c r="N1021" s="117"/>
      <c r="O1021" s="117"/>
      <c r="P1021" s="117"/>
      <c r="Q1021" s="117"/>
      <c r="R1021" s="117"/>
    </row>
    <row r="1022" spans="2:18">
      <c r="B1022" s="116"/>
      <c r="C1022" s="116"/>
      <c r="D1022" s="116"/>
      <c r="E1022" s="116"/>
      <c r="F1022" s="117"/>
      <c r="G1022" s="117"/>
      <c r="H1022" s="117"/>
      <c r="I1022" s="117"/>
      <c r="J1022" s="117"/>
      <c r="K1022" s="117"/>
      <c r="L1022" s="117"/>
      <c r="M1022" s="117"/>
      <c r="N1022" s="117"/>
      <c r="O1022" s="117"/>
      <c r="P1022" s="117"/>
      <c r="Q1022" s="117"/>
      <c r="R1022" s="117"/>
    </row>
    <row r="1023" spans="2:18">
      <c r="B1023" s="116"/>
      <c r="C1023" s="116"/>
      <c r="D1023" s="116"/>
      <c r="E1023" s="116"/>
      <c r="F1023" s="117"/>
      <c r="G1023" s="117"/>
      <c r="H1023" s="117"/>
      <c r="I1023" s="117"/>
      <c r="J1023" s="117"/>
      <c r="K1023" s="117"/>
      <c r="L1023" s="117"/>
      <c r="M1023" s="117"/>
      <c r="N1023" s="117"/>
      <c r="O1023" s="117"/>
      <c r="P1023" s="117"/>
      <c r="Q1023" s="117"/>
      <c r="R1023" s="117"/>
    </row>
    <row r="1024" spans="2:18">
      <c r="B1024" s="116"/>
      <c r="C1024" s="116"/>
      <c r="D1024" s="116"/>
      <c r="E1024" s="116"/>
      <c r="F1024" s="117"/>
      <c r="G1024" s="117"/>
      <c r="H1024" s="117"/>
      <c r="I1024" s="117"/>
      <c r="J1024" s="117"/>
      <c r="K1024" s="117"/>
      <c r="L1024" s="117"/>
      <c r="M1024" s="117"/>
      <c r="N1024" s="117"/>
      <c r="O1024" s="117"/>
      <c r="P1024" s="117"/>
      <c r="Q1024" s="117"/>
      <c r="R1024" s="117"/>
    </row>
    <row r="1025" spans="2:18">
      <c r="B1025" s="116"/>
      <c r="C1025" s="116"/>
      <c r="D1025" s="116"/>
      <c r="E1025" s="116"/>
      <c r="F1025" s="117"/>
      <c r="G1025" s="117"/>
      <c r="H1025" s="117"/>
      <c r="I1025" s="117"/>
      <c r="J1025" s="117"/>
      <c r="K1025" s="117"/>
      <c r="L1025" s="117"/>
      <c r="M1025" s="117"/>
      <c r="N1025" s="117"/>
      <c r="O1025" s="117"/>
      <c r="P1025" s="117"/>
      <c r="Q1025" s="117"/>
      <c r="R1025" s="117"/>
    </row>
    <row r="1026" spans="2:18">
      <c r="B1026" s="116"/>
      <c r="C1026" s="116"/>
      <c r="D1026" s="116"/>
      <c r="E1026" s="116"/>
      <c r="F1026" s="117"/>
      <c r="G1026" s="117"/>
      <c r="H1026" s="117"/>
      <c r="I1026" s="117"/>
      <c r="J1026" s="117"/>
      <c r="K1026" s="117"/>
      <c r="L1026" s="117"/>
      <c r="M1026" s="117"/>
      <c r="N1026" s="117"/>
      <c r="O1026" s="117"/>
      <c r="P1026" s="117"/>
      <c r="Q1026" s="117"/>
      <c r="R1026" s="117"/>
    </row>
    <row r="1027" spans="2:18">
      <c r="B1027" s="116"/>
      <c r="C1027" s="116"/>
      <c r="D1027" s="116"/>
      <c r="E1027" s="116"/>
      <c r="F1027" s="117"/>
      <c r="G1027" s="117"/>
      <c r="H1027" s="117"/>
      <c r="I1027" s="117"/>
      <c r="J1027" s="117"/>
      <c r="K1027" s="117"/>
      <c r="L1027" s="117"/>
      <c r="M1027" s="117"/>
      <c r="N1027" s="117"/>
      <c r="O1027" s="117"/>
      <c r="P1027" s="117"/>
      <c r="Q1027" s="117"/>
      <c r="R1027" s="117"/>
    </row>
    <row r="1028" spans="2:18">
      <c r="B1028" s="116"/>
      <c r="C1028" s="116"/>
      <c r="D1028" s="116"/>
      <c r="E1028" s="116"/>
      <c r="F1028" s="117"/>
      <c r="G1028" s="117"/>
      <c r="H1028" s="117"/>
      <c r="I1028" s="117"/>
      <c r="J1028" s="117"/>
      <c r="K1028" s="117"/>
      <c r="L1028" s="117"/>
      <c r="M1028" s="117"/>
      <c r="N1028" s="117"/>
      <c r="O1028" s="117"/>
      <c r="P1028" s="117"/>
      <c r="Q1028" s="117"/>
      <c r="R1028" s="117"/>
    </row>
    <row r="1029" spans="2:18">
      <c r="B1029" s="116"/>
      <c r="C1029" s="116"/>
      <c r="D1029" s="116"/>
      <c r="E1029" s="116"/>
      <c r="F1029" s="117"/>
      <c r="G1029" s="117"/>
      <c r="H1029" s="117"/>
      <c r="I1029" s="117"/>
      <c r="J1029" s="117"/>
      <c r="K1029" s="117"/>
      <c r="L1029" s="117"/>
      <c r="M1029" s="117"/>
      <c r="N1029" s="117"/>
      <c r="O1029" s="117"/>
      <c r="P1029" s="117"/>
      <c r="Q1029" s="117"/>
      <c r="R1029" s="117"/>
    </row>
    <row r="1030" spans="2:18">
      <c r="B1030" s="116"/>
      <c r="C1030" s="116"/>
      <c r="D1030" s="116"/>
      <c r="E1030" s="116"/>
      <c r="F1030" s="117"/>
      <c r="G1030" s="117"/>
      <c r="H1030" s="117"/>
      <c r="I1030" s="117"/>
      <c r="J1030" s="117"/>
      <c r="K1030" s="117"/>
      <c r="L1030" s="117"/>
      <c r="M1030" s="117"/>
      <c r="N1030" s="117"/>
      <c r="O1030" s="117"/>
      <c r="P1030" s="117"/>
      <c r="Q1030" s="117"/>
      <c r="R1030" s="117"/>
    </row>
    <row r="1031" spans="2:18">
      <c r="B1031" s="116"/>
      <c r="C1031" s="116"/>
      <c r="D1031" s="116"/>
      <c r="E1031" s="116"/>
      <c r="F1031" s="117"/>
      <c r="G1031" s="117"/>
      <c r="H1031" s="117"/>
      <c r="I1031" s="117"/>
      <c r="J1031" s="117"/>
      <c r="K1031" s="117"/>
      <c r="L1031" s="117"/>
      <c r="M1031" s="117"/>
      <c r="N1031" s="117"/>
      <c r="O1031" s="117"/>
      <c r="P1031" s="117"/>
      <c r="Q1031" s="117"/>
      <c r="R1031" s="117"/>
    </row>
    <row r="1032" spans="2:18">
      <c r="B1032" s="116"/>
      <c r="C1032" s="116"/>
      <c r="D1032" s="116"/>
      <c r="E1032" s="116"/>
      <c r="F1032" s="117"/>
      <c r="G1032" s="117"/>
      <c r="H1032" s="117"/>
      <c r="I1032" s="117"/>
      <c r="J1032" s="117"/>
      <c r="K1032" s="117"/>
      <c r="L1032" s="117"/>
      <c r="M1032" s="117"/>
      <c r="N1032" s="117"/>
      <c r="O1032" s="117"/>
      <c r="P1032" s="117"/>
      <c r="Q1032" s="117"/>
      <c r="R1032" s="117"/>
    </row>
    <row r="1033" spans="2:18">
      <c r="B1033" s="116"/>
      <c r="C1033" s="116"/>
      <c r="D1033" s="116"/>
      <c r="E1033" s="116"/>
      <c r="F1033" s="117"/>
      <c r="G1033" s="117"/>
      <c r="H1033" s="117"/>
      <c r="I1033" s="117"/>
      <c r="J1033" s="117"/>
      <c r="K1033" s="117"/>
      <c r="L1033" s="117"/>
      <c r="M1033" s="117"/>
      <c r="N1033" s="117"/>
      <c r="O1033" s="117"/>
      <c r="P1033" s="117"/>
      <c r="Q1033" s="117"/>
      <c r="R1033" s="117"/>
    </row>
    <row r="1034" spans="2:18">
      <c r="B1034" s="116"/>
      <c r="C1034" s="116"/>
      <c r="D1034" s="116"/>
      <c r="E1034" s="116"/>
      <c r="F1034" s="117"/>
      <c r="G1034" s="117"/>
      <c r="H1034" s="117"/>
      <c r="I1034" s="117"/>
      <c r="J1034" s="117"/>
      <c r="K1034" s="117"/>
      <c r="L1034" s="117"/>
      <c r="M1034" s="117"/>
      <c r="N1034" s="117"/>
      <c r="O1034" s="117"/>
      <c r="P1034" s="117"/>
      <c r="Q1034" s="117"/>
      <c r="R1034" s="117"/>
    </row>
    <row r="1035" spans="2:18">
      <c r="B1035" s="116"/>
      <c r="C1035" s="116"/>
      <c r="D1035" s="116"/>
      <c r="E1035" s="116"/>
      <c r="F1035" s="117"/>
      <c r="G1035" s="117"/>
      <c r="H1035" s="117"/>
      <c r="I1035" s="117"/>
      <c r="J1035" s="117"/>
      <c r="K1035" s="117"/>
      <c r="L1035" s="117"/>
      <c r="M1035" s="117"/>
      <c r="N1035" s="117"/>
      <c r="O1035" s="117"/>
      <c r="P1035" s="117"/>
      <c r="Q1035" s="117"/>
      <c r="R1035" s="117"/>
    </row>
    <row r="1036" spans="2:18">
      <c r="B1036" s="116"/>
      <c r="C1036" s="116"/>
      <c r="D1036" s="116"/>
      <c r="E1036" s="116"/>
      <c r="F1036" s="117"/>
      <c r="G1036" s="117"/>
      <c r="H1036" s="117"/>
      <c r="I1036" s="117"/>
      <c r="J1036" s="117"/>
      <c r="K1036" s="117"/>
      <c r="L1036" s="117"/>
      <c r="M1036" s="117"/>
      <c r="N1036" s="117"/>
      <c r="O1036" s="117"/>
      <c r="P1036" s="117"/>
      <c r="Q1036" s="117"/>
      <c r="R1036" s="117"/>
    </row>
    <row r="1037" spans="2:18">
      <c r="B1037" s="116"/>
      <c r="C1037" s="116"/>
      <c r="D1037" s="116"/>
      <c r="E1037" s="116"/>
      <c r="F1037" s="117"/>
      <c r="G1037" s="117"/>
      <c r="H1037" s="117"/>
      <c r="I1037" s="117"/>
      <c r="J1037" s="117"/>
      <c r="K1037" s="117"/>
      <c r="L1037" s="117"/>
      <c r="M1037" s="117"/>
      <c r="N1037" s="117"/>
      <c r="O1037" s="117"/>
      <c r="P1037" s="117"/>
      <c r="Q1037" s="117"/>
      <c r="R1037" s="117"/>
    </row>
    <row r="1038" spans="2:18">
      <c r="B1038" s="116"/>
      <c r="C1038" s="116"/>
      <c r="D1038" s="116"/>
      <c r="E1038" s="116"/>
      <c r="F1038" s="117"/>
      <c r="G1038" s="117"/>
      <c r="H1038" s="117"/>
      <c r="I1038" s="117"/>
      <c r="J1038" s="117"/>
      <c r="K1038" s="117"/>
      <c r="L1038" s="117"/>
      <c r="M1038" s="117"/>
      <c r="N1038" s="117"/>
      <c r="O1038" s="117"/>
      <c r="P1038" s="117"/>
      <c r="Q1038" s="117"/>
      <c r="R1038" s="117"/>
    </row>
    <row r="1039" spans="2:18">
      <c r="B1039" s="116"/>
      <c r="C1039" s="116"/>
      <c r="D1039" s="116"/>
      <c r="E1039" s="116"/>
      <c r="F1039" s="117"/>
      <c r="G1039" s="117"/>
      <c r="H1039" s="117"/>
      <c r="I1039" s="117"/>
      <c r="J1039" s="117"/>
      <c r="K1039" s="117"/>
      <c r="L1039" s="117"/>
      <c r="M1039" s="117"/>
      <c r="N1039" s="117"/>
      <c r="O1039" s="117"/>
      <c r="P1039" s="117"/>
      <c r="Q1039" s="117"/>
      <c r="R1039" s="117"/>
    </row>
    <row r="1040" spans="2:18">
      <c r="B1040" s="116"/>
      <c r="C1040" s="116"/>
      <c r="D1040" s="116"/>
      <c r="E1040" s="116"/>
      <c r="F1040" s="117"/>
      <c r="G1040" s="117"/>
      <c r="H1040" s="117"/>
      <c r="I1040" s="117"/>
      <c r="J1040" s="117"/>
      <c r="K1040" s="117"/>
      <c r="L1040" s="117"/>
      <c r="M1040" s="117"/>
      <c r="N1040" s="117"/>
      <c r="O1040" s="117"/>
      <c r="P1040" s="117"/>
      <c r="Q1040" s="117"/>
      <c r="R1040" s="117"/>
    </row>
    <row r="1041" spans="2:18">
      <c r="B1041" s="116"/>
      <c r="C1041" s="116"/>
      <c r="D1041" s="116"/>
      <c r="E1041" s="116"/>
      <c r="F1041" s="117"/>
      <c r="G1041" s="117"/>
      <c r="H1041" s="117"/>
      <c r="I1041" s="117"/>
      <c r="J1041" s="117"/>
      <c r="K1041" s="117"/>
      <c r="L1041" s="117"/>
      <c r="M1041" s="117"/>
      <c r="N1041" s="117"/>
      <c r="O1041" s="117"/>
      <c r="P1041" s="117"/>
      <c r="Q1041" s="117"/>
      <c r="R1041" s="117"/>
    </row>
    <row r="1042" spans="2:18">
      <c r="B1042" s="116"/>
      <c r="C1042" s="116"/>
      <c r="D1042" s="116"/>
      <c r="E1042" s="116"/>
      <c r="F1042" s="117"/>
      <c r="G1042" s="117"/>
      <c r="H1042" s="117"/>
      <c r="I1042" s="117"/>
      <c r="J1042" s="117"/>
      <c r="K1042" s="117"/>
      <c r="L1042" s="117"/>
      <c r="M1042" s="117"/>
      <c r="N1042" s="117"/>
      <c r="O1042" s="117"/>
      <c r="P1042" s="117"/>
      <c r="Q1042" s="117"/>
      <c r="R1042" s="117"/>
    </row>
    <row r="1043" spans="2:18">
      <c r="B1043" s="116"/>
      <c r="C1043" s="116"/>
      <c r="D1043" s="116"/>
      <c r="E1043" s="116"/>
      <c r="F1043" s="117"/>
      <c r="G1043" s="117"/>
      <c r="H1043" s="117"/>
      <c r="I1043" s="117"/>
      <c r="J1043" s="117"/>
      <c r="K1043" s="117"/>
      <c r="L1043" s="117"/>
      <c r="M1043" s="117"/>
      <c r="N1043" s="117"/>
      <c r="O1043" s="117"/>
      <c r="P1043" s="117"/>
      <c r="Q1043" s="117"/>
      <c r="R1043" s="117"/>
    </row>
    <row r="1044" spans="2:18">
      <c r="B1044" s="116"/>
      <c r="C1044" s="116"/>
      <c r="D1044" s="116"/>
      <c r="E1044" s="116"/>
      <c r="F1044" s="117"/>
      <c r="G1044" s="117"/>
      <c r="H1044" s="117"/>
      <c r="I1044" s="117"/>
      <c r="J1044" s="117"/>
      <c r="K1044" s="117"/>
      <c r="L1044" s="117"/>
      <c r="M1044" s="117"/>
      <c r="N1044" s="117"/>
      <c r="O1044" s="117"/>
      <c r="P1044" s="117"/>
      <c r="Q1044" s="117"/>
      <c r="R1044" s="117"/>
    </row>
    <row r="1045" spans="2:18">
      <c r="B1045" s="116"/>
      <c r="C1045" s="116"/>
      <c r="D1045" s="116"/>
      <c r="E1045" s="116"/>
      <c r="F1045" s="117"/>
      <c r="G1045" s="117"/>
      <c r="H1045" s="117"/>
      <c r="I1045" s="117"/>
      <c r="J1045" s="117"/>
      <c r="K1045" s="117"/>
      <c r="L1045" s="117"/>
      <c r="M1045" s="117"/>
      <c r="N1045" s="117"/>
      <c r="O1045" s="117"/>
      <c r="P1045" s="117"/>
      <c r="Q1045" s="117"/>
      <c r="R1045" s="117"/>
    </row>
    <row r="1046" spans="2:18">
      <c r="B1046" s="116"/>
      <c r="C1046" s="116"/>
      <c r="D1046" s="116"/>
      <c r="E1046" s="116"/>
      <c r="F1046" s="117"/>
      <c r="G1046" s="117"/>
      <c r="H1046" s="117"/>
      <c r="I1046" s="117"/>
      <c r="J1046" s="117"/>
      <c r="K1046" s="117"/>
      <c r="L1046" s="117"/>
      <c r="M1046" s="117"/>
      <c r="N1046" s="117"/>
      <c r="O1046" s="117"/>
      <c r="P1046" s="117"/>
      <c r="Q1046" s="117"/>
      <c r="R1046" s="117"/>
    </row>
    <row r="1047" spans="2:18">
      <c r="B1047" s="116"/>
      <c r="C1047" s="116"/>
      <c r="D1047" s="116"/>
      <c r="E1047" s="116"/>
      <c r="F1047" s="117"/>
      <c r="G1047" s="117"/>
      <c r="H1047" s="117"/>
      <c r="I1047" s="117"/>
      <c r="J1047" s="117"/>
      <c r="K1047" s="117"/>
      <c r="L1047" s="117"/>
      <c r="M1047" s="117"/>
      <c r="N1047" s="117"/>
      <c r="O1047" s="117"/>
      <c r="P1047" s="117"/>
      <c r="Q1047" s="117"/>
      <c r="R1047" s="117"/>
    </row>
    <row r="1048" spans="2:18">
      <c r="B1048" s="116"/>
      <c r="C1048" s="116"/>
      <c r="D1048" s="116"/>
      <c r="E1048" s="116"/>
      <c r="F1048" s="117"/>
      <c r="G1048" s="117"/>
      <c r="H1048" s="117"/>
      <c r="I1048" s="117"/>
      <c r="J1048" s="117"/>
      <c r="K1048" s="117"/>
      <c r="L1048" s="117"/>
      <c r="M1048" s="117"/>
      <c r="N1048" s="117"/>
      <c r="O1048" s="117"/>
      <c r="P1048" s="117"/>
      <c r="Q1048" s="117"/>
      <c r="R1048" s="117"/>
    </row>
    <row r="1049" spans="2:18">
      <c r="B1049" s="116"/>
      <c r="C1049" s="116"/>
      <c r="D1049" s="116"/>
      <c r="E1049" s="116"/>
      <c r="F1049" s="117"/>
      <c r="G1049" s="117"/>
      <c r="H1049" s="117"/>
      <c r="I1049" s="117"/>
      <c r="J1049" s="117"/>
      <c r="K1049" s="117"/>
      <c r="L1049" s="117"/>
      <c r="M1049" s="117"/>
      <c r="N1049" s="117"/>
      <c r="O1049" s="117"/>
      <c r="P1049" s="117"/>
      <c r="Q1049" s="117"/>
      <c r="R1049" s="117"/>
    </row>
    <row r="1050" spans="2:18">
      <c r="B1050" s="116"/>
      <c r="C1050" s="116"/>
      <c r="D1050" s="116"/>
      <c r="E1050" s="116"/>
      <c r="F1050" s="117"/>
      <c r="G1050" s="117"/>
      <c r="H1050" s="117"/>
      <c r="I1050" s="117"/>
      <c r="J1050" s="117"/>
      <c r="K1050" s="117"/>
      <c r="L1050" s="117"/>
      <c r="M1050" s="117"/>
      <c r="N1050" s="117"/>
      <c r="O1050" s="117"/>
      <c r="P1050" s="117"/>
      <c r="Q1050" s="117"/>
      <c r="R1050" s="117"/>
    </row>
    <row r="1051" spans="2:18">
      <c r="B1051" s="116"/>
      <c r="C1051" s="116"/>
      <c r="D1051" s="116"/>
      <c r="E1051" s="116"/>
      <c r="F1051" s="117"/>
      <c r="G1051" s="117"/>
      <c r="H1051" s="117"/>
      <c r="I1051" s="117"/>
      <c r="J1051" s="117"/>
      <c r="K1051" s="117"/>
      <c r="L1051" s="117"/>
      <c r="M1051" s="117"/>
      <c r="N1051" s="117"/>
      <c r="O1051" s="117"/>
      <c r="P1051" s="117"/>
      <c r="Q1051" s="117"/>
      <c r="R1051" s="117"/>
    </row>
    <row r="1052" spans="2:18">
      <c r="B1052" s="116"/>
      <c r="C1052" s="116"/>
      <c r="D1052" s="116"/>
      <c r="E1052" s="116"/>
      <c r="F1052" s="117"/>
      <c r="G1052" s="117"/>
      <c r="H1052" s="117"/>
      <c r="I1052" s="117"/>
      <c r="J1052" s="117"/>
      <c r="K1052" s="117"/>
      <c r="L1052" s="117"/>
      <c r="M1052" s="117"/>
      <c r="N1052" s="117"/>
      <c r="O1052" s="117"/>
      <c r="P1052" s="117"/>
      <c r="Q1052" s="117"/>
      <c r="R1052" s="117"/>
    </row>
    <row r="1053" spans="2:18">
      <c r="B1053" s="116"/>
      <c r="C1053" s="116"/>
      <c r="D1053" s="116"/>
      <c r="E1053" s="116"/>
      <c r="F1053" s="117"/>
      <c r="G1053" s="117"/>
      <c r="H1053" s="117"/>
      <c r="I1053" s="117"/>
      <c r="J1053" s="117"/>
      <c r="K1053" s="117"/>
      <c r="L1053" s="117"/>
      <c r="M1053" s="117"/>
      <c r="N1053" s="117"/>
      <c r="O1053" s="117"/>
      <c r="P1053" s="117"/>
      <c r="Q1053" s="117"/>
      <c r="R1053" s="117"/>
    </row>
    <row r="1054" spans="2:18">
      <c r="B1054" s="116"/>
      <c r="C1054" s="116"/>
      <c r="D1054" s="116"/>
      <c r="E1054" s="116"/>
      <c r="F1054" s="117"/>
      <c r="G1054" s="117"/>
      <c r="H1054" s="117"/>
      <c r="I1054" s="117"/>
      <c r="J1054" s="117"/>
      <c r="K1054" s="117"/>
      <c r="L1054" s="117"/>
      <c r="M1054" s="117"/>
      <c r="N1054" s="117"/>
      <c r="O1054" s="117"/>
      <c r="P1054" s="117"/>
      <c r="Q1054" s="117"/>
      <c r="R1054" s="117"/>
    </row>
    <row r="1055" spans="2:18">
      <c r="B1055" s="116"/>
      <c r="C1055" s="116"/>
      <c r="D1055" s="116"/>
      <c r="E1055" s="116"/>
      <c r="F1055" s="117"/>
      <c r="G1055" s="117"/>
      <c r="H1055" s="117"/>
      <c r="I1055" s="117"/>
      <c r="J1055" s="117"/>
      <c r="K1055" s="117"/>
      <c r="L1055" s="117"/>
      <c r="M1055" s="117"/>
      <c r="N1055" s="117"/>
      <c r="O1055" s="117"/>
      <c r="P1055" s="117"/>
      <c r="Q1055" s="117"/>
      <c r="R1055" s="117"/>
    </row>
    <row r="1056" spans="2:18">
      <c r="B1056" s="116"/>
      <c r="C1056" s="116"/>
      <c r="D1056" s="116"/>
      <c r="E1056" s="116"/>
      <c r="F1056" s="117"/>
      <c r="G1056" s="117"/>
      <c r="H1056" s="117"/>
      <c r="I1056" s="117"/>
      <c r="J1056" s="117"/>
      <c r="K1056" s="117"/>
      <c r="L1056" s="117"/>
      <c r="M1056" s="117"/>
      <c r="N1056" s="117"/>
      <c r="O1056" s="117"/>
      <c r="P1056" s="117"/>
      <c r="Q1056" s="117"/>
      <c r="R1056" s="117"/>
    </row>
    <row r="1057" spans="2:18">
      <c r="B1057" s="116"/>
      <c r="C1057" s="116"/>
      <c r="D1057" s="116"/>
      <c r="E1057" s="116"/>
      <c r="F1057" s="117"/>
      <c r="G1057" s="117"/>
      <c r="H1057" s="117"/>
      <c r="I1057" s="117"/>
      <c r="J1057" s="117"/>
      <c r="K1057" s="117"/>
      <c r="L1057" s="117"/>
      <c r="M1057" s="117"/>
      <c r="N1057" s="117"/>
      <c r="O1057" s="117"/>
      <c r="P1057" s="117"/>
      <c r="Q1057" s="117"/>
      <c r="R1057" s="117"/>
    </row>
    <row r="1058" spans="2:18">
      <c r="B1058" s="116"/>
      <c r="C1058" s="116"/>
      <c r="D1058" s="116"/>
      <c r="E1058" s="116"/>
      <c r="F1058" s="117"/>
      <c r="G1058" s="117"/>
      <c r="H1058" s="117"/>
      <c r="I1058" s="117"/>
      <c r="J1058" s="117"/>
      <c r="K1058" s="117"/>
      <c r="L1058" s="117"/>
      <c r="M1058" s="117"/>
      <c r="N1058" s="117"/>
      <c r="O1058" s="117"/>
      <c r="P1058" s="117"/>
      <c r="Q1058" s="117"/>
      <c r="R1058" s="117"/>
    </row>
    <row r="1059" spans="2:18">
      <c r="B1059" s="116"/>
      <c r="C1059" s="116"/>
      <c r="D1059" s="116"/>
      <c r="E1059" s="116"/>
      <c r="F1059" s="117"/>
      <c r="G1059" s="117"/>
      <c r="H1059" s="117"/>
      <c r="I1059" s="117"/>
      <c r="J1059" s="117"/>
      <c r="K1059" s="117"/>
      <c r="L1059" s="117"/>
      <c r="M1059" s="117"/>
      <c r="N1059" s="117"/>
      <c r="O1059" s="117"/>
      <c r="P1059" s="117"/>
      <c r="Q1059" s="117"/>
      <c r="R1059" s="117"/>
    </row>
    <row r="1060" spans="2:18">
      <c r="B1060" s="116"/>
      <c r="C1060" s="116"/>
      <c r="D1060" s="116"/>
      <c r="E1060" s="116"/>
      <c r="F1060" s="117"/>
      <c r="G1060" s="117"/>
      <c r="H1060" s="117"/>
      <c r="I1060" s="117"/>
      <c r="J1060" s="117"/>
      <c r="K1060" s="117"/>
      <c r="L1060" s="117"/>
      <c r="M1060" s="117"/>
      <c r="N1060" s="117"/>
      <c r="O1060" s="117"/>
      <c r="P1060" s="117"/>
      <c r="Q1060" s="117"/>
      <c r="R1060" s="117"/>
    </row>
    <row r="1061" spans="2:18">
      <c r="B1061" s="116"/>
      <c r="C1061" s="116"/>
      <c r="D1061" s="116"/>
      <c r="E1061" s="116"/>
      <c r="F1061" s="117"/>
      <c r="G1061" s="117"/>
      <c r="H1061" s="117"/>
      <c r="I1061" s="117"/>
      <c r="J1061" s="117"/>
      <c r="K1061" s="117"/>
      <c r="L1061" s="117"/>
      <c r="M1061" s="117"/>
      <c r="N1061" s="117"/>
      <c r="O1061" s="117"/>
      <c r="P1061" s="117"/>
      <c r="Q1061" s="117"/>
      <c r="R1061" s="117"/>
    </row>
    <row r="1062" spans="2:18">
      <c r="B1062" s="116"/>
      <c r="C1062" s="116"/>
      <c r="D1062" s="116"/>
      <c r="E1062" s="116"/>
      <c r="F1062" s="117"/>
      <c r="G1062" s="117"/>
      <c r="H1062" s="117"/>
      <c r="I1062" s="117"/>
      <c r="J1062" s="117"/>
      <c r="K1062" s="117"/>
      <c r="L1062" s="117"/>
      <c r="M1062" s="117"/>
      <c r="N1062" s="117"/>
      <c r="O1062" s="117"/>
      <c r="P1062" s="117"/>
      <c r="Q1062" s="117"/>
      <c r="R1062" s="117"/>
    </row>
    <row r="1063" spans="2:18">
      <c r="B1063" s="116"/>
      <c r="C1063" s="116"/>
      <c r="D1063" s="116"/>
      <c r="E1063" s="116"/>
      <c r="F1063" s="117"/>
      <c r="G1063" s="117"/>
      <c r="H1063" s="117"/>
      <c r="I1063" s="117"/>
      <c r="J1063" s="117"/>
      <c r="K1063" s="117"/>
      <c r="L1063" s="117"/>
      <c r="M1063" s="117"/>
      <c r="N1063" s="117"/>
      <c r="O1063" s="117"/>
      <c r="P1063" s="117"/>
      <c r="Q1063" s="117"/>
      <c r="R1063" s="117"/>
    </row>
    <row r="1064" spans="2:18">
      <c r="B1064" s="116"/>
      <c r="C1064" s="116"/>
      <c r="D1064" s="116"/>
      <c r="E1064" s="116"/>
      <c r="F1064" s="117"/>
      <c r="G1064" s="117"/>
      <c r="H1064" s="117"/>
      <c r="I1064" s="117"/>
      <c r="J1064" s="117"/>
      <c r="K1064" s="117"/>
      <c r="L1064" s="117"/>
      <c r="M1064" s="117"/>
      <c r="N1064" s="117"/>
      <c r="O1064" s="117"/>
      <c r="P1064" s="117"/>
      <c r="Q1064" s="117"/>
      <c r="R1064" s="117"/>
    </row>
    <row r="1065" spans="2:18">
      <c r="B1065" s="116"/>
      <c r="C1065" s="116"/>
      <c r="D1065" s="116"/>
      <c r="E1065" s="116"/>
      <c r="F1065" s="117"/>
      <c r="G1065" s="117"/>
      <c r="H1065" s="117"/>
      <c r="I1065" s="117"/>
      <c r="J1065" s="117"/>
      <c r="K1065" s="117"/>
      <c r="L1065" s="117"/>
      <c r="M1065" s="117"/>
      <c r="N1065" s="117"/>
      <c r="O1065" s="117"/>
      <c r="P1065" s="117"/>
      <c r="Q1065" s="117"/>
      <c r="R1065" s="117"/>
    </row>
    <row r="1066" spans="2:18">
      <c r="B1066" s="116"/>
      <c r="C1066" s="116"/>
      <c r="D1066" s="116"/>
      <c r="E1066" s="116"/>
      <c r="F1066" s="117"/>
      <c r="G1066" s="117"/>
      <c r="H1066" s="117"/>
      <c r="I1066" s="117"/>
      <c r="J1066" s="117"/>
      <c r="K1066" s="117"/>
      <c r="L1066" s="117"/>
      <c r="M1066" s="117"/>
      <c r="N1066" s="117"/>
      <c r="O1066" s="117"/>
      <c r="P1066" s="117"/>
      <c r="Q1066" s="117"/>
      <c r="R1066" s="117"/>
    </row>
  </sheetData>
  <sheetProtection sheet="1" objects="1" scenarios="1"/>
  <mergeCells count="1">
    <mergeCell ref="B6:R6"/>
  </mergeCells>
  <phoneticPr fontId="3" type="noConversion"/>
  <conditionalFormatting sqref="B58:B137 B139:B249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58:B137 B139:B249">
    <cfRule type="cellIs" dxfId="3" priority="2" operator="equal">
      <formula>2958465</formula>
    </cfRule>
  </conditionalFormatting>
  <conditionalFormatting sqref="B11:B43">
    <cfRule type="cellIs" dxfId="2" priority="1" operator="equal">
      <formula>"NR3"</formula>
    </cfRule>
  </conditionalFormatting>
  <dataValidations count="1">
    <dataValidation allowBlank="1" showInputMessage="1" showErrorMessage="1" sqref="C5 D1:R5 C7:R9 B1:B9 B250:R1048576 A1:A137 A139:A1048576 S139:XFD1048576 S1:XFD137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142</v>
      </c>
      <c r="C1" s="67" t="s" vm="1">
        <v>225</v>
      </c>
    </row>
    <row r="2" spans="2:15">
      <c r="B2" s="46" t="s">
        <v>141</v>
      </c>
      <c r="C2" s="67" t="s">
        <v>226</v>
      </c>
    </row>
    <row r="3" spans="2:15">
      <c r="B3" s="46" t="s">
        <v>143</v>
      </c>
      <c r="C3" s="67" t="s">
        <v>227</v>
      </c>
    </row>
    <row r="4" spans="2:15">
      <c r="B4" s="46" t="s">
        <v>144</v>
      </c>
      <c r="C4" s="67">
        <v>9454</v>
      </c>
    </row>
    <row r="6" spans="2:15" ht="26.25" customHeight="1">
      <c r="B6" s="133" t="s">
        <v>173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</row>
    <row r="7" spans="2:15" s="3" customFormat="1" ht="78.75">
      <c r="B7" s="47" t="s">
        <v>112</v>
      </c>
      <c r="C7" s="48" t="s">
        <v>44</v>
      </c>
      <c r="D7" s="48" t="s">
        <v>113</v>
      </c>
      <c r="E7" s="48" t="s">
        <v>14</v>
      </c>
      <c r="F7" s="48" t="s">
        <v>66</v>
      </c>
      <c r="G7" s="48" t="s">
        <v>17</v>
      </c>
      <c r="H7" s="48" t="s">
        <v>99</v>
      </c>
      <c r="I7" s="48" t="s">
        <v>52</v>
      </c>
      <c r="J7" s="48" t="s">
        <v>18</v>
      </c>
      <c r="K7" s="48" t="s">
        <v>201</v>
      </c>
      <c r="L7" s="48" t="s">
        <v>200</v>
      </c>
      <c r="M7" s="48" t="s">
        <v>107</v>
      </c>
      <c r="N7" s="48" t="s">
        <v>145</v>
      </c>
      <c r="O7" s="50" t="s">
        <v>147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208</v>
      </c>
      <c r="L8" s="31"/>
      <c r="M8" s="31" t="s">
        <v>204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21" t="s">
        <v>2585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2">
        <v>0</v>
      </c>
      <c r="N10" s="123">
        <v>0</v>
      </c>
      <c r="O10" s="123">
        <v>0</v>
      </c>
    </row>
    <row r="11" spans="2:15" ht="20.25" customHeight="1">
      <c r="B11" s="118" t="s">
        <v>216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18" t="s">
        <v>108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18" t="s">
        <v>199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18" t="s">
        <v>207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16"/>
      <c r="C110" s="116"/>
      <c r="D110" s="116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</row>
    <row r="111" spans="2:15">
      <c r="B111" s="116"/>
      <c r="C111" s="116"/>
      <c r="D111" s="116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</row>
    <row r="112" spans="2:15">
      <c r="B112" s="116"/>
      <c r="C112" s="116"/>
      <c r="D112" s="116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</row>
    <row r="113" spans="2:15">
      <c r="B113" s="116"/>
      <c r="C113" s="116"/>
      <c r="D113" s="116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</row>
    <row r="114" spans="2:15">
      <c r="B114" s="116"/>
      <c r="C114" s="116"/>
      <c r="D114" s="116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</row>
    <row r="115" spans="2:15">
      <c r="B115" s="116"/>
      <c r="C115" s="116"/>
      <c r="D115" s="116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</row>
    <row r="116" spans="2:15">
      <c r="B116" s="116"/>
      <c r="C116" s="116"/>
      <c r="D116" s="116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</row>
    <row r="117" spans="2:15">
      <c r="B117" s="116"/>
      <c r="C117" s="116"/>
      <c r="D117" s="116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</row>
    <row r="118" spans="2:15">
      <c r="B118" s="116"/>
      <c r="C118" s="116"/>
      <c r="D118" s="116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</row>
    <row r="119" spans="2:15">
      <c r="B119" s="116"/>
      <c r="C119" s="116"/>
      <c r="D119" s="116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</row>
    <row r="120" spans="2:15">
      <c r="B120" s="116"/>
      <c r="C120" s="116"/>
      <c r="D120" s="116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</row>
    <row r="121" spans="2:15">
      <c r="B121" s="116"/>
      <c r="C121" s="116"/>
      <c r="D121" s="116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</row>
    <row r="122" spans="2:15">
      <c r="B122" s="116"/>
      <c r="C122" s="116"/>
      <c r="D122" s="116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</row>
    <row r="123" spans="2:15">
      <c r="B123" s="116"/>
      <c r="C123" s="116"/>
      <c r="D123" s="116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</row>
    <row r="124" spans="2:15">
      <c r="B124" s="116"/>
      <c r="C124" s="116"/>
      <c r="D124" s="116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</row>
    <row r="125" spans="2:15">
      <c r="B125" s="116"/>
      <c r="C125" s="116"/>
      <c r="D125" s="116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</row>
    <row r="126" spans="2:15">
      <c r="B126" s="116"/>
      <c r="C126" s="116"/>
      <c r="D126" s="116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</row>
    <row r="127" spans="2:15">
      <c r="B127" s="116"/>
      <c r="C127" s="116"/>
      <c r="D127" s="116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</row>
    <row r="128" spans="2:15">
      <c r="B128" s="116"/>
      <c r="C128" s="116"/>
      <c r="D128" s="116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</row>
    <row r="129" spans="2:15">
      <c r="B129" s="116"/>
      <c r="C129" s="116"/>
      <c r="D129" s="116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</row>
    <row r="130" spans="2:15">
      <c r="B130" s="116"/>
      <c r="C130" s="116"/>
      <c r="D130" s="116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</row>
    <row r="131" spans="2:15">
      <c r="B131" s="116"/>
      <c r="C131" s="116"/>
      <c r="D131" s="116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</row>
    <row r="132" spans="2:15">
      <c r="B132" s="116"/>
      <c r="C132" s="116"/>
      <c r="D132" s="116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</row>
    <row r="133" spans="2:15">
      <c r="B133" s="116"/>
      <c r="C133" s="116"/>
      <c r="D133" s="116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</row>
    <row r="134" spans="2:15">
      <c r="B134" s="116"/>
      <c r="C134" s="116"/>
      <c r="D134" s="116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</row>
    <row r="135" spans="2:15">
      <c r="B135" s="116"/>
      <c r="C135" s="116"/>
      <c r="D135" s="116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</row>
    <row r="136" spans="2:15">
      <c r="B136" s="116"/>
      <c r="C136" s="116"/>
      <c r="D136" s="116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</row>
    <row r="137" spans="2:15">
      <c r="B137" s="116"/>
      <c r="C137" s="116"/>
      <c r="D137" s="116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</row>
    <row r="138" spans="2:15">
      <c r="B138" s="116"/>
      <c r="C138" s="116"/>
      <c r="D138" s="116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</row>
    <row r="139" spans="2:15">
      <c r="B139" s="116"/>
      <c r="C139" s="116"/>
      <c r="D139" s="116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</row>
    <row r="140" spans="2:15">
      <c r="B140" s="116"/>
      <c r="C140" s="116"/>
      <c r="D140" s="116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</row>
    <row r="141" spans="2:15">
      <c r="B141" s="116"/>
      <c r="C141" s="116"/>
      <c r="D141" s="116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</row>
    <row r="142" spans="2:15">
      <c r="B142" s="116"/>
      <c r="C142" s="116"/>
      <c r="D142" s="116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</row>
    <row r="143" spans="2:15">
      <c r="B143" s="116"/>
      <c r="C143" s="116"/>
      <c r="D143" s="116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</row>
    <row r="144" spans="2:15">
      <c r="B144" s="116"/>
      <c r="C144" s="116"/>
      <c r="D144" s="116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</row>
    <row r="145" spans="2:15">
      <c r="B145" s="116"/>
      <c r="C145" s="116"/>
      <c r="D145" s="116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</row>
    <row r="146" spans="2:15">
      <c r="B146" s="116"/>
      <c r="C146" s="116"/>
      <c r="D146" s="116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</row>
    <row r="147" spans="2:15">
      <c r="B147" s="116"/>
      <c r="C147" s="116"/>
      <c r="D147" s="116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</row>
    <row r="148" spans="2:15">
      <c r="B148" s="116"/>
      <c r="C148" s="116"/>
      <c r="D148" s="116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</row>
    <row r="149" spans="2:15">
      <c r="B149" s="116"/>
      <c r="C149" s="116"/>
      <c r="D149" s="116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</row>
    <row r="150" spans="2:15">
      <c r="B150" s="116"/>
      <c r="C150" s="116"/>
      <c r="D150" s="116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</row>
    <row r="151" spans="2:15">
      <c r="B151" s="116"/>
      <c r="C151" s="116"/>
      <c r="D151" s="116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</row>
    <row r="152" spans="2:15">
      <c r="B152" s="116"/>
      <c r="C152" s="116"/>
      <c r="D152" s="116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</row>
    <row r="153" spans="2:15">
      <c r="B153" s="116"/>
      <c r="C153" s="116"/>
      <c r="D153" s="116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</row>
    <row r="154" spans="2:15">
      <c r="B154" s="116"/>
      <c r="C154" s="116"/>
      <c r="D154" s="116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</row>
    <row r="155" spans="2:15">
      <c r="B155" s="116"/>
      <c r="C155" s="116"/>
      <c r="D155" s="116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</row>
    <row r="156" spans="2:15">
      <c r="B156" s="116"/>
      <c r="C156" s="116"/>
      <c r="D156" s="116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</row>
    <row r="157" spans="2:15">
      <c r="B157" s="116"/>
      <c r="C157" s="116"/>
      <c r="D157" s="116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</row>
    <row r="158" spans="2:15">
      <c r="B158" s="116"/>
      <c r="C158" s="116"/>
      <c r="D158" s="116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</row>
    <row r="159" spans="2:15">
      <c r="B159" s="116"/>
      <c r="C159" s="116"/>
      <c r="D159" s="116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</row>
    <row r="160" spans="2:15">
      <c r="B160" s="116"/>
      <c r="C160" s="116"/>
      <c r="D160" s="116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</row>
    <row r="161" spans="2:15">
      <c r="B161" s="116"/>
      <c r="C161" s="116"/>
      <c r="D161" s="116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</row>
    <row r="162" spans="2:15">
      <c r="B162" s="116"/>
      <c r="C162" s="116"/>
      <c r="D162" s="116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</row>
    <row r="163" spans="2:15">
      <c r="B163" s="116"/>
      <c r="C163" s="116"/>
      <c r="D163" s="116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</row>
    <row r="164" spans="2:15">
      <c r="B164" s="116"/>
      <c r="C164" s="116"/>
      <c r="D164" s="116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</row>
    <row r="165" spans="2:15">
      <c r="B165" s="116"/>
      <c r="C165" s="116"/>
      <c r="D165" s="116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</row>
    <row r="166" spans="2:15">
      <c r="B166" s="116"/>
      <c r="C166" s="116"/>
      <c r="D166" s="116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</row>
    <row r="167" spans="2:15">
      <c r="B167" s="116"/>
      <c r="C167" s="116"/>
      <c r="D167" s="116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</row>
    <row r="168" spans="2:15">
      <c r="B168" s="116"/>
      <c r="C168" s="116"/>
      <c r="D168" s="116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</row>
    <row r="169" spans="2:15">
      <c r="B169" s="116"/>
      <c r="C169" s="116"/>
      <c r="D169" s="116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</row>
    <row r="170" spans="2:15">
      <c r="B170" s="116"/>
      <c r="C170" s="116"/>
      <c r="D170" s="116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</row>
    <row r="171" spans="2:15">
      <c r="B171" s="116"/>
      <c r="C171" s="116"/>
      <c r="D171" s="116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</row>
    <row r="172" spans="2:15">
      <c r="B172" s="116"/>
      <c r="C172" s="116"/>
      <c r="D172" s="116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</row>
    <row r="173" spans="2:15">
      <c r="B173" s="116"/>
      <c r="C173" s="116"/>
      <c r="D173" s="116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</row>
    <row r="174" spans="2:15">
      <c r="B174" s="116"/>
      <c r="C174" s="116"/>
      <c r="D174" s="116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</row>
    <row r="175" spans="2:15">
      <c r="B175" s="116"/>
      <c r="C175" s="116"/>
      <c r="D175" s="116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</row>
    <row r="176" spans="2:15">
      <c r="B176" s="116"/>
      <c r="C176" s="116"/>
      <c r="D176" s="116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</row>
    <row r="177" spans="2:15">
      <c r="B177" s="116"/>
      <c r="C177" s="116"/>
      <c r="D177" s="116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</row>
    <row r="178" spans="2:15">
      <c r="B178" s="116"/>
      <c r="C178" s="116"/>
      <c r="D178" s="116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</row>
    <row r="179" spans="2:15">
      <c r="B179" s="116"/>
      <c r="C179" s="116"/>
      <c r="D179" s="116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</row>
    <row r="180" spans="2:15">
      <c r="B180" s="116"/>
      <c r="C180" s="116"/>
      <c r="D180" s="116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</row>
    <row r="181" spans="2:15">
      <c r="B181" s="116"/>
      <c r="C181" s="116"/>
      <c r="D181" s="116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</row>
    <row r="182" spans="2:15">
      <c r="B182" s="116"/>
      <c r="C182" s="116"/>
      <c r="D182" s="116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</row>
    <row r="183" spans="2:15">
      <c r="B183" s="116"/>
      <c r="C183" s="116"/>
      <c r="D183" s="116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</row>
    <row r="184" spans="2:15">
      <c r="B184" s="116"/>
      <c r="C184" s="116"/>
      <c r="D184" s="116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</row>
    <row r="185" spans="2:15">
      <c r="B185" s="116"/>
      <c r="C185" s="116"/>
      <c r="D185" s="116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</row>
    <row r="186" spans="2:15">
      <c r="B186" s="116"/>
      <c r="C186" s="116"/>
      <c r="D186" s="116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</row>
    <row r="187" spans="2:15">
      <c r="B187" s="116"/>
      <c r="C187" s="116"/>
      <c r="D187" s="116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</row>
    <row r="188" spans="2:15">
      <c r="B188" s="116"/>
      <c r="C188" s="116"/>
      <c r="D188" s="116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</row>
    <row r="189" spans="2:15">
      <c r="B189" s="116"/>
      <c r="C189" s="116"/>
      <c r="D189" s="116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</row>
    <row r="190" spans="2:15">
      <c r="B190" s="116"/>
      <c r="C190" s="116"/>
      <c r="D190" s="116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</row>
    <row r="191" spans="2:15">
      <c r="B191" s="116"/>
      <c r="C191" s="116"/>
      <c r="D191" s="116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</row>
    <row r="192" spans="2:15">
      <c r="B192" s="116"/>
      <c r="C192" s="116"/>
      <c r="D192" s="116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</row>
    <row r="193" spans="2:15">
      <c r="B193" s="116"/>
      <c r="C193" s="116"/>
      <c r="D193" s="116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</row>
    <row r="194" spans="2:15">
      <c r="B194" s="116"/>
      <c r="C194" s="116"/>
      <c r="D194" s="116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</row>
    <row r="195" spans="2:15">
      <c r="B195" s="116"/>
      <c r="C195" s="116"/>
      <c r="D195" s="116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</row>
    <row r="196" spans="2:15">
      <c r="B196" s="116"/>
      <c r="C196" s="116"/>
      <c r="D196" s="116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</row>
    <row r="197" spans="2:15">
      <c r="B197" s="116"/>
      <c r="C197" s="116"/>
      <c r="D197" s="116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</row>
    <row r="198" spans="2:15">
      <c r="B198" s="116"/>
      <c r="C198" s="116"/>
      <c r="D198" s="116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</row>
    <row r="199" spans="2:15">
      <c r="B199" s="116"/>
      <c r="C199" s="116"/>
      <c r="D199" s="116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</row>
    <row r="200" spans="2:15">
      <c r="B200" s="116"/>
      <c r="C200" s="116"/>
      <c r="D200" s="116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</row>
    <row r="201" spans="2:15">
      <c r="B201" s="116"/>
      <c r="C201" s="116"/>
      <c r="D201" s="116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</row>
    <row r="202" spans="2:15">
      <c r="B202" s="116"/>
      <c r="C202" s="116"/>
      <c r="D202" s="116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</row>
    <row r="203" spans="2:15">
      <c r="B203" s="116"/>
      <c r="C203" s="116"/>
      <c r="D203" s="116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</row>
    <row r="204" spans="2:15">
      <c r="B204" s="116"/>
      <c r="C204" s="116"/>
      <c r="D204" s="116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</row>
    <row r="205" spans="2:15">
      <c r="B205" s="116"/>
      <c r="C205" s="116"/>
      <c r="D205" s="116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</row>
    <row r="206" spans="2:15">
      <c r="B206" s="116"/>
      <c r="C206" s="116"/>
      <c r="D206" s="116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</row>
    <row r="207" spans="2:15">
      <c r="B207" s="116"/>
      <c r="C207" s="116"/>
      <c r="D207" s="116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</row>
    <row r="208" spans="2:15">
      <c r="B208" s="116"/>
      <c r="C208" s="116"/>
      <c r="D208" s="116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</row>
    <row r="209" spans="2:15">
      <c r="B209" s="116"/>
      <c r="C209" s="116"/>
      <c r="D209" s="116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</row>
    <row r="210" spans="2:15">
      <c r="B210" s="116"/>
      <c r="C210" s="116"/>
      <c r="D210" s="116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</row>
    <row r="211" spans="2:15">
      <c r="B211" s="116"/>
      <c r="C211" s="116"/>
      <c r="D211" s="116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</row>
    <row r="212" spans="2:15">
      <c r="B212" s="116"/>
      <c r="C212" s="116"/>
      <c r="D212" s="116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</row>
    <row r="213" spans="2:15">
      <c r="B213" s="116"/>
      <c r="C213" s="116"/>
      <c r="D213" s="116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</row>
    <row r="214" spans="2:15">
      <c r="B214" s="116"/>
      <c r="C214" s="116"/>
      <c r="D214" s="116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</row>
    <row r="215" spans="2:15">
      <c r="B215" s="116"/>
      <c r="C215" s="116"/>
      <c r="D215" s="116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</row>
    <row r="216" spans="2:15">
      <c r="B216" s="116"/>
      <c r="C216" s="116"/>
      <c r="D216" s="116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</row>
    <row r="217" spans="2:15">
      <c r="B217" s="116"/>
      <c r="C217" s="116"/>
      <c r="D217" s="116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</row>
    <row r="218" spans="2:15">
      <c r="B218" s="116"/>
      <c r="C218" s="116"/>
      <c r="D218" s="116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</row>
    <row r="219" spans="2:15">
      <c r="B219" s="116"/>
      <c r="C219" s="116"/>
      <c r="D219" s="116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</row>
    <row r="220" spans="2:15">
      <c r="B220" s="116"/>
      <c r="C220" s="116"/>
      <c r="D220" s="116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</row>
    <row r="221" spans="2:15">
      <c r="B221" s="116"/>
      <c r="C221" s="116"/>
      <c r="D221" s="116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</row>
    <row r="222" spans="2:15">
      <c r="B222" s="116"/>
      <c r="C222" s="116"/>
      <c r="D222" s="116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</row>
    <row r="223" spans="2:15">
      <c r="B223" s="116"/>
      <c r="C223" s="116"/>
      <c r="D223" s="116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</row>
    <row r="224" spans="2:15">
      <c r="B224" s="116"/>
      <c r="C224" s="116"/>
      <c r="D224" s="116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</row>
    <row r="225" spans="2:15">
      <c r="B225" s="116"/>
      <c r="C225" s="116"/>
      <c r="D225" s="116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</row>
    <row r="226" spans="2:15">
      <c r="B226" s="116"/>
      <c r="C226" s="116"/>
      <c r="D226" s="116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</row>
    <row r="227" spans="2:15">
      <c r="B227" s="116"/>
      <c r="C227" s="116"/>
      <c r="D227" s="116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</row>
    <row r="228" spans="2:15">
      <c r="B228" s="116"/>
      <c r="C228" s="116"/>
      <c r="D228" s="116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</row>
    <row r="229" spans="2:15">
      <c r="B229" s="116"/>
      <c r="C229" s="116"/>
      <c r="D229" s="116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</row>
    <row r="230" spans="2:15">
      <c r="B230" s="116"/>
      <c r="C230" s="116"/>
      <c r="D230" s="116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</row>
    <row r="231" spans="2:15">
      <c r="B231" s="116"/>
      <c r="C231" s="116"/>
      <c r="D231" s="116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</row>
    <row r="232" spans="2:15">
      <c r="B232" s="116"/>
      <c r="C232" s="116"/>
      <c r="D232" s="116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</row>
    <row r="233" spans="2:15">
      <c r="B233" s="116"/>
      <c r="C233" s="116"/>
      <c r="D233" s="116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</row>
    <row r="234" spans="2:15">
      <c r="B234" s="116"/>
      <c r="C234" s="116"/>
      <c r="D234" s="116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</row>
    <row r="235" spans="2:15">
      <c r="B235" s="116"/>
      <c r="C235" s="116"/>
      <c r="D235" s="116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</row>
    <row r="236" spans="2:15">
      <c r="B236" s="116"/>
      <c r="C236" s="116"/>
      <c r="D236" s="116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</row>
    <row r="237" spans="2:15">
      <c r="B237" s="116"/>
      <c r="C237" s="116"/>
      <c r="D237" s="116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</row>
    <row r="238" spans="2:15">
      <c r="B238" s="116"/>
      <c r="C238" s="116"/>
      <c r="D238" s="116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</row>
    <row r="239" spans="2:15">
      <c r="B239" s="116"/>
      <c r="C239" s="116"/>
      <c r="D239" s="116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</row>
    <row r="240" spans="2:15">
      <c r="B240" s="116"/>
      <c r="C240" s="116"/>
      <c r="D240" s="116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</row>
    <row r="241" spans="2:15">
      <c r="B241" s="116"/>
      <c r="C241" s="116"/>
      <c r="D241" s="116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</row>
    <row r="242" spans="2:15">
      <c r="B242" s="116"/>
      <c r="C242" s="116"/>
      <c r="D242" s="116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</row>
    <row r="243" spans="2:15">
      <c r="B243" s="116"/>
      <c r="C243" s="116"/>
      <c r="D243" s="116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</row>
    <row r="244" spans="2:15">
      <c r="B244" s="116"/>
      <c r="C244" s="116"/>
      <c r="D244" s="116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</row>
    <row r="245" spans="2:15">
      <c r="B245" s="116"/>
      <c r="C245" s="116"/>
      <c r="D245" s="116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</row>
    <row r="246" spans="2:15">
      <c r="B246" s="116"/>
      <c r="C246" s="116"/>
      <c r="D246" s="116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</row>
    <row r="247" spans="2:15">
      <c r="B247" s="116"/>
      <c r="C247" s="116"/>
      <c r="D247" s="116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</row>
    <row r="248" spans="2:15">
      <c r="B248" s="116"/>
      <c r="C248" s="116"/>
      <c r="D248" s="116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</row>
    <row r="249" spans="2:15">
      <c r="B249" s="116"/>
      <c r="C249" s="116"/>
      <c r="D249" s="116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</row>
    <row r="250" spans="2:15">
      <c r="B250" s="116"/>
      <c r="C250" s="116"/>
      <c r="D250" s="116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</row>
    <row r="251" spans="2:15">
      <c r="B251" s="116"/>
      <c r="C251" s="116"/>
      <c r="D251" s="116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</row>
    <row r="252" spans="2:15">
      <c r="B252" s="116"/>
      <c r="C252" s="116"/>
      <c r="D252" s="116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</row>
    <row r="253" spans="2:15">
      <c r="B253" s="116"/>
      <c r="C253" s="116"/>
      <c r="D253" s="116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</row>
    <row r="254" spans="2:15">
      <c r="B254" s="116"/>
      <c r="C254" s="116"/>
      <c r="D254" s="116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</row>
    <row r="255" spans="2:15">
      <c r="B255" s="116"/>
      <c r="C255" s="116"/>
      <c r="D255" s="116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</row>
    <row r="256" spans="2:15">
      <c r="B256" s="116"/>
      <c r="C256" s="116"/>
      <c r="D256" s="116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</row>
    <row r="257" spans="2:15">
      <c r="B257" s="116"/>
      <c r="C257" s="116"/>
      <c r="D257" s="116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</row>
    <row r="258" spans="2:15">
      <c r="B258" s="116"/>
      <c r="C258" s="116"/>
      <c r="D258" s="116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</row>
    <row r="259" spans="2:15">
      <c r="B259" s="116"/>
      <c r="C259" s="116"/>
      <c r="D259" s="116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</row>
    <row r="260" spans="2:15">
      <c r="B260" s="116"/>
      <c r="C260" s="116"/>
      <c r="D260" s="116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</row>
    <row r="261" spans="2:15">
      <c r="B261" s="116"/>
      <c r="C261" s="116"/>
      <c r="D261" s="116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</row>
    <row r="262" spans="2:15">
      <c r="B262" s="116"/>
      <c r="C262" s="116"/>
      <c r="D262" s="116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</row>
    <row r="263" spans="2:15">
      <c r="B263" s="116"/>
      <c r="C263" s="116"/>
      <c r="D263" s="116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</row>
    <row r="264" spans="2:15">
      <c r="B264" s="116"/>
      <c r="C264" s="116"/>
      <c r="D264" s="116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</row>
    <row r="265" spans="2:15">
      <c r="B265" s="116"/>
      <c r="C265" s="116"/>
      <c r="D265" s="116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</row>
    <row r="266" spans="2:15">
      <c r="B266" s="116"/>
      <c r="C266" s="116"/>
      <c r="D266" s="116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</row>
    <row r="267" spans="2:15">
      <c r="B267" s="116"/>
      <c r="C267" s="116"/>
      <c r="D267" s="116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</row>
    <row r="268" spans="2:15">
      <c r="B268" s="116"/>
      <c r="C268" s="116"/>
      <c r="D268" s="116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</row>
    <row r="269" spans="2:15">
      <c r="B269" s="116"/>
      <c r="C269" s="116"/>
      <c r="D269" s="116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</row>
    <row r="270" spans="2:15">
      <c r="B270" s="116"/>
      <c r="C270" s="116"/>
      <c r="D270" s="116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</row>
    <row r="271" spans="2:15">
      <c r="B271" s="116"/>
      <c r="C271" s="116"/>
      <c r="D271" s="116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</row>
    <row r="272" spans="2:15">
      <c r="B272" s="116"/>
      <c r="C272" s="116"/>
      <c r="D272" s="116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</row>
    <row r="273" spans="2:15">
      <c r="B273" s="116"/>
      <c r="C273" s="116"/>
      <c r="D273" s="116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</row>
    <row r="274" spans="2:15">
      <c r="B274" s="116"/>
      <c r="C274" s="116"/>
      <c r="D274" s="116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</row>
    <row r="275" spans="2:15">
      <c r="B275" s="116"/>
      <c r="C275" s="116"/>
      <c r="D275" s="116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</row>
    <row r="276" spans="2:15">
      <c r="B276" s="116"/>
      <c r="C276" s="116"/>
      <c r="D276" s="116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</row>
    <row r="277" spans="2:15">
      <c r="B277" s="116"/>
      <c r="C277" s="116"/>
      <c r="D277" s="116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</row>
    <row r="278" spans="2:15">
      <c r="B278" s="116"/>
      <c r="C278" s="116"/>
      <c r="D278" s="116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</row>
    <row r="279" spans="2:15">
      <c r="B279" s="116"/>
      <c r="C279" s="116"/>
      <c r="D279" s="116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</row>
    <row r="280" spans="2:15">
      <c r="B280" s="116"/>
      <c r="C280" s="116"/>
      <c r="D280" s="116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</row>
    <row r="281" spans="2:15">
      <c r="B281" s="116"/>
      <c r="C281" s="116"/>
      <c r="D281" s="116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</row>
    <row r="282" spans="2:15">
      <c r="B282" s="116"/>
      <c r="C282" s="116"/>
      <c r="D282" s="116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</row>
    <row r="283" spans="2:15">
      <c r="B283" s="116"/>
      <c r="C283" s="116"/>
      <c r="D283" s="116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</row>
    <row r="284" spans="2:15">
      <c r="B284" s="116"/>
      <c r="C284" s="116"/>
      <c r="D284" s="116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</row>
    <row r="285" spans="2:15">
      <c r="B285" s="116"/>
      <c r="C285" s="116"/>
      <c r="D285" s="116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</row>
    <row r="286" spans="2:15">
      <c r="B286" s="116"/>
      <c r="C286" s="116"/>
      <c r="D286" s="116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</row>
    <row r="287" spans="2:15">
      <c r="B287" s="116"/>
      <c r="C287" s="116"/>
      <c r="D287" s="116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</row>
    <row r="288" spans="2:15">
      <c r="B288" s="116"/>
      <c r="C288" s="116"/>
      <c r="D288" s="116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</row>
    <row r="289" spans="2:15">
      <c r="B289" s="116"/>
      <c r="C289" s="116"/>
      <c r="D289" s="116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</row>
    <row r="290" spans="2:15">
      <c r="B290" s="116"/>
      <c r="C290" s="116"/>
      <c r="D290" s="116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</row>
    <row r="291" spans="2:15">
      <c r="B291" s="116"/>
      <c r="C291" s="116"/>
      <c r="D291" s="116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</row>
    <row r="292" spans="2:15">
      <c r="B292" s="116"/>
      <c r="C292" s="116"/>
      <c r="D292" s="116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</row>
    <row r="293" spans="2:15">
      <c r="B293" s="116"/>
      <c r="C293" s="116"/>
      <c r="D293" s="116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</row>
    <row r="294" spans="2:15">
      <c r="B294" s="116"/>
      <c r="C294" s="116"/>
      <c r="D294" s="116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</row>
    <row r="295" spans="2:15">
      <c r="B295" s="116"/>
      <c r="C295" s="116"/>
      <c r="D295" s="116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</row>
    <row r="296" spans="2:15">
      <c r="B296" s="116"/>
      <c r="C296" s="116"/>
      <c r="D296" s="116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</row>
    <row r="297" spans="2:15">
      <c r="B297" s="116"/>
      <c r="C297" s="116"/>
      <c r="D297" s="116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</row>
    <row r="298" spans="2:15">
      <c r="B298" s="116"/>
      <c r="C298" s="116"/>
      <c r="D298" s="116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</row>
    <row r="299" spans="2:15">
      <c r="B299" s="116"/>
      <c r="C299" s="116"/>
      <c r="D299" s="116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</row>
    <row r="300" spans="2:15">
      <c r="B300" s="116"/>
      <c r="C300" s="116"/>
      <c r="D300" s="116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4.85546875" style="2" bestFit="1" customWidth="1"/>
    <col min="3" max="3" width="60.140625" style="2" bestFit="1" customWidth="1"/>
    <col min="4" max="4" width="5.28515625" style="1" bestFit="1" customWidth="1"/>
    <col min="5" max="5" width="7.5703125" style="1" bestFit="1" customWidth="1"/>
    <col min="6" max="6" width="9.7109375" style="1" bestFit="1" customWidth="1"/>
    <col min="7" max="7" width="8" style="1" bestFit="1" customWidth="1"/>
    <col min="8" max="8" width="9.7109375" style="1" bestFit="1" customWidth="1"/>
    <col min="9" max="9" width="10.42578125" style="1" bestFit="1" customWidth="1"/>
    <col min="10" max="10" width="9.5703125" style="1" bestFit="1" customWidth="1"/>
    <col min="11" max="16384" width="9.140625" style="1"/>
  </cols>
  <sheetData>
    <row r="1" spans="2:10">
      <c r="B1" s="46" t="s">
        <v>142</v>
      </c>
      <c r="C1" s="67" t="s" vm="1">
        <v>225</v>
      </c>
    </row>
    <row r="2" spans="2:10">
      <c r="B2" s="46" t="s">
        <v>141</v>
      </c>
      <c r="C2" s="67" t="s">
        <v>226</v>
      </c>
    </row>
    <row r="3" spans="2:10">
      <c r="B3" s="46" t="s">
        <v>143</v>
      </c>
      <c r="C3" s="67" t="s">
        <v>227</v>
      </c>
    </row>
    <row r="4" spans="2:10">
      <c r="B4" s="46" t="s">
        <v>144</v>
      </c>
      <c r="C4" s="67">
        <v>9454</v>
      </c>
    </row>
    <row r="6" spans="2:10" ht="26.25" customHeight="1">
      <c r="B6" s="133" t="s">
        <v>174</v>
      </c>
      <c r="C6" s="134"/>
      <c r="D6" s="134"/>
      <c r="E6" s="134"/>
      <c r="F6" s="134"/>
      <c r="G6" s="134"/>
      <c r="H6" s="134"/>
      <c r="I6" s="134"/>
      <c r="J6" s="135"/>
    </row>
    <row r="7" spans="2:10" s="3" customFormat="1" ht="78.75">
      <c r="B7" s="47" t="s">
        <v>112</v>
      </c>
      <c r="C7" s="49" t="s">
        <v>54</v>
      </c>
      <c r="D7" s="49" t="s">
        <v>83</v>
      </c>
      <c r="E7" s="49" t="s">
        <v>55</v>
      </c>
      <c r="F7" s="49" t="s">
        <v>99</v>
      </c>
      <c r="G7" s="49" t="s">
        <v>185</v>
      </c>
      <c r="H7" s="49" t="s">
        <v>145</v>
      </c>
      <c r="I7" s="49" t="s">
        <v>146</v>
      </c>
      <c r="J7" s="64" t="s">
        <v>211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205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88" t="s">
        <v>40</v>
      </c>
      <c r="C10" s="101"/>
      <c r="D10" s="88"/>
      <c r="E10" s="106">
        <v>0</v>
      </c>
      <c r="F10" s="73"/>
      <c r="G10" s="83">
        <v>12.585610000000001</v>
      </c>
      <c r="H10" s="84">
        <f>IFERROR(G10/$G$10,0)</f>
        <v>1</v>
      </c>
      <c r="I10" s="84">
        <f>G10/'סכום נכסי הקרן'!$C$42</f>
        <v>1.5302088151603139E-4</v>
      </c>
      <c r="J10" s="73"/>
    </row>
    <row r="11" spans="2:10" ht="22.5" customHeight="1">
      <c r="B11" s="92" t="s">
        <v>198</v>
      </c>
      <c r="C11" s="101"/>
      <c r="D11" s="88"/>
      <c r="E11" s="106">
        <v>0</v>
      </c>
      <c r="F11" s="86"/>
      <c r="G11" s="83">
        <v>12.585610000000001</v>
      </c>
      <c r="H11" s="84">
        <f t="shared" ref="H11:H13" si="0">IFERROR(G11/$G$10,0)</f>
        <v>1</v>
      </c>
      <c r="I11" s="84">
        <f>G11/'סכום נכסי הקרן'!$C$42</f>
        <v>1.5302088151603139E-4</v>
      </c>
      <c r="J11" s="73"/>
    </row>
    <row r="12" spans="2:10">
      <c r="B12" s="89" t="s">
        <v>84</v>
      </c>
      <c r="C12" s="107"/>
      <c r="D12" s="93"/>
      <c r="E12" s="108">
        <v>0</v>
      </c>
      <c r="F12" s="105"/>
      <c r="G12" s="80">
        <v>12.585610000000001</v>
      </c>
      <c r="H12" s="81">
        <f t="shared" si="0"/>
        <v>1</v>
      </c>
      <c r="I12" s="81">
        <f>G12/'סכום נכסי הקרן'!$C$42</f>
        <v>1.5302088151603139E-4</v>
      </c>
      <c r="J12" s="71"/>
    </row>
    <row r="13" spans="2:10">
      <c r="B13" s="76" t="s">
        <v>2579</v>
      </c>
      <c r="C13" s="101">
        <v>44104</v>
      </c>
      <c r="D13" s="88" t="s">
        <v>27</v>
      </c>
      <c r="E13" s="106">
        <v>0</v>
      </c>
      <c r="F13" s="86" t="s">
        <v>129</v>
      </c>
      <c r="G13" s="83">
        <v>12.585610000000001</v>
      </c>
      <c r="H13" s="84">
        <f t="shared" si="0"/>
        <v>1</v>
      </c>
      <c r="I13" s="84">
        <f>G13/'סכום נכסי הקרן'!$C$42</f>
        <v>1.5302088151603139E-4</v>
      </c>
      <c r="J13" s="73" t="s">
        <v>2580</v>
      </c>
    </row>
    <row r="14" spans="2:10">
      <c r="B14" s="92"/>
      <c r="C14" s="101"/>
      <c r="D14" s="88"/>
      <c r="E14" s="106"/>
      <c r="F14" s="73"/>
      <c r="G14" s="73"/>
      <c r="H14" s="84"/>
      <c r="I14" s="73"/>
      <c r="J14" s="73"/>
    </row>
    <row r="15" spans="2:10">
      <c r="B15" s="88"/>
      <c r="C15" s="101"/>
      <c r="D15" s="88"/>
      <c r="E15" s="106"/>
      <c r="F15" s="88"/>
      <c r="G15" s="88"/>
      <c r="H15" s="88"/>
      <c r="I15" s="88"/>
      <c r="J15" s="88"/>
    </row>
    <row r="16" spans="2:10">
      <c r="B16" s="88"/>
      <c r="C16" s="101"/>
      <c r="D16" s="88"/>
      <c r="E16" s="106"/>
      <c r="F16" s="88"/>
      <c r="G16" s="88"/>
      <c r="H16" s="88"/>
      <c r="I16" s="88"/>
      <c r="J16" s="88"/>
    </row>
    <row r="17" spans="2:10">
      <c r="B17" s="119"/>
      <c r="C17" s="101"/>
      <c r="D17" s="88"/>
      <c r="E17" s="106"/>
      <c r="F17" s="88"/>
      <c r="G17" s="88"/>
      <c r="H17" s="88"/>
      <c r="I17" s="88"/>
      <c r="J17" s="88"/>
    </row>
    <row r="18" spans="2:10">
      <c r="B18" s="119"/>
      <c r="C18" s="101"/>
      <c r="D18" s="88"/>
      <c r="E18" s="106"/>
      <c r="F18" s="88"/>
      <c r="G18" s="88"/>
      <c r="H18" s="88"/>
      <c r="I18" s="88"/>
      <c r="J18" s="88"/>
    </row>
    <row r="19" spans="2:10">
      <c r="B19" s="88"/>
      <c r="C19" s="101"/>
      <c r="D19" s="88"/>
      <c r="E19" s="106"/>
      <c r="F19" s="88"/>
      <c r="G19" s="88"/>
      <c r="H19" s="88"/>
      <c r="I19" s="88"/>
      <c r="J19" s="88"/>
    </row>
    <row r="20" spans="2:10">
      <c r="B20" s="88"/>
      <c r="C20" s="101"/>
      <c r="D20" s="88"/>
      <c r="E20" s="106"/>
      <c r="F20" s="88"/>
      <c r="G20" s="88"/>
      <c r="H20" s="88"/>
      <c r="I20" s="88"/>
      <c r="J20" s="88"/>
    </row>
    <row r="21" spans="2:10">
      <c r="B21" s="88"/>
      <c r="C21" s="101"/>
      <c r="D21" s="88"/>
      <c r="E21" s="106"/>
      <c r="F21" s="88"/>
      <c r="G21" s="88"/>
      <c r="H21" s="88"/>
      <c r="I21" s="88"/>
      <c r="J21" s="88"/>
    </row>
    <row r="22" spans="2:10">
      <c r="B22" s="88"/>
      <c r="C22" s="101"/>
      <c r="D22" s="88"/>
      <c r="E22" s="106"/>
      <c r="F22" s="88"/>
      <c r="G22" s="88"/>
      <c r="H22" s="88"/>
      <c r="I22" s="88"/>
      <c r="J22" s="88"/>
    </row>
    <row r="23" spans="2:10">
      <c r="B23" s="88"/>
      <c r="C23" s="101"/>
      <c r="D23" s="88"/>
      <c r="E23" s="106"/>
      <c r="F23" s="88"/>
      <c r="G23" s="88"/>
      <c r="H23" s="88"/>
      <c r="I23" s="88"/>
      <c r="J23" s="88"/>
    </row>
    <row r="24" spans="2:10">
      <c r="B24" s="88"/>
      <c r="C24" s="101"/>
      <c r="D24" s="88"/>
      <c r="E24" s="106"/>
      <c r="F24" s="88"/>
      <c r="G24" s="88"/>
      <c r="H24" s="88"/>
      <c r="I24" s="88"/>
      <c r="J24" s="88"/>
    </row>
    <row r="25" spans="2:10">
      <c r="B25" s="88"/>
      <c r="C25" s="101"/>
      <c r="D25" s="88"/>
      <c r="E25" s="106"/>
      <c r="F25" s="88"/>
      <c r="G25" s="88"/>
      <c r="H25" s="88"/>
      <c r="I25" s="88"/>
      <c r="J25" s="88"/>
    </row>
    <row r="26" spans="2:10">
      <c r="B26" s="88"/>
      <c r="C26" s="101"/>
      <c r="D26" s="88"/>
      <c r="E26" s="106"/>
      <c r="F26" s="88"/>
      <c r="G26" s="88"/>
      <c r="H26" s="88"/>
      <c r="I26" s="88"/>
      <c r="J26" s="88"/>
    </row>
    <row r="27" spans="2:10">
      <c r="B27" s="88"/>
      <c r="C27" s="101"/>
      <c r="D27" s="88"/>
      <c r="E27" s="106"/>
      <c r="F27" s="88"/>
      <c r="G27" s="88"/>
      <c r="H27" s="88"/>
      <c r="I27" s="88"/>
      <c r="J27" s="88"/>
    </row>
    <row r="28" spans="2:10">
      <c r="B28" s="88"/>
      <c r="C28" s="101"/>
      <c r="D28" s="88"/>
      <c r="E28" s="106"/>
      <c r="F28" s="88"/>
      <c r="G28" s="88"/>
      <c r="H28" s="88"/>
      <c r="I28" s="88"/>
      <c r="J28" s="88"/>
    </row>
    <row r="29" spans="2:10">
      <c r="B29" s="88"/>
      <c r="C29" s="101"/>
      <c r="D29" s="88"/>
      <c r="E29" s="106"/>
      <c r="F29" s="88"/>
      <c r="G29" s="88"/>
      <c r="H29" s="88"/>
      <c r="I29" s="88"/>
      <c r="J29" s="88"/>
    </row>
    <row r="30" spans="2:10">
      <c r="B30" s="88"/>
      <c r="C30" s="101"/>
      <c r="D30" s="88"/>
      <c r="E30" s="106"/>
      <c r="F30" s="88"/>
      <c r="G30" s="88"/>
      <c r="H30" s="88"/>
      <c r="I30" s="88"/>
      <c r="J30" s="88"/>
    </row>
    <row r="31" spans="2:10">
      <c r="B31" s="88"/>
      <c r="C31" s="101"/>
      <c r="D31" s="88"/>
      <c r="E31" s="106"/>
      <c r="F31" s="88"/>
      <c r="G31" s="88"/>
      <c r="H31" s="88"/>
      <c r="I31" s="88"/>
      <c r="J31" s="88"/>
    </row>
    <row r="32" spans="2:10">
      <c r="B32" s="88"/>
      <c r="C32" s="101"/>
      <c r="D32" s="88"/>
      <c r="E32" s="106"/>
      <c r="F32" s="88"/>
      <c r="G32" s="88"/>
      <c r="H32" s="88"/>
      <c r="I32" s="88"/>
      <c r="J32" s="88"/>
    </row>
    <row r="33" spans="2:10">
      <c r="B33" s="88"/>
      <c r="C33" s="101"/>
      <c r="D33" s="88"/>
      <c r="E33" s="106"/>
      <c r="F33" s="88"/>
      <c r="G33" s="88"/>
      <c r="H33" s="88"/>
      <c r="I33" s="88"/>
      <c r="J33" s="88"/>
    </row>
    <row r="34" spans="2:10">
      <c r="B34" s="88"/>
      <c r="C34" s="101"/>
      <c r="D34" s="88"/>
      <c r="E34" s="106"/>
      <c r="F34" s="88"/>
      <c r="G34" s="88"/>
      <c r="H34" s="88"/>
      <c r="I34" s="88"/>
      <c r="J34" s="88"/>
    </row>
    <row r="35" spans="2:10">
      <c r="B35" s="88"/>
      <c r="C35" s="101"/>
      <c r="D35" s="88"/>
      <c r="E35" s="106"/>
      <c r="F35" s="88"/>
      <c r="G35" s="88"/>
      <c r="H35" s="88"/>
      <c r="I35" s="88"/>
      <c r="J35" s="88"/>
    </row>
    <row r="36" spans="2:10">
      <c r="B36" s="88"/>
      <c r="C36" s="101"/>
      <c r="D36" s="88"/>
      <c r="E36" s="106"/>
      <c r="F36" s="88"/>
      <c r="G36" s="88"/>
      <c r="H36" s="88"/>
      <c r="I36" s="88"/>
      <c r="J36" s="88"/>
    </row>
    <row r="37" spans="2:10">
      <c r="B37" s="88"/>
      <c r="C37" s="101"/>
      <c r="D37" s="88"/>
      <c r="E37" s="106"/>
      <c r="F37" s="88"/>
      <c r="G37" s="88"/>
      <c r="H37" s="88"/>
      <c r="I37" s="88"/>
      <c r="J37" s="88"/>
    </row>
    <row r="38" spans="2:10">
      <c r="B38" s="88"/>
      <c r="C38" s="101"/>
      <c r="D38" s="88"/>
      <c r="E38" s="106"/>
      <c r="F38" s="88"/>
      <c r="G38" s="88"/>
      <c r="H38" s="88"/>
      <c r="I38" s="88"/>
      <c r="J38" s="88"/>
    </row>
    <row r="39" spans="2:10">
      <c r="B39" s="88"/>
      <c r="C39" s="101"/>
      <c r="D39" s="88"/>
      <c r="E39" s="106"/>
      <c r="F39" s="88"/>
      <c r="G39" s="88"/>
      <c r="H39" s="88"/>
      <c r="I39" s="88"/>
      <c r="J39" s="88"/>
    </row>
    <row r="40" spans="2:10">
      <c r="B40" s="88"/>
      <c r="C40" s="101"/>
      <c r="D40" s="88"/>
      <c r="E40" s="106"/>
      <c r="F40" s="88"/>
      <c r="G40" s="88"/>
      <c r="H40" s="88"/>
      <c r="I40" s="88"/>
      <c r="J40" s="88"/>
    </row>
    <row r="41" spans="2:10">
      <c r="B41" s="88"/>
      <c r="C41" s="101"/>
      <c r="D41" s="88"/>
      <c r="E41" s="106"/>
      <c r="F41" s="88"/>
      <c r="G41" s="88"/>
      <c r="H41" s="88"/>
      <c r="I41" s="88"/>
      <c r="J41" s="88"/>
    </row>
    <row r="42" spans="2:10">
      <c r="B42" s="88"/>
      <c r="C42" s="101"/>
      <c r="D42" s="88"/>
      <c r="E42" s="106"/>
      <c r="F42" s="88"/>
      <c r="G42" s="88"/>
      <c r="H42" s="88"/>
      <c r="I42" s="88"/>
      <c r="J42" s="88"/>
    </row>
    <row r="43" spans="2:10">
      <c r="B43" s="88"/>
      <c r="C43" s="101"/>
      <c r="D43" s="88"/>
      <c r="E43" s="106"/>
      <c r="F43" s="88"/>
      <c r="G43" s="88"/>
      <c r="H43" s="88"/>
      <c r="I43" s="88"/>
      <c r="J43" s="88"/>
    </row>
    <row r="44" spans="2:10">
      <c r="B44" s="88"/>
      <c r="C44" s="101"/>
      <c r="D44" s="88"/>
      <c r="E44" s="106"/>
      <c r="F44" s="88"/>
      <c r="G44" s="88"/>
      <c r="H44" s="88"/>
      <c r="I44" s="88"/>
      <c r="J44" s="88"/>
    </row>
    <row r="45" spans="2:10">
      <c r="B45" s="88"/>
      <c r="C45" s="101"/>
      <c r="D45" s="88"/>
      <c r="E45" s="106"/>
      <c r="F45" s="88"/>
      <c r="G45" s="88"/>
      <c r="H45" s="88"/>
      <c r="I45" s="88"/>
      <c r="J45" s="88"/>
    </row>
    <row r="46" spans="2:10">
      <c r="B46" s="88"/>
      <c r="C46" s="101"/>
      <c r="D46" s="88"/>
      <c r="E46" s="106"/>
      <c r="F46" s="88"/>
      <c r="G46" s="88"/>
      <c r="H46" s="88"/>
      <c r="I46" s="88"/>
      <c r="J46" s="88"/>
    </row>
    <row r="47" spans="2:10">
      <c r="B47" s="88"/>
      <c r="C47" s="101"/>
      <c r="D47" s="88"/>
      <c r="E47" s="106"/>
      <c r="F47" s="88"/>
      <c r="G47" s="88"/>
      <c r="H47" s="88"/>
      <c r="I47" s="88"/>
      <c r="J47" s="88"/>
    </row>
    <row r="48" spans="2:10">
      <c r="B48" s="88"/>
      <c r="C48" s="101"/>
      <c r="D48" s="88"/>
      <c r="E48" s="106"/>
      <c r="F48" s="88"/>
      <c r="G48" s="88"/>
      <c r="H48" s="88"/>
      <c r="I48" s="88"/>
      <c r="J48" s="88"/>
    </row>
    <row r="49" spans="2:10">
      <c r="B49" s="88"/>
      <c r="C49" s="101"/>
      <c r="D49" s="88"/>
      <c r="E49" s="106"/>
      <c r="F49" s="88"/>
      <c r="G49" s="88"/>
      <c r="H49" s="88"/>
      <c r="I49" s="88"/>
      <c r="J49" s="88"/>
    </row>
    <row r="50" spans="2:10">
      <c r="B50" s="88"/>
      <c r="C50" s="101"/>
      <c r="D50" s="88"/>
      <c r="E50" s="106"/>
      <c r="F50" s="88"/>
      <c r="G50" s="88"/>
      <c r="H50" s="88"/>
      <c r="I50" s="88"/>
      <c r="J50" s="88"/>
    </row>
    <row r="51" spans="2:10">
      <c r="B51" s="88"/>
      <c r="C51" s="101"/>
      <c r="D51" s="88"/>
      <c r="E51" s="106"/>
      <c r="F51" s="88"/>
      <c r="G51" s="88"/>
      <c r="H51" s="88"/>
      <c r="I51" s="88"/>
      <c r="J51" s="88"/>
    </row>
    <row r="52" spans="2:10">
      <c r="B52" s="88"/>
      <c r="C52" s="101"/>
      <c r="D52" s="88"/>
      <c r="E52" s="106"/>
      <c r="F52" s="88"/>
      <c r="G52" s="88"/>
      <c r="H52" s="88"/>
      <c r="I52" s="88"/>
      <c r="J52" s="88"/>
    </row>
    <row r="53" spans="2:10">
      <c r="B53" s="88"/>
      <c r="C53" s="101"/>
      <c r="D53" s="88"/>
      <c r="E53" s="106"/>
      <c r="F53" s="88"/>
      <c r="G53" s="88"/>
      <c r="H53" s="88"/>
      <c r="I53" s="88"/>
      <c r="J53" s="88"/>
    </row>
    <row r="54" spans="2:10">
      <c r="B54" s="88"/>
      <c r="C54" s="101"/>
      <c r="D54" s="88"/>
      <c r="E54" s="106"/>
      <c r="F54" s="88"/>
      <c r="G54" s="88"/>
      <c r="H54" s="88"/>
      <c r="I54" s="88"/>
      <c r="J54" s="88"/>
    </row>
    <row r="55" spans="2:10">
      <c r="B55" s="88"/>
      <c r="C55" s="101"/>
      <c r="D55" s="88"/>
      <c r="E55" s="106"/>
      <c r="F55" s="88"/>
      <c r="G55" s="88"/>
      <c r="H55" s="88"/>
      <c r="I55" s="88"/>
      <c r="J55" s="88"/>
    </row>
    <row r="56" spans="2:10">
      <c r="B56" s="88"/>
      <c r="C56" s="101"/>
      <c r="D56" s="88"/>
      <c r="E56" s="106"/>
      <c r="F56" s="88"/>
      <c r="G56" s="88"/>
      <c r="H56" s="88"/>
      <c r="I56" s="88"/>
      <c r="J56" s="88"/>
    </row>
    <row r="57" spans="2:10">
      <c r="B57" s="88"/>
      <c r="C57" s="101"/>
      <c r="D57" s="88"/>
      <c r="E57" s="106"/>
      <c r="F57" s="88"/>
      <c r="G57" s="88"/>
      <c r="H57" s="88"/>
      <c r="I57" s="88"/>
      <c r="J57" s="88"/>
    </row>
    <row r="58" spans="2:10">
      <c r="B58" s="88"/>
      <c r="C58" s="101"/>
      <c r="D58" s="88"/>
      <c r="E58" s="106"/>
      <c r="F58" s="88"/>
      <c r="G58" s="88"/>
      <c r="H58" s="88"/>
      <c r="I58" s="88"/>
      <c r="J58" s="88"/>
    </row>
    <row r="59" spans="2:10">
      <c r="B59" s="88"/>
      <c r="C59" s="101"/>
      <c r="D59" s="88"/>
      <c r="E59" s="106"/>
      <c r="F59" s="88"/>
      <c r="G59" s="88"/>
      <c r="H59" s="88"/>
      <c r="I59" s="88"/>
      <c r="J59" s="88"/>
    </row>
    <row r="60" spans="2:10">
      <c r="B60" s="88"/>
      <c r="C60" s="101"/>
      <c r="D60" s="88"/>
      <c r="E60" s="106"/>
      <c r="F60" s="88"/>
      <c r="G60" s="88"/>
      <c r="H60" s="88"/>
      <c r="I60" s="88"/>
      <c r="J60" s="88"/>
    </row>
    <row r="61" spans="2:10">
      <c r="B61" s="88"/>
      <c r="C61" s="101"/>
      <c r="D61" s="88"/>
      <c r="E61" s="106"/>
      <c r="F61" s="88"/>
      <c r="G61" s="88"/>
      <c r="H61" s="88"/>
      <c r="I61" s="88"/>
      <c r="J61" s="88"/>
    </row>
    <row r="62" spans="2:10">
      <c r="B62" s="88"/>
      <c r="C62" s="101"/>
      <c r="D62" s="88"/>
      <c r="E62" s="106"/>
      <c r="F62" s="88"/>
      <c r="G62" s="88"/>
      <c r="H62" s="88"/>
      <c r="I62" s="88"/>
      <c r="J62" s="88"/>
    </row>
    <row r="63" spans="2:10">
      <c r="B63" s="88"/>
      <c r="C63" s="101"/>
      <c r="D63" s="88"/>
      <c r="E63" s="106"/>
      <c r="F63" s="88"/>
      <c r="G63" s="88"/>
      <c r="H63" s="88"/>
      <c r="I63" s="88"/>
      <c r="J63" s="88"/>
    </row>
    <row r="64" spans="2:10">
      <c r="B64" s="88"/>
      <c r="C64" s="101"/>
      <c r="D64" s="88"/>
      <c r="E64" s="106"/>
      <c r="F64" s="88"/>
      <c r="G64" s="88"/>
      <c r="H64" s="88"/>
      <c r="I64" s="88"/>
      <c r="J64" s="88"/>
    </row>
    <row r="65" spans="2:10">
      <c r="B65" s="88"/>
      <c r="C65" s="101"/>
      <c r="D65" s="88"/>
      <c r="E65" s="106"/>
      <c r="F65" s="88"/>
      <c r="G65" s="88"/>
      <c r="H65" s="88"/>
      <c r="I65" s="88"/>
      <c r="J65" s="88"/>
    </row>
    <row r="66" spans="2:10">
      <c r="B66" s="88"/>
      <c r="C66" s="101"/>
      <c r="D66" s="88"/>
      <c r="E66" s="106"/>
      <c r="F66" s="88"/>
      <c r="G66" s="88"/>
      <c r="H66" s="88"/>
      <c r="I66" s="88"/>
      <c r="J66" s="88"/>
    </row>
    <row r="67" spans="2:10">
      <c r="B67" s="88"/>
      <c r="C67" s="101"/>
      <c r="D67" s="88"/>
      <c r="E67" s="106"/>
      <c r="F67" s="88"/>
      <c r="G67" s="88"/>
      <c r="H67" s="88"/>
      <c r="I67" s="88"/>
      <c r="J67" s="88"/>
    </row>
    <row r="68" spans="2:10">
      <c r="B68" s="88"/>
      <c r="C68" s="101"/>
      <c r="D68" s="88"/>
      <c r="E68" s="106"/>
      <c r="F68" s="88"/>
      <c r="G68" s="88"/>
      <c r="H68" s="88"/>
      <c r="I68" s="88"/>
      <c r="J68" s="88"/>
    </row>
    <row r="69" spans="2:10">
      <c r="B69" s="88"/>
      <c r="C69" s="101"/>
      <c r="D69" s="88"/>
      <c r="E69" s="106"/>
      <c r="F69" s="88"/>
      <c r="G69" s="88"/>
      <c r="H69" s="88"/>
      <c r="I69" s="88"/>
      <c r="J69" s="88"/>
    </row>
    <row r="70" spans="2:10">
      <c r="B70" s="88"/>
      <c r="C70" s="101"/>
      <c r="D70" s="88"/>
      <c r="E70" s="106"/>
      <c r="F70" s="88"/>
      <c r="G70" s="88"/>
      <c r="H70" s="88"/>
      <c r="I70" s="88"/>
      <c r="J70" s="88"/>
    </row>
    <row r="71" spans="2:10">
      <c r="B71" s="88"/>
      <c r="C71" s="101"/>
      <c r="D71" s="88"/>
      <c r="E71" s="106"/>
      <c r="F71" s="88"/>
      <c r="G71" s="88"/>
      <c r="H71" s="88"/>
      <c r="I71" s="88"/>
      <c r="J71" s="88"/>
    </row>
    <row r="72" spans="2:10">
      <c r="B72" s="88"/>
      <c r="C72" s="101"/>
      <c r="D72" s="88"/>
      <c r="E72" s="106"/>
      <c r="F72" s="88"/>
      <c r="G72" s="88"/>
      <c r="H72" s="88"/>
      <c r="I72" s="88"/>
      <c r="J72" s="88"/>
    </row>
    <row r="73" spans="2:10">
      <c r="B73" s="88"/>
      <c r="C73" s="101"/>
      <c r="D73" s="88"/>
      <c r="E73" s="106"/>
      <c r="F73" s="88"/>
      <c r="G73" s="88"/>
      <c r="H73" s="88"/>
      <c r="I73" s="88"/>
      <c r="J73" s="88"/>
    </row>
    <row r="74" spans="2:10">
      <c r="B74" s="88"/>
      <c r="C74" s="101"/>
      <c r="D74" s="88"/>
      <c r="E74" s="106"/>
      <c r="F74" s="88"/>
      <c r="G74" s="88"/>
      <c r="H74" s="88"/>
      <c r="I74" s="88"/>
      <c r="J74" s="88"/>
    </row>
    <row r="75" spans="2:10">
      <c r="B75" s="88"/>
      <c r="C75" s="101"/>
      <c r="D75" s="88"/>
      <c r="E75" s="106"/>
      <c r="F75" s="88"/>
      <c r="G75" s="88"/>
      <c r="H75" s="88"/>
      <c r="I75" s="88"/>
      <c r="J75" s="88"/>
    </row>
    <row r="76" spans="2:10">
      <c r="B76" s="88"/>
      <c r="C76" s="101"/>
      <c r="D76" s="88"/>
      <c r="E76" s="106"/>
      <c r="F76" s="88"/>
      <c r="G76" s="88"/>
      <c r="H76" s="88"/>
      <c r="I76" s="88"/>
      <c r="J76" s="88"/>
    </row>
    <row r="77" spans="2:10">
      <c r="B77" s="88"/>
      <c r="C77" s="101"/>
      <c r="D77" s="88"/>
      <c r="E77" s="106"/>
      <c r="F77" s="88"/>
      <c r="G77" s="88"/>
      <c r="H77" s="88"/>
      <c r="I77" s="88"/>
      <c r="J77" s="88"/>
    </row>
    <row r="78" spans="2:10">
      <c r="B78" s="88"/>
      <c r="C78" s="101"/>
      <c r="D78" s="88"/>
      <c r="E78" s="106"/>
      <c r="F78" s="88"/>
      <c r="G78" s="88"/>
      <c r="H78" s="88"/>
      <c r="I78" s="88"/>
      <c r="J78" s="88"/>
    </row>
    <row r="79" spans="2:10">
      <c r="B79" s="88"/>
      <c r="C79" s="101"/>
      <c r="D79" s="88"/>
      <c r="E79" s="106"/>
      <c r="F79" s="88"/>
      <c r="G79" s="88"/>
      <c r="H79" s="88"/>
      <c r="I79" s="88"/>
      <c r="J79" s="88"/>
    </row>
    <row r="80" spans="2:10">
      <c r="B80" s="88"/>
      <c r="C80" s="101"/>
      <c r="D80" s="88"/>
      <c r="E80" s="106"/>
      <c r="F80" s="88"/>
      <c r="G80" s="88"/>
      <c r="H80" s="88"/>
      <c r="I80" s="88"/>
      <c r="J80" s="88"/>
    </row>
    <row r="81" spans="2:10">
      <c r="B81" s="88"/>
      <c r="C81" s="101"/>
      <c r="D81" s="88"/>
      <c r="E81" s="106"/>
      <c r="F81" s="88"/>
      <c r="G81" s="88"/>
      <c r="H81" s="88"/>
      <c r="I81" s="88"/>
      <c r="J81" s="88"/>
    </row>
    <row r="82" spans="2:10">
      <c r="B82" s="88"/>
      <c r="C82" s="101"/>
      <c r="D82" s="88"/>
      <c r="E82" s="106"/>
      <c r="F82" s="88"/>
      <c r="G82" s="88"/>
      <c r="H82" s="88"/>
      <c r="I82" s="88"/>
      <c r="J82" s="88"/>
    </row>
    <row r="83" spans="2:10">
      <c r="B83" s="88"/>
      <c r="C83" s="101"/>
      <c r="D83" s="88"/>
      <c r="E83" s="106"/>
      <c r="F83" s="88"/>
      <c r="G83" s="88"/>
      <c r="H83" s="88"/>
      <c r="I83" s="88"/>
      <c r="J83" s="88"/>
    </row>
    <row r="84" spans="2:10">
      <c r="B84" s="88"/>
      <c r="C84" s="101"/>
      <c r="D84" s="88"/>
      <c r="E84" s="106"/>
      <c r="F84" s="88"/>
      <c r="G84" s="88"/>
      <c r="H84" s="88"/>
      <c r="I84" s="88"/>
      <c r="J84" s="88"/>
    </row>
    <row r="85" spans="2:10">
      <c r="B85" s="88"/>
      <c r="C85" s="101"/>
      <c r="D85" s="88"/>
      <c r="E85" s="106"/>
      <c r="F85" s="88"/>
      <c r="G85" s="88"/>
      <c r="H85" s="88"/>
      <c r="I85" s="88"/>
      <c r="J85" s="88"/>
    </row>
    <row r="86" spans="2:10">
      <c r="B86" s="88"/>
      <c r="C86" s="101"/>
      <c r="D86" s="88"/>
      <c r="E86" s="106"/>
      <c r="F86" s="88"/>
      <c r="G86" s="88"/>
      <c r="H86" s="88"/>
      <c r="I86" s="88"/>
      <c r="J86" s="88"/>
    </row>
    <row r="87" spans="2:10">
      <c r="B87" s="88"/>
      <c r="C87" s="101"/>
      <c r="D87" s="88"/>
      <c r="E87" s="106"/>
      <c r="F87" s="88"/>
      <c r="G87" s="88"/>
      <c r="H87" s="88"/>
      <c r="I87" s="88"/>
      <c r="J87" s="88"/>
    </row>
    <row r="88" spans="2:10">
      <c r="B88" s="88"/>
      <c r="C88" s="101"/>
      <c r="D88" s="88"/>
      <c r="E88" s="106"/>
      <c r="F88" s="88"/>
      <c r="G88" s="88"/>
      <c r="H88" s="88"/>
      <c r="I88" s="88"/>
      <c r="J88" s="88"/>
    </row>
    <row r="89" spans="2:10">
      <c r="B89" s="88"/>
      <c r="C89" s="101"/>
      <c r="D89" s="88"/>
      <c r="E89" s="106"/>
      <c r="F89" s="88"/>
      <c r="G89" s="88"/>
      <c r="H89" s="88"/>
      <c r="I89" s="88"/>
      <c r="J89" s="88"/>
    </row>
    <row r="90" spans="2:10">
      <c r="B90" s="88"/>
      <c r="C90" s="101"/>
      <c r="D90" s="88"/>
      <c r="E90" s="106"/>
      <c r="F90" s="88"/>
      <c r="G90" s="88"/>
      <c r="H90" s="88"/>
      <c r="I90" s="88"/>
      <c r="J90" s="88"/>
    </row>
    <row r="91" spans="2:10">
      <c r="B91" s="88"/>
      <c r="C91" s="101"/>
      <c r="D91" s="88"/>
      <c r="E91" s="106"/>
      <c r="F91" s="88"/>
      <c r="G91" s="88"/>
      <c r="H91" s="88"/>
      <c r="I91" s="88"/>
      <c r="J91" s="88"/>
    </row>
    <row r="92" spans="2:10">
      <c r="B92" s="88"/>
      <c r="C92" s="101"/>
      <c r="D92" s="88"/>
      <c r="E92" s="106"/>
      <c r="F92" s="88"/>
      <c r="G92" s="88"/>
      <c r="H92" s="88"/>
      <c r="I92" s="88"/>
      <c r="J92" s="88"/>
    </row>
    <row r="93" spans="2:10">
      <c r="B93" s="88"/>
      <c r="C93" s="101"/>
      <c r="D93" s="88"/>
      <c r="E93" s="106"/>
      <c r="F93" s="88"/>
      <c r="G93" s="88"/>
      <c r="H93" s="88"/>
      <c r="I93" s="88"/>
      <c r="J93" s="88"/>
    </row>
    <row r="94" spans="2:10">
      <c r="B94" s="88"/>
      <c r="C94" s="101"/>
      <c r="D94" s="88"/>
      <c r="E94" s="106"/>
      <c r="F94" s="88"/>
      <c r="G94" s="88"/>
      <c r="H94" s="88"/>
      <c r="I94" s="88"/>
      <c r="J94" s="88"/>
    </row>
    <row r="95" spans="2:10">
      <c r="B95" s="88"/>
      <c r="C95" s="101"/>
      <c r="D95" s="88"/>
      <c r="E95" s="106"/>
      <c r="F95" s="88"/>
      <c r="G95" s="88"/>
      <c r="H95" s="88"/>
      <c r="I95" s="88"/>
      <c r="J95" s="88"/>
    </row>
    <row r="96" spans="2:10">
      <c r="B96" s="88"/>
      <c r="C96" s="101"/>
      <c r="D96" s="88"/>
      <c r="E96" s="106"/>
      <c r="F96" s="88"/>
      <c r="G96" s="88"/>
      <c r="H96" s="88"/>
      <c r="I96" s="88"/>
      <c r="J96" s="88"/>
    </row>
    <row r="97" spans="2:10">
      <c r="B97" s="88"/>
      <c r="C97" s="101"/>
      <c r="D97" s="88"/>
      <c r="E97" s="106"/>
      <c r="F97" s="88"/>
      <c r="G97" s="88"/>
      <c r="H97" s="88"/>
      <c r="I97" s="88"/>
      <c r="J97" s="88"/>
    </row>
    <row r="98" spans="2:10">
      <c r="B98" s="88"/>
      <c r="C98" s="101"/>
      <c r="D98" s="88"/>
      <c r="E98" s="106"/>
      <c r="F98" s="88"/>
      <c r="G98" s="88"/>
      <c r="H98" s="88"/>
      <c r="I98" s="88"/>
      <c r="J98" s="88"/>
    </row>
    <row r="99" spans="2:10">
      <c r="B99" s="88"/>
      <c r="C99" s="101"/>
      <c r="D99" s="88"/>
      <c r="E99" s="106"/>
      <c r="F99" s="88"/>
      <c r="G99" s="88"/>
      <c r="H99" s="88"/>
      <c r="I99" s="88"/>
      <c r="J99" s="88"/>
    </row>
    <row r="100" spans="2:10">
      <c r="B100" s="88"/>
      <c r="C100" s="101"/>
      <c r="D100" s="88"/>
      <c r="E100" s="106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2:10"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2:10"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2:10"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2:10">
      <c r="B114" s="116"/>
      <c r="C114" s="116"/>
      <c r="D114" s="117"/>
      <c r="E114" s="117"/>
      <c r="F114" s="125"/>
      <c r="G114" s="125"/>
      <c r="H114" s="125"/>
      <c r="I114" s="125"/>
      <c r="J114" s="117"/>
    </row>
    <row r="115" spans="2:10">
      <c r="B115" s="116"/>
      <c r="C115" s="116"/>
      <c r="D115" s="117"/>
      <c r="E115" s="117"/>
      <c r="F115" s="125"/>
      <c r="G115" s="125"/>
      <c r="H115" s="125"/>
      <c r="I115" s="125"/>
      <c r="J115" s="117"/>
    </row>
    <row r="116" spans="2:10">
      <c r="B116" s="116"/>
      <c r="C116" s="116"/>
      <c r="D116" s="117"/>
      <c r="E116" s="117"/>
      <c r="F116" s="125"/>
      <c r="G116" s="125"/>
      <c r="H116" s="125"/>
      <c r="I116" s="125"/>
      <c r="J116" s="117"/>
    </row>
    <row r="117" spans="2:10">
      <c r="B117" s="116"/>
      <c r="C117" s="116"/>
      <c r="D117" s="117"/>
      <c r="E117" s="117"/>
      <c r="F117" s="125"/>
      <c r="G117" s="125"/>
      <c r="H117" s="125"/>
      <c r="I117" s="125"/>
      <c r="J117" s="117"/>
    </row>
    <row r="118" spans="2:10">
      <c r="B118" s="116"/>
      <c r="C118" s="116"/>
      <c r="D118" s="117"/>
      <c r="E118" s="117"/>
      <c r="F118" s="125"/>
      <c r="G118" s="125"/>
      <c r="H118" s="125"/>
      <c r="I118" s="125"/>
      <c r="J118" s="117"/>
    </row>
    <row r="119" spans="2:10">
      <c r="B119" s="116"/>
      <c r="C119" s="116"/>
      <c r="D119" s="117"/>
      <c r="E119" s="117"/>
      <c r="F119" s="125"/>
      <c r="G119" s="125"/>
      <c r="H119" s="125"/>
      <c r="I119" s="125"/>
      <c r="J119" s="117"/>
    </row>
    <row r="120" spans="2:10">
      <c r="B120" s="116"/>
      <c r="C120" s="116"/>
      <c r="D120" s="117"/>
      <c r="E120" s="117"/>
      <c r="F120" s="125"/>
      <c r="G120" s="125"/>
      <c r="H120" s="125"/>
      <c r="I120" s="125"/>
      <c r="J120" s="117"/>
    </row>
    <row r="121" spans="2:10">
      <c r="B121" s="116"/>
      <c r="C121" s="116"/>
      <c r="D121" s="117"/>
      <c r="E121" s="117"/>
      <c r="F121" s="125"/>
      <c r="G121" s="125"/>
      <c r="H121" s="125"/>
      <c r="I121" s="125"/>
      <c r="J121" s="117"/>
    </row>
    <row r="122" spans="2:10">
      <c r="B122" s="116"/>
      <c r="C122" s="116"/>
      <c r="D122" s="117"/>
      <c r="E122" s="117"/>
      <c r="F122" s="125"/>
      <c r="G122" s="125"/>
      <c r="H122" s="125"/>
      <c r="I122" s="125"/>
      <c r="J122" s="117"/>
    </row>
    <row r="123" spans="2:10">
      <c r="B123" s="116"/>
      <c r="C123" s="116"/>
      <c r="D123" s="117"/>
      <c r="E123" s="117"/>
      <c r="F123" s="125"/>
      <c r="G123" s="125"/>
      <c r="H123" s="125"/>
      <c r="I123" s="125"/>
      <c r="J123" s="117"/>
    </row>
    <row r="124" spans="2:10">
      <c r="B124" s="116"/>
      <c r="C124" s="116"/>
      <c r="D124" s="117"/>
      <c r="E124" s="117"/>
      <c r="F124" s="125"/>
      <c r="G124" s="125"/>
      <c r="H124" s="125"/>
      <c r="I124" s="125"/>
      <c r="J124" s="117"/>
    </row>
    <row r="125" spans="2:10">
      <c r="B125" s="116"/>
      <c r="C125" s="116"/>
      <c r="D125" s="117"/>
      <c r="E125" s="117"/>
      <c r="F125" s="125"/>
      <c r="G125" s="125"/>
      <c r="H125" s="125"/>
      <c r="I125" s="125"/>
      <c r="J125" s="117"/>
    </row>
    <row r="126" spans="2:10">
      <c r="B126" s="116"/>
      <c r="C126" s="116"/>
      <c r="D126" s="117"/>
      <c r="E126" s="117"/>
      <c r="F126" s="125"/>
      <c r="G126" s="125"/>
      <c r="H126" s="125"/>
      <c r="I126" s="125"/>
      <c r="J126" s="117"/>
    </row>
    <row r="127" spans="2:10">
      <c r="B127" s="116"/>
      <c r="C127" s="116"/>
      <c r="D127" s="117"/>
      <c r="E127" s="117"/>
      <c r="F127" s="125"/>
      <c r="G127" s="125"/>
      <c r="H127" s="125"/>
      <c r="I127" s="125"/>
      <c r="J127" s="117"/>
    </row>
    <row r="128" spans="2:10">
      <c r="B128" s="116"/>
      <c r="C128" s="116"/>
      <c r="D128" s="117"/>
      <c r="E128" s="117"/>
      <c r="F128" s="125"/>
      <c r="G128" s="125"/>
      <c r="H128" s="125"/>
      <c r="I128" s="125"/>
      <c r="J128" s="117"/>
    </row>
    <row r="129" spans="2:10">
      <c r="B129" s="116"/>
      <c r="C129" s="116"/>
      <c r="D129" s="117"/>
      <c r="E129" s="117"/>
      <c r="F129" s="125"/>
      <c r="G129" s="125"/>
      <c r="H129" s="125"/>
      <c r="I129" s="125"/>
      <c r="J129" s="117"/>
    </row>
    <row r="130" spans="2:10">
      <c r="B130" s="116"/>
      <c r="C130" s="116"/>
      <c r="D130" s="117"/>
      <c r="E130" s="117"/>
      <c r="F130" s="125"/>
      <c r="G130" s="125"/>
      <c r="H130" s="125"/>
      <c r="I130" s="125"/>
      <c r="J130" s="117"/>
    </row>
    <row r="131" spans="2:10">
      <c r="B131" s="116"/>
      <c r="C131" s="116"/>
      <c r="D131" s="117"/>
      <c r="E131" s="117"/>
      <c r="F131" s="125"/>
      <c r="G131" s="125"/>
      <c r="H131" s="125"/>
      <c r="I131" s="125"/>
      <c r="J131" s="117"/>
    </row>
    <row r="132" spans="2:10">
      <c r="B132" s="116"/>
      <c r="C132" s="116"/>
      <c r="D132" s="117"/>
      <c r="E132" s="117"/>
      <c r="F132" s="125"/>
      <c r="G132" s="125"/>
      <c r="H132" s="125"/>
      <c r="I132" s="125"/>
      <c r="J132" s="117"/>
    </row>
    <row r="133" spans="2:10">
      <c r="B133" s="116"/>
      <c r="C133" s="116"/>
      <c r="D133" s="117"/>
      <c r="E133" s="117"/>
      <c r="F133" s="125"/>
      <c r="G133" s="125"/>
      <c r="H133" s="125"/>
      <c r="I133" s="125"/>
      <c r="J133" s="117"/>
    </row>
    <row r="134" spans="2:10">
      <c r="B134" s="116"/>
      <c r="C134" s="116"/>
      <c r="D134" s="117"/>
      <c r="E134" s="117"/>
      <c r="F134" s="125"/>
      <c r="G134" s="125"/>
      <c r="H134" s="125"/>
      <c r="I134" s="125"/>
      <c r="J134" s="117"/>
    </row>
    <row r="135" spans="2:10">
      <c r="B135" s="116"/>
      <c r="C135" s="116"/>
      <c r="D135" s="117"/>
      <c r="E135" s="117"/>
      <c r="F135" s="125"/>
      <c r="G135" s="125"/>
      <c r="H135" s="125"/>
      <c r="I135" s="125"/>
      <c r="J135" s="117"/>
    </row>
    <row r="136" spans="2:10">
      <c r="B136" s="116"/>
      <c r="C136" s="116"/>
      <c r="D136" s="117"/>
      <c r="E136" s="117"/>
      <c r="F136" s="125"/>
      <c r="G136" s="125"/>
      <c r="H136" s="125"/>
      <c r="I136" s="125"/>
      <c r="J136" s="117"/>
    </row>
    <row r="137" spans="2:10">
      <c r="B137" s="116"/>
      <c r="C137" s="116"/>
      <c r="D137" s="117"/>
      <c r="E137" s="117"/>
      <c r="F137" s="125"/>
      <c r="G137" s="125"/>
      <c r="H137" s="125"/>
      <c r="I137" s="125"/>
      <c r="J137" s="117"/>
    </row>
    <row r="138" spans="2:10">
      <c r="B138" s="116"/>
      <c r="C138" s="116"/>
      <c r="D138" s="117"/>
      <c r="E138" s="117"/>
      <c r="F138" s="125"/>
      <c r="G138" s="125"/>
      <c r="H138" s="125"/>
      <c r="I138" s="125"/>
      <c r="J138" s="117"/>
    </row>
    <row r="139" spans="2:10">
      <c r="B139" s="116"/>
      <c r="C139" s="116"/>
      <c r="D139" s="117"/>
      <c r="E139" s="117"/>
      <c r="F139" s="125"/>
      <c r="G139" s="125"/>
      <c r="H139" s="125"/>
      <c r="I139" s="125"/>
      <c r="J139" s="117"/>
    </row>
    <row r="140" spans="2:10">
      <c r="B140" s="116"/>
      <c r="C140" s="116"/>
      <c r="D140" s="117"/>
      <c r="E140" s="117"/>
      <c r="F140" s="125"/>
      <c r="G140" s="125"/>
      <c r="H140" s="125"/>
      <c r="I140" s="125"/>
      <c r="J140" s="117"/>
    </row>
    <row r="141" spans="2:10">
      <c r="B141" s="116"/>
      <c r="C141" s="116"/>
      <c r="D141" s="117"/>
      <c r="E141" s="117"/>
      <c r="F141" s="125"/>
      <c r="G141" s="125"/>
      <c r="H141" s="125"/>
      <c r="I141" s="125"/>
      <c r="J141" s="117"/>
    </row>
    <row r="142" spans="2:10">
      <c r="B142" s="116"/>
      <c r="C142" s="116"/>
      <c r="D142" s="117"/>
      <c r="E142" s="117"/>
      <c r="F142" s="125"/>
      <c r="G142" s="125"/>
      <c r="H142" s="125"/>
      <c r="I142" s="125"/>
      <c r="J142" s="117"/>
    </row>
    <row r="143" spans="2:10">
      <c r="B143" s="116"/>
      <c r="C143" s="116"/>
      <c r="D143" s="117"/>
      <c r="E143" s="117"/>
      <c r="F143" s="125"/>
      <c r="G143" s="125"/>
      <c r="H143" s="125"/>
      <c r="I143" s="125"/>
      <c r="J143" s="117"/>
    </row>
    <row r="144" spans="2:10">
      <c r="B144" s="116"/>
      <c r="C144" s="116"/>
      <c r="D144" s="117"/>
      <c r="E144" s="117"/>
      <c r="F144" s="125"/>
      <c r="G144" s="125"/>
      <c r="H144" s="125"/>
      <c r="I144" s="125"/>
      <c r="J144" s="117"/>
    </row>
    <row r="145" spans="2:10">
      <c r="B145" s="116"/>
      <c r="C145" s="116"/>
      <c r="D145" s="117"/>
      <c r="E145" s="117"/>
      <c r="F145" s="125"/>
      <c r="G145" s="125"/>
      <c r="H145" s="125"/>
      <c r="I145" s="125"/>
      <c r="J145" s="117"/>
    </row>
    <row r="146" spans="2:10">
      <c r="B146" s="116"/>
      <c r="C146" s="116"/>
      <c r="D146" s="117"/>
      <c r="E146" s="117"/>
      <c r="F146" s="125"/>
      <c r="G146" s="125"/>
      <c r="H146" s="125"/>
      <c r="I146" s="125"/>
      <c r="J146" s="117"/>
    </row>
    <row r="147" spans="2:10">
      <c r="B147" s="116"/>
      <c r="C147" s="116"/>
      <c r="D147" s="117"/>
      <c r="E147" s="117"/>
      <c r="F147" s="125"/>
      <c r="G147" s="125"/>
      <c r="H147" s="125"/>
      <c r="I147" s="125"/>
      <c r="J147" s="117"/>
    </row>
    <row r="148" spans="2:10">
      <c r="B148" s="116"/>
      <c r="C148" s="116"/>
      <c r="D148" s="117"/>
      <c r="E148" s="117"/>
      <c r="F148" s="125"/>
      <c r="G148" s="125"/>
      <c r="H148" s="125"/>
      <c r="I148" s="125"/>
      <c r="J148" s="117"/>
    </row>
    <row r="149" spans="2:10">
      <c r="B149" s="116"/>
      <c r="C149" s="116"/>
      <c r="D149" s="117"/>
      <c r="E149" s="117"/>
      <c r="F149" s="125"/>
      <c r="G149" s="125"/>
      <c r="H149" s="125"/>
      <c r="I149" s="125"/>
      <c r="J149" s="117"/>
    </row>
    <row r="150" spans="2:10">
      <c r="B150" s="116"/>
      <c r="C150" s="116"/>
      <c r="D150" s="117"/>
      <c r="E150" s="117"/>
      <c r="F150" s="125"/>
      <c r="G150" s="125"/>
      <c r="H150" s="125"/>
      <c r="I150" s="125"/>
      <c r="J150" s="117"/>
    </row>
    <row r="151" spans="2:10">
      <c r="B151" s="116"/>
      <c r="C151" s="116"/>
      <c r="D151" s="117"/>
      <c r="E151" s="117"/>
      <c r="F151" s="125"/>
      <c r="G151" s="125"/>
      <c r="H151" s="125"/>
      <c r="I151" s="125"/>
      <c r="J151" s="117"/>
    </row>
    <row r="152" spans="2:10">
      <c r="B152" s="116"/>
      <c r="C152" s="116"/>
      <c r="D152" s="117"/>
      <c r="E152" s="117"/>
      <c r="F152" s="125"/>
      <c r="G152" s="125"/>
      <c r="H152" s="125"/>
      <c r="I152" s="125"/>
      <c r="J152" s="117"/>
    </row>
    <row r="153" spans="2:10">
      <c r="B153" s="116"/>
      <c r="C153" s="116"/>
      <c r="D153" s="117"/>
      <c r="E153" s="117"/>
      <c r="F153" s="125"/>
      <c r="G153" s="125"/>
      <c r="H153" s="125"/>
      <c r="I153" s="125"/>
      <c r="J153" s="117"/>
    </row>
    <row r="154" spans="2:10">
      <c r="B154" s="116"/>
      <c r="C154" s="116"/>
      <c r="D154" s="117"/>
      <c r="E154" s="117"/>
      <c r="F154" s="125"/>
      <c r="G154" s="125"/>
      <c r="H154" s="125"/>
      <c r="I154" s="125"/>
      <c r="J154" s="117"/>
    </row>
    <row r="155" spans="2:10">
      <c r="B155" s="116"/>
      <c r="C155" s="116"/>
      <c r="D155" s="117"/>
      <c r="E155" s="117"/>
      <c r="F155" s="125"/>
      <c r="G155" s="125"/>
      <c r="H155" s="125"/>
      <c r="I155" s="125"/>
      <c r="J155" s="117"/>
    </row>
    <row r="156" spans="2:10">
      <c r="B156" s="116"/>
      <c r="C156" s="116"/>
      <c r="D156" s="117"/>
      <c r="E156" s="117"/>
      <c r="F156" s="125"/>
      <c r="G156" s="125"/>
      <c r="H156" s="125"/>
      <c r="I156" s="125"/>
      <c r="J156" s="117"/>
    </row>
    <row r="157" spans="2:10">
      <c r="B157" s="116"/>
      <c r="C157" s="116"/>
      <c r="D157" s="117"/>
      <c r="E157" s="117"/>
      <c r="F157" s="125"/>
      <c r="G157" s="125"/>
      <c r="H157" s="125"/>
      <c r="I157" s="125"/>
      <c r="J157" s="117"/>
    </row>
    <row r="158" spans="2:10">
      <c r="B158" s="116"/>
      <c r="C158" s="116"/>
      <c r="D158" s="117"/>
      <c r="E158" s="117"/>
      <c r="F158" s="125"/>
      <c r="G158" s="125"/>
      <c r="H158" s="125"/>
      <c r="I158" s="125"/>
      <c r="J158" s="117"/>
    </row>
    <row r="159" spans="2:10">
      <c r="B159" s="116"/>
      <c r="C159" s="116"/>
      <c r="D159" s="117"/>
      <c r="E159" s="117"/>
      <c r="F159" s="125"/>
      <c r="G159" s="125"/>
      <c r="H159" s="125"/>
      <c r="I159" s="125"/>
      <c r="J159" s="117"/>
    </row>
    <row r="160" spans="2:10">
      <c r="B160" s="116"/>
      <c r="C160" s="116"/>
      <c r="D160" s="117"/>
      <c r="E160" s="117"/>
      <c r="F160" s="125"/>
      <c r="G160" s="125"/>
      <c r="H160" s="125"/>
      <c r="I160" s="125"/>
      <c r="J160" s="117"/>
    </row>
    <row r="161" spans="2:10">
      <c r="B161" s="116"/>
      <c r="C161" s="116"/>
      <c r="D161" s="117"/>
      <c r="E161" s="117"/>
      <c r="F161" s="125"/>
      <c r="G161" s="125"/>
      <c r="H161" s="125"/>
      <c r="I161" s="125"/>
      <c r="J161" s="117"/>
    </row>
    <row r="162" spans="2:10">
      <c r="B162" s="116"/>
      <c r="C162" s="116"/>
      <c r="D162" s="117"/>
      <c r="E162" s="117"/>
      <c r="F162" s="125"/>
      <c r="G162" s="125"/>
      <c r="H162" s="125"/>
      <c r="I162" s="125"/>
      <c r="J162" s="117"/>
    </row>
    <row r="163" spans="2:10">
      <c r="B163" s="116"/>
      <c r="C163" s="116"/>
      <c r="D163" s="117"/>
      <c r="E163" s="117"/>
      <c r="F163" s="125"/>
      <c r="G163" s="125"/>
      <c r="H163" s="125"/>
      <c r="I163" s="125"/>
      <c r="J163" s="117"/>
    </row>
    <row r="164" spans="2:10">
      <c r="B164" s="116"/>
      <c r="C164" s="116"/>
      <c r="D164" s="117"/>
      <c r="E164" s="117"/>
      <c r="F164" s="125"/>
      <c r="G164" s="125"/>
      <c r="H164" s="125"/>
      <c r="I164" s="125"/>
      <c r="J164" s="117"/>
    </row>
    <row r="165" spans="2:10">
      <c r="B165" s="116"/>
      <c r="C165" s="116"/>
      <c r="D165" s="117"/>
      <c r="E165" s="117"/>
      <c r="F165" s="125"/>
      <c r="G165" s="125"/>
      <c r="H165" s="125"/>
      <c r="I165" s="125"/>
      <c r="J165" s="117"/>
    </row>
    <row r="166" spans="2:10">
      <c r="B166" s="116"/>
      <c r="C166" s="116"/>
      <c r="D166" s="117"/>
      <c r="E166" s="117"/>
      <c r="F166" s="125"/>
      <c r="G166" s="125"/>
      <c r="H166" s="125"/>
      <c r="I166" s="125"/>
      <c r="J166" s="117"/>
    </row>
    <row r="167" spans="2:10">
      <c r="B167" s="116"/>
      <c r="C167" s="116"/>
      <c r="D167" s="117"/>
      <c r="E167" s="117"/>
      <c r="F167" s="125"/>
      <c r="G167" s="125"/>
      <c r="H167" s="125"/>
      <c r="I167" s="125"/>
      <c r="J167" s="117"/>
    </row>
    <row r="168" spans="2:10">
      <c r="B168" s="116"/>
      <c r="C168" s="116"/>
      <c r="D168" s="117"/>
      <c r="E168" s="117"/>
      <c r="F168" s="125"/>
      <c r="G168" s="125"/>
      <c r="H168" s="125"/>
      <c r="I168" s="125"/>
      <c r="J168" s="117"/>
    </row>
    <row r="169" spans="2:10">
      <c r="B169" s="116"/>
      <c r="C169" s="116"/>
      <c r="D169" s="117"/>
      <c r="E169" s="117"/>
      <c r="F169" s="125"/>
      <c r="G169" s="125"/>
      <c r="H169" s="125"/>
      <c r="I169" s="125"/>
      <c r="J169" s="117"/>
    </row>
    <row r="170" spans="2:10">
      <c r="B170" s="116"/>
      <c r="C170" s="116"/>
      <c r="D170" s="117"/>
      <c r="E170" s="117"/>
      <c r="F170" s="125"/>
      <c r="G170" s="125"/>
      <c r="H170" s="125"/>
      <c r="I170" s="125"/>
      <c r="J170" s="117"/>
    </row>
    <row r="171" spans="2:10">
      <c r="B171" s="116"/>
      <c r="C171" s="116"/>
      <c r="D171" s="117"/>
      <c r="E171" s="117"/>
      <c r="F171" s="125"/>
      <c r="G171" s="125"/>
      <c r="H171" s="125"/>
      <c r="I171" s="125"/>
      <c r="J171" s="117"/>
    </row>
    <row r="172" spans="2:10">
      <c r="B172" s="116"/>
      <c r="C172" s="116"/>
      <c r="D172" s="117"/>
      <c r="E172" s="117"/>
      <c r="F172" s="125"/>
      <c r="G172" s="125"/>
      <c r="H172" s="125"/>
      <c r="I172" s="125"/>
      <c r="J172" s="117"/>
    </row>
    <row r="173" spans="2:10">
      <c r="B173" s="116"/>
      <c r="C173" s="116"/>
      <c r="D173" s="117"/>
      <c r="E173" s="117"/>
      <c r="F173" s="125"/>
      <c r="G173" s="125"/>
      <c r="H173" s="125"/>
      <c r="I173" s="125"/>
      <c r="J173" s="117"/>
    </row>
    <row r="174" spans="2:10">
      <c r="B174" s="116"/>
      <c r="C174" s="116"/>
      <c r="D174" s="117"/>
      <c r="E174" s="117"/>
      <c r="F174" s="125"/>
      <c r="G174" s="125"/>
      <c r="H174" s="125"/>
      <c r="I174" s="125"/>
      <c r="J174" s="117"/>
    </row>
    <row r="175" spans="2:10">
      <c r="B175" s="116"/>
      <c r="C175" s="116"/>
      <c r="D175" s="117"/>
      <c r="E175" s="117"/>
      <c r="F175" s="125"/>
      <c r="G175" s="125"/>
      <c r="H175" s="125"/>
      <c r="I175" s="125"/>
      <c r="J175" s="117"/>
    </row>
    <row r="176" spans="2:10">
      <c r="B176" s="116"/>
      <c r="C176" s="116"/>
      <c r="D176" s="117"/>
      <c r="E176" s="117"/>
      <c r="F176" s="125"/>
      <c r="G176" s="125"/>
      <c r="H176" s="125"/>
      <c r="I176" s="125"/>
      <c r="J176" s="117"/>
    </row>
    <row r="177" spans="2:10">
      <c r="B177" s="116"/>
      <c r="C177" s="116"/>
      <c r="D177" s="117"/>
      <c r="E177" s="117"/>
      <c r="F177" s="125"/>
      <c r="G177" s="125"/>
      <c r="H177" s="125"/>
      <c r="I177" s="125"/>
      <c r="J177" s="117"/>
    </row>
    <row r="178" spans="2:10">
      <c r="B178" s="116"/>
      <c r="C178" s="116"/>
      <c r="D178" s="117"/>
      <c r="E178" s="117"/>
      <c r="F178" s="125"/>
      <c r="G178" s="125"/>
      <c r="H178" s="125"/>
      <c r="I178" s="125"/>
      <c r="J178" s="117"/>
    </row>
    <row r="179" spans="2:10">
      <c r="B179" s="116"/>
      <c r="C179" s="116"/>
      <c r="D179" s="117"/>
      <c r="E179" s="117"/>
      <c r="F179" s="125"/>
      <c r="G179" s="125"/>
      <c r="H179" s="125"/>
      <c r="I179" s="125"/>
      <c r="J179" s="117"/>
    </row>
    <row r="180" spans="2:10">
      <c r="B180" s="116"/>
      <c r="C180" s="116"/>
      <c r="D180" s="117"/>
      <c r="E180" s="117"/>
      <c r="F180" s="125"/>
      <c r="G180" s="125"/>
      <c r="H180" s="125"/>
      <c r="I180" s="125"/>
      <c r="J180" s="117"/>
    </row>
    <row r="181" spans="2:10">
      <c r="B181" s="116"/>
      <c r="C181" s="116"/>
      <c r="D181" s="117"/>
      <c r="E181" s="117"/>
      <c r="F181" s="125"/>
      <c r="G181" s="125"/>
      <c r="H181" s="125"/>
      <c r="I181" s="125"/>
      <c r="J181" s="117"/>
    </row>
    <row r="182" spans="2:10">
      <c r="B182" s="116"/>
      <c r="C182" s="116"/>
      <c r="D182" s="117"/>
      <c r="E182" s="117"/>
      <c r="F182" s="125"/>
      <c r="G182" s="125"/>
      <c r="H182" s="125"/>
      <c r="I182" s="125"/>
      <c r="J182" s="117"/>
    </row>
    <row r="183" spans="2:10">
      <c r="B183" s="116"/>
      <c r="C183" s="116"/>
      <c r="D183" s="117"/>
      <c r="E183" s="117"/>
      <c r="F183" s="125"/>
      <c r="G183" s="125"/>
      <c r="H183" s="125"/>
      <c r="I183" s="125"/>
      <c r="J183" s="117"/>
    </row>
    <row r="184" spans="2:10">
      <c r="B184" s="116"/>
      <c r="C184" s="116"/>
      <c r="D184" s="117"/>
      <c r="E184" s="117"/>
      <c r="F184" s="125"/>
      <c r="G184" s="125"/>
      <c r="H184" s="125"/>
      <c r="I184" s="125"/>
      <c r="J184" s="117"/>
    </row>
    <row r="185" spans="2:10">
      <c r="B185" s="116"/>
      <c r="C185" s="116"/>
      <c r="D185" s="117"/>
      <c r="E185" s="117"/>
      <c r="F185" s="125"/>
      <c r="G185" s="125"/>
      <c r="H185" s="125"/>
      <c r="I185" s="125"/>
      <c r="J185" s="117"/>
    </row>
    <row r="186" spans="2:10">
      <c r="B186" s="116"/>
      <c r="C186" s="116"/>
      <c r="D186" s="117"/>
      <c r="E186" s="117"/>
      <c r="F186" s="125"/>
      <c r="G186" s="125"/>
      <c r="H186" s="125"/>
      <c r="I186" s="125"/>
      <c r="J186" s="117"/>
    </row>
    <row r="187" spans="2:10">
      <c r="B187" s="116"/>
      <c r="C187" s="116"/>
      <c r="D187" s="117"/>
      <c r="E187" s="117"/>
      <c r="F187" s="125"/>
      <c r="G187" s="125"/>
      <c r="H187" s="125"/>
      <c r="I187" s="125"/>
      <c r="J187" s="117"/>
    </row>
    <row r="188" spans="2:10">
      <c r="B188" s="116"/>
      <c r="C188" s="116"/>
      <c r="D188" s="117"/>
      <c r="E188" s="117"/>
      <c r="F188" s="125"/>
      <c r="G188" s="125"/>
      <c r="H188" s="125"/>
      <c r="I188" s="125"/>
      <c r="J188" s="117"/>
    </row>
    <row r="189" spans="2:10">
      <c r="B189" s="116"/>
      <c r="C189" s="116"/>
      <c r="D189" s="117"/>
      <c r="E189" s="117"/>
      <c r="F189" s="125"/>
      <c r="G189" s="125"/>
      <c r="H189" s="125"/>
      <c r="I189" s="125"/>
      <c r="J189" s="117"/>
    </row>
    <row r="190" spans="2:10">
      <c r="B190" s="116"/>
      <c r="C190" s="116"/>
      <c r="D190" s="117"/>
      <c r="E190" s="117"/>
      <c r="F190" s="125"/>
      <c r="G190" s="125"/>
      <c r="H190" s="125"/>
      <c r="I190" s="125"/>
      <c r="J190" s="117"/>
    </row>
    <row r="191" spans="2:10">
      <c r="B191" s="116"/>
      <c r="C191" s="116"/>
      <c r="D191" s="117"/>
      <c r="E191" s="117"/>
      <c r="F191" s="125"/>
      <c r="G191" s="125"/>
      <c r="H191" s="125"/>
      <c r="I191" s="125"/>
      <c r="J191" s="117"/>
    </row>
    <row r="192" spans="2:10">
      <c r="B192" s="116"/>
      <c r="C192" s="116"/>
      <c r="D192" s="117"/>
      <c r="E192" s="117"/>
      <c r="F192" s="125"/>
      <c r="G192" s="125"/>
      <c r="H192" s="125"/>
      <c r="I192" s="125"/>
      <c r="J192" s="117"/>
    </row>
    <row r="193" spans="2:10">
      <c r="B193" s="116"/>
      <c r="C193" s="116"/>
      <c r="D193" s="117"/>
      <c r="E193" s="117"/>
      <c r="F193" s="125"/>
      <c r="G193" s="125"/>
      <c r="H193" s="125"/>
      <c r="I193" s="125"/>
      <c r="J193" s="117"/>
    </row>
    <row r="194" spans="2:10">
      <c r="B194" s="116"/>
      <c r="C194" s="116"/>
      <c r="D194" s="117"/>
      <c r="E194" s="117"/>
      <c r="F194" s="125"/>
      <c r="G194" s="125"/>
      <c r="H194" s="125"/>
      <c r="I194" s="125"/>
      <c r="J194" s="117"/>
    </row>
    <row r="195" spans="2:10">
      <c r="B195" s="116"/>
      <c r="C195" s="116"/>
      <c r="D195" s="117"/>
      <c r="E195" s="117"/>
      <c r="F195" s="125"/>
      <c r="G195" s="125"/>
      <c r="H195" s="125"/>
      <c r="I195" s="125"/>
      <c r="J195" s="117"/>
    </row>
    <row r="196" spans="2:10">
      <c r="B196" s="116"/>
      <c r="C196" s="116"/>
      <c r="D196" s="117"/>
      <c r="E196" s="117"/>
      <c r="F196" s="125"/>
      <c r="G196" s="125"/>
      <c r="H196" s="125"/>
      <c r="I196" s="125"/>
      <c r="J196" s="117"/>
    </row>
    <row r="197" spans="2:10">
      <c r="B197" s="116"/>
      <c r="C197" s="116"/>
      <c r="D197" s="117"/>
      <c r="E197" s="117"/>
      <c r="F197" s="125"/>
      <c r="G197" s="125"/>
      <c r="H197" s="125"/>
      <c r="I197" s="125"/>
      <c r="J197" s="117"/>
    </row>
    <row r="198" spans="2:10">
      <c r="B198" s="116"/>
      <c r="C198" s="116"/>
      <c r="D198" s="117"/>
      <c r="E198" s="117"/>
      <c r="F198" s="125"/>
      <c r="G198" s="125"/>
      <c r="H198" s="125"/>
      <c r="I198" s="125"/>
      <c r="J198" s="117"/>
    </row>
    <row r="199" spans="2:10">
      <c r="B199" s="116"/>
      <c r="C199" s="116"/>
      <c r="D199" s="117"/>
      <c r="E199" s="117"/>
      <c r="F199" s="125"/>
      <c r="G199" s="125"/>
      <c r="H199" s="125"/>
      <c r="I199" s="125"/>
      <c r="J199" s="117"/>
    </row>
    <row r="200" spans="2:10">
      <c r="B200" s="116"/>
      <c r="C200" s="116"/>
      <c r="D200" s="117"/>
      <c r="E200" s="117"/>
      <c r="F200" s="125"/>
      <c r="G200" s="125"/>
      <c r="H200" s="125"/>
      <c r="I200" s="125"/>
      <c r="J200" s="117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4:J1048576 B17:B18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142</v>
      </c>
      <c r="C1" s="67" t="s" vm="1">
        <v>225</v>
      </c>
    </row>
    <row r="2" spans="2:11">
      <c r="B2" s="46" t="s">
        <v>141</v>
      </c>
      <c r="C2" s="67" t="s">
        <v>226</v>
      </c>
    </row>
    <row r="3" spans="2:11">
      <c r="B3" s="46" t="s">
        <v>143</v>
      </c>
      <c r="C3" s="67" t="s">
        <v>227</v>
      </c>
    </row>
    <row r="4" spans="2:11">
      <c r="B4" s="46" t="s">
        <v>144</v>
      </c>
      <c r="C4" s="67">
        <v>9454</v>
      </c>
    </row>
    <row r="6" spans="2:11" ht="26.25" customHeight="1">
      <c r="B6" s="133" t="s">
        <v>175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11" s="3" customFormat="1" ht="63">
      <c r="B7" s="47" t="s">
        <v>112</v>
      </c>
      <c r="C7" s="49" t="s">
        <v>113</v>
      </c>
      <c r="D7" s="49" t="s">
        <v>14</v>
      </c>
      <c r="E7" s="49" t="s">
        <v>15</v>
      </c>
      <c r="F7" s="49" t="s">
        <v>57</v>
      </c>
      <c r="G7" s="49" t="s">
        <v>99</v>
      </c>
      <c r="H7" s="49" t="s">
        <v>53</v>
      </c>
      <c r="I7" s="49" t="s">
        <v>107</v>
      </c>
      <c r="J7" s="49" t="s">
        <v>145</v>
      </c>
      <c r="K7" s="64" t="s">
        <v>146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204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21" t="s">
        <v>2586</v>
      </c>
      <c r="C10" s="88"/>
      <c r="D10" s="88"/>
      <c r="E10" s="88"/>
      <c r="F10" s="88"/>
      <c r="G10" s="88"/>
      <c r="H10" s="88"/>
      <c r="I10" s="122">
        <v>0</v>
      </c>
      <c r="J10" s="123">
        <v>0</v>
      </c>
      <c r="K10" s="123">
        <v>0</v>
      </c>
    </row>
    <row r="11" spans="2:11" ht="21" customHeight="1">
      <c r="B11" s="119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19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6"/>
      <c r="C110" s="116"/>
      <c r="D110" s="125"/>
      <c r="E110" s="125"/>
      <c r="F110" s="125"/>
      <c r="G110" s="125"/>
      <c r="H110" s="125"/>
      <c r="I110" s="117"/>
      <c r="J110" s="117"/>
      <c r="K110" s="117"/>
    </row>
    <row r="111" spans="2:11">
      <c r="B111" s="116"/>
      <c r="C111" s="116"/>
      <c r="D111" s="125"/>
      <c r="E111" s="125"/>
      <c r="F111" s="125"/>
      <c r="G111" s="125"/>
      <c r="H111" s="125"/>
      <c r="I111" s="117"/>
      <c r="J111" s="117"/>
      <c r="K111" s="117"/>
    </row>
    <row r="112" spans="2:11">
      <c r="B112" s="116"/>
      <c r="C112" s="116"/>
      <c r="D112" s="125"/>
      <c r="E112" s="125"/>
      <c r="F112" s="125"/>
      <c r="G112" s="125"/>
      <c r="H112" s="125"/>
      <c r="I112" s="117"/>
      <c r="J112" s="117"/>
      <c r="K112" s="117"/>
    </row>
    <row r="113" spans="2:11">
      <c r="B113" s="116"/>
      <c r="C113" s="116"/>
      <c r="D113" s="125"/>
      <c r="E113" s="125"/>
      <c r="F113" s="125"/>
      <c r="G113" s="125"/>
      <c r="H113" s="125"/>
      <c r="I113" s="117"/>
      <c r="J113" s="117"/>
      <c r="K113" s="117"/>
    </row>
    <row r="114" spans="2:11">
      <c r="B114" s="116"/>
      <c r="C114" s="116"/>
      <c r="D114" s="125"/>
      <c r="E114" s="125"/>
      <c r="F114" s="125"/>
      <c r="G114" s="125"/>
      <c r="H114" s="125"/>
      <c r="I114" s="117"/>
      <c r="J114" s="117"/>
      <c r="K114" s="117"/>
    </row>
    <row r="115" spans="2:11">
      <c r="B115" s="116"/>
      <c r="C115" s="116"/>
      <c r="D115" s="125"/>
      <c r="E115" s="125"/>
      <c r="F115" s="125"/>
      <c r="G115" s="125"/>
      <c r="H115" s="125"/>
      <c r="I115" s="117"/>
      <c r="J115" s="117"/>
      <c r="K115" s="117"/>
    </row>
    <row r="116" spans="2:11">
      <c r="B116" s="116"/>
      <c r="C116" s="116"/>
      <c r="D116" s="125"/>
      <c r="E116" s="125"/>
      <c r="F116" s="125"/>
      <c r="G116" s="125"/>
      <c r="H116" s="125"/>
      <c r="I116" s="117"/>
      <c r="J116" s="117"/>
      <c r="K116" s="117"/>
    </row>
    <row r="117" spans="2:11">
      <c r="B117" s="116"/>
      <c r="C117" s="116"/>
      <c r="D117" s="125"/>
      <c r="E117" s="125"/>
      <c r="F117" s="125"/>
      <c r="G117" s="125"/>
      <c r="H117" s="125"/>
      <c r="I117" s="117"/>
      <c r="J117" s="117"/>
      <c r="K117" s="117"/>
    </row>
    <row r="118" spans="2:11">
      <c r="B118" s="116"/>
      <c r="C118" s="116"/>
      <c r="D118" s="125"/>
      <c r="E118" s="125"/>
      <c r="F118" s="125"/>
      <c r="G118" s="125"/>
      <c r="H118" s="125"/>
      <c r="I118" s="117"/>
      <c r="J118" s="117"/>
      <c r="K118" s="117"/>
    </row>
    <row r="119" spans="2:11">
      <c r="B119" s="116"/>
      <c r="C119" s="116"/>
      <c r="D119" s="125"/>
      <c r="E119" s="125"/>
      <c r="F119" s="125"/>
      <c r="G119" s="125"/>
      <c r="H119" s="125"/>
      <c r="I119" s="117"/>
      <c r="J119" s="117"/>
      <c r="K119" s="117"/>
    </row>
    <row r="120" spans="2:11">
      <c r="B120" s="116"/>
      <c r="C120" s="116"/>
      <c r="D120" s="125"/>
      <c r="E120" s="125"/>
      <c r="F120" s="125"/>
      <c r="G120" s="125"/>
      <c r="H120" s="125"/>
      <c r="I120" s="117"/>
      <c r="J120" s="117"/>
      <c r="K120" s="117"/>
    </row>
    <row r="121" spans="2:11">
      <c r="B121" s="116"/>
      <c r="C121" s="116"/>
      <c r="D121" s="125"/>
      <c r="E121" s="125"/>
      <c r="F121" s="125"/>
      <c r="G121" s="125"/>
      <c r="H121" s="125"/>
      <c r="I121" s="117"/>
      <c r="J121" s="117"/>
      <c r="K121" s="117"/>
    </row>
    <row r="122" spans="2:11">
      <c r="B122" s="116"/>
      <c r="C122" s="116"/>
      <c r="D122" s="125"/>
      <c r="E122" s="125"/>
      <c r="F122" s="125"/>
      <c r="G122" s="125"/>
      <c r="H122" s="125"/>
      <c r="I122" s="117"/>
      <c r="J122" s="117"/>
      <c r="K122" s="117"/>
    </row>
    <row r="123" spans="2:11">
      <c r="B123" s="116"/>
      <c r="C123" s="116"/>
      <c r="D123" s="125"/>
      <c r="E123" s="125"/>
      <c r="F123" s="125"/>
      <c r="G123" s="125"/>
      <c r="H123" s="125"/>
      <c r="I123" s="117"/>
      <c r="J123" s="117"/>
      <c r="K123" s="117"/>
    </row>
    <row r="124" spans="2:11">
      <c r="B124" s="116"/>
      <c r="C124" s="116"/>
      <c r="D124" s="125"/>
      <c r="E124" s="125"/>
      <c r="F124" s="125"/>
      <c r="G124" s="125"/>
      <c r="H124" s="125"/>
      <c r="I124" s="117"/>
      <c r="J124" s="117"/>
      <c r="K124" s="117"/>
    </row>
    <row r="125" spans="2:11">
      <c r="B125" s="116"/>
      <c r="C125" s="116"/>
      <c r="D125" s="125"/>
      <c r="E125" s="125"/>
      <c r="F125" s="125"/>
      <c r="G125" s="125"/>
      <c r="H125" s="125"/>
      <c r="I125" s="117"/>
      <c r="J125" s="117"/>
      <c r="K125" s="117"/>
    </row>
    <row r="126" spans="2:11">
      <c r="B126" s="116"/>
      <c r="C126" s="116"/>
      <c r="D126" s="125"/>
      <c r="E126" s="125"/>
      <c r="F126" s="125"/>
      <c r="G126" s="125"/>
      <c r="H126" s="125"/>
      <c r="I126" s="117"/>
      <c r="J126" s="117"/>
      <c r="K126" s="117"/>
    </row>
    <row r="127" spans="2:11">
      <c r="B127" s="116"/>
      <c r="C127" s="116"/>
      <c r="D127" s="125"/>
      <c r="E127" s="125"/>
      <c r="F127" s="125"/>
      <c r="G127" s="125"/>
      <c r="H127" s="125"/>
      <c r="I127" s="117"/>
      <c r="J127" s="117"/>
      <c r="K127" s="117"/>
    </row>
    <row r="128" spans="2:11">
      <c r="B128" s="116"/>
      <c r="C128" s="116"/>
      <c r="D128" s="125"/>
      <c r="E128" s="125"/>
      <c r="F128" s="125"/>
      <c r="G128" s="125"/>
      <c r="H128" s="125"/>
      <c r="I128" s="117"/>
      <c r="J128" s="117"/>
      <c r="K128" s="117"/>
    </row>
    <row r="129" spans="2:11">
      <c r="B129" s="116"/>
      <c r="C129" s="116"/>
      <c r="D129" s="125"/>
      <c r="E129" s="125"/>
      <c r="F129" s="125"/>
      <c r="G129" s="125"/>
      <c r="H129" s="125"/>
      <c r="I129" s="117"/>
      <c r="J129" s="117"/>
      <c r="K129" s="117"/>
    </row>
    <row r="130" spans="2:11">
      <c r="B130" s="116"/>
      <c r="C130" s="116"/>
      <c r="D130" s="125"/>
      <c r="E130" s="125"/>
      <c r="F130" s="125"/>
      <c r="G130" s="125"/>
      <c r="H130" s="125"/>
      <c r="I130" s="117"/>
      <c r="J130" s="117"/>
      <c r="K130" s="117"/>
    </row>
    <row r="131" spans="2:11">
      <c r="B131" s="116"/>
      <c r="C131" s="116"/>
      <c r="D131" s="125"/>
      <c r="E131" s="125"/>
      <c r="F131" s="125"/>
      <c r="G131" s="125"/>
      <c r="H131" s="125"/>
      <c r="I131" s="117"/>
      <c r="J131" s="117"/>
      <c r="K131" s="117"/>
    </row>
    <row r="132" spans="2:11">
      <c r="B132" s="116"/>
      <c r="C132" s="116"/>
      <c r="D132" s="125"/>
      <c r="E132" s="125"/>
      <c r="F132" s="125"/>
      <c r="G132" s="125"/>
      <c r="H132" s="125"/>
      <c r="I132" s="117"/>
      <c r="J132" s="117"/>
      <c r="K132" s="117"/>
    </row>
    <row r="133" spans="2:11">
      <c r="B133" s="116"/>
      <c r="C133" s="116"/>
      <c r="D133" s="125"/>
      <c r="E133" s="125"/>
      <c r="F133" s="125"/>
      <c r="G133" s="125"/>
      <c r="H133" s="125"/>
      <c r="I133" s="117"/>
      <c r="J133" s="117"/>
      <c r="K133" s="117"/>
    </row>
    <row r="134" spans="2:11">
      <c r="B134" s="116"/>
      <c r="C134" s="116"/>
      <c r="D134" s="125"/>
      <c r="E134" s="125"/>
      <c r="F134" s="125"/>
      <c r="G134" s="125"/>
      <c r="H134" s="125"/>
      <c r="I134" s="117"/>
      <c r="J134" s="117"/>
      <c r="K134" s="117"/>
    </row>
    <row r="135" spans="2:11">
      <c r="B135" s="116"/>
      <c r="C135" s="116"/>
      <c r="D135" s="125"/>
      <c r="E135" s="125"/>
      <c r="F135" s="125"/>
      <c r="G135" s="125"/>
      <c r="H135" s="125"/>
      <c r="I135" s="117"/>
      <c r="J135" s="117"/>
      <c r="K135" s="117"/>
    </row>
    <row r="136" spans="2:11">
      <c r="B136" s="116"/>
      <c r="C136" s="116"/>
      <c r="D136" s="125"/>
      <c r="E136" s="125"/>
      <c r="F136" s="125"/>
      <c r="G136" s="125"/>
      <c r="H136" s="125"/>
      <c r="I136" s="117"/>
      <c r="J136" s="117"/>
      <c r="K136" s="117"/>
    </row>
    <row r="137" spans="2:11">
      <c r="B137" s="116"/>
      <c r="C137" s="116"/>
      <c r="D137" s="125"/>
      <c r="E137" s="125"/>
      <c r="F137" s="125"/>
      <c r="G137" s="125"/>
      <c r="H137" s="125"/>
      <c r="I137" s="117"/>
      <c r="J137" s="117"/>
      <c r="K137" s="117"/>
    </row>
    <row r="138" spans="2:11">
      <c r="B138" s="116"/>
      <c r="C138" s="116"/>
      <c r="D138" s="125"/>
      <c r="E138" s="125"/>
      <c r="F138" s="125"/>
      <c r="G138" s="125"/>
      <c r="H138" s="125"/>
      <c r="I138" s="117"/>
      <c r="J138" s="117"/>
      <c r="K138" s="117"/>
    </row>
    <row r="139" spans="2:11">
      <c r="B139" s="116"/>
      <c r="C139" s="116"/>
      <c r="D139" s="125"/>
      <c r="E139" s="125"/>
      <c r="F139" s="125"/>
      <c r="G139" s="125"/>
      <c r="H139" s="125"/>
      <c r="I139" s="117"/>
      <c r="J139" s="117"/>
      <c r="K139" s="117"/>
    </row>
    <row r="140" spans="2:11">
      <c r="B140" s="116"/>
      <c r="C140" s="116"/>
      <c r="D140" s="125"/>
      <c r="E140" s="125"/>
      <c r="F140" s="125"/>
      <c r="G140" s="125"/>
      <c r="H140" s="125"/>
      <c r="I140" s="117"/>
      <c r="J140" s="117"/>
      <c r="K140" s="117"/>
    </row>
    <row r="141" spans="2:11">
      <c r="B141" s="116"/>
      <c r="C141" s="116"/>
      <c r="D141" s="125"/>
      <c r="E141" s="125"/>
      <c r="F141" s="125"/>
      <c r="G141" s="125"/>
      <c r="H141" s="125"/>
      <c r="I141" s="117"/>
      <c r="J141" s="117"/>
      <c r="K141" s="117"/>
    </row>
    <row r="142" spans="2:11">
      <c r="B142" s="116"/>
      <c r="C142" s="116"/>
      <c r="D142" s="125"/>
      <c r="E142" s="125"/>
      <c r="F142" s="125"/>
      <c r="G142" s="125"/>
      <c r="H142" s="125"/>
      <c r="I142" s="117"/>
      <c r="J142" s="117"/>
      <c r="K142" s="117"/>
    </row>
    <row r="143" spans="2:11">
      <c r="B143" s="116"/>
      <c r="C143" s="116"/>
      <c r="D143" s="125"/>
      <c r="E143" s="125"/>
      <c r="F143" s="125"/>
      <c r="G143" s="125"/>
      <c r="H143" s="125"/>
      <c r="I143" s="117"/>
      <c r="J143" s="117"/>
      <c r="K143" s="117"/>
    </row>
    <row r="144" spans="2:11">
      <c r="B144" s="116"/>
      <c r="C144" s="116"/>
      <c r="D144" s="125"/>
      <c r="E144" s="125"/>
      <c r="F144" s="125"/>
      <c r="G144" s="125"/>
      <c r="H144" s="125"/>
      <c r="I144" s="117"/>
      <c r="J144" s="117"/>
      <c r="K144" s="117"/>
    </row>
    <row r="145" spans="2:11">
      <c r="B145" s="116"/>
      <c r="C145" s="116"/>
      <c r="D145" s="125"/>
      <c r="E145" s="125"/>
      <c r="F145" s="125"/>
      <c r="G145" s="125"/>
      <c r="H145" s="125"/>
      <c r="I145" s="117"/>
      <c r="J145" s="117"/>
      <c r="K145" s="117"/>
    </row>
    <row r="146" spans="2:11">
      <c r="B146" s="116"/>
      <c r="C146" s="116"/>
      <c r="D146" s="125"/>
      <c r="E146" s="125"/>
      <c r="F146" s="125"/>
      <c r="G146" s="125"/>
      <c r="H146" s="125"/>
      <c r="I146" s="117"/>
      <c r="J146" s="117"/>
      <c r="K146" s="117"/>
    </row>
    <row r="147" spans="2:11">
      <c r="B147" s="116"/>
      <c r="C147" s="116"/>
      <c r="D147" s="125"/>
      <c r="E147" s="125"/>
      <c r="F147" s="125"/>
      <c r="G147" s="125"/>
      <c r="H147" s="125"/>
      <c r="I147" s="117"/>
      <c r="J147" s="117"/>
      <c r="K147" s="117"/>
    </row>
    <row r="148" spans="2:11">
      <c r="B148" s="116"/>
      <c r="C148" s="116"/>
      <c r="D148" s="125"/>
      <c r="E148" s="125"/>
      <c r="F148" s="125"/>
      <c r="G148" s="125"/>
      <c r="H148" s="125"/>
      <c r="I148" s="117"/>
      <c r="J148" s="117"/>
      <c r="K148" s="117"/>
    </row>
    <row r="149" spans="2:11">
      <c r="B149" s="116"/>
      <c r="C149" s="116"/>
      <c r="D149" s="125"/>
      <c r="E149" s="125"/>
      <c r="F149" s="125"/>
      <c r="G149" s="125"/>
      <c r="H149" s="125"/>
      <c r="I149" s="117"/>
      <c r="J149" s="117"/>
      <c r="K149" s="117"/>
    </row>
    <row r="150" spans="2:11">
      <c r="B150" s="116"/>
      <c r="C150" s="116"/>
      <c r="D150" s="125"/>
      <c r="E150" s="125"/>
      <c r="F150" s="125"/>
      <c r="G150" s="125"/>
      <c r="H150" s="125"/>
      <c r="I150" s="117"/>
      <c r="J150" s="117"/>
      <c r="K150" s="117"/>
    </row>
    <row r="151" spans="2:11">
      <c r="B151" s="116"/>
      <c r="C151" s="116"/>
      <c r="D151" s="125"/>
      <c r="E151" s="125"/>
      <c r="F151" s="125"/>
      <c r="G151" s="125"/>
      <c r="H151" s="125"/>
      <c r="I151" s="117"/>
      <c r="J151" s="117"/>
      <c r="K151" s="117"/>
    </row>
    <row r="152" spans="2:11">
      <c r="B152" s="116"/>
      <c r="C152" s="116"/>
      <c r="D152" s="125"/>
      <c r="E152" s="125"/>
      <c r="F152" s="125"/>
      <c r="G152" s="125"/>
      <c r="H152" s="125"/>
      <c r="I152" s="117"/>
      <c r="J152" s="117"/>
      <c r="K152" s="117"/>
    </row>
    <row r="153" spans="2:11">
      <c r="B153" s="116"/>
      <c r="C153" s="116"/>
      <c r="D153" s="125"/>
      <c r="E153" s="125"/>
      <c r="F153" s="125"/>
      <c r="G153" s="125"/>
      <c r="H153" s="125"/>
      <c r="I153" s="117"/>
      <c r="J153" s="117"/>
      <c r="K153" s="117"/>
    </row>
    <row r="154" spans="2:11">
      <c r="B154" s="116"/>
      <c r="C154" s="116"/>
      <c r="D154" s="125"/>
      <c r="E154" s="125"/>
      <c r="F154" s="125"/>
      <c r="G154" s="125"/>
      <c r="H154" s="125"/>
      <c r="I154" s="117"/>
      <c r="J154" s="117"/>
      <c r="K154" s="117"/>
    </row>
    <row r="155" spans="2:11">
      <c r="B155" s="116"/>
      <c r="C155" s="116"/>
      <c r="D155" s="125"/>
      <c r="E155" s="125"/>
      <c r="F155" s="125"/>
      <c r="G155" s="125"/>
      <c r="H155" s="125"/>
      <c r="I155" s="117"/>
      <c r="J155" s="117"/>
      <c r="K155" s="117"/>
    </row>
    <row r="156" spans="2:11">
      <c r="B156" s="116"/>
      <c r="C156" s="116"/>
      <c r="D156" s="125"/>
      <c r="E156" s="125"/>
      <c r="F156" s="125"/>
      <c r="G156" s="125"/>
      <c r="H156" s="125"/>
      <c r="I156" s="117"/>
      <c r="J156" s="117"/>
      <c r="K156" s="117"/>
    </row>
    <row r="157" spans="2:11">
      <c r="B157" s="116"/>
      <c r="C157" s="116"/>
      <c r="D157" s="125"/>
      <c r="E157" s="125"/>
      <c r="F157" s="125"/>
      <c r="G157" s="125"/>
      <c r="H157" s="125"/>
      <c r="I157" s="117"/>
      <c r="J157" s="117"/>
      <c r="K157" s="117"/>
    </row>
    <row r="158" spans="2:11">
      <c r="B158" s="116"/>
      <c r="C158" s="116"/>
      <c r="D158" s="125"/>
      <c r="E158" s="125"/>
      <c r="F158" s="125"/>
      <c r="G158" s="125"/>
      <c r="H158" s="125"/>
      <c r="I158" s="117"/>
      <c r="J158" s="117"/>
      <c r="K158" s="117"/>
    </row>
    <row r="159" spans="2:11">
      <c r="B159" s="116"/>
      <c r="C159" s="116"/>
      <c r="D159" s="125"/>
      <c r="E159" s="125"/>
      <c r="F159" s="125"/>
      <c r="G159" s="125"/>
      <c r="H159" s="125"/>
      <c r="I159" s="117"/>
      <c r="J159" s="117"/>
      <c r="K159" s="117"/>
    </row>
    <row r="160" spans="2:11">
      <c r="B160" s="116"/>
      <c r="C160" s="116"/>
      <c r="D160" s="125"/>
      <c r="E160" s="125"/>
      <c r="F160" s="125"/>
      <c r="G160" s="125"/>
      <c r="H160" s="125"/>
      <c r="I160" s="117"/>
      <c r="J160" s="117"/>
      <c r="K160" s="117"/>
    </row>
    <row r="161" spans="2:11">
      <c r="B161" s="116"/>
      <c r="C161" s="116"/>
      <c r="D161" s="125"/>
      <c r="E161" s="125"/>
      <c r="F161" s="125"/>
      <c r="G161" s="125"/>
      <c r="H161" s="125"/>
      <c r="I161" s="117"/>
      <c r="J161" s="117"/>
      <c r="K161" s="117"/>
    </row>
    <row r="162" spans="2:11">
      <c r="B162" s="116"/>
      <c r="C162" s="116"/>
      <c r="D162" s="125"/>
      <c r="E162" s="125"/>
      <c r="F162" s="125"/>
      <c r="G162" s="125"/>
      <c r="H162" s="125"/>
      <c r="I162" s="117"/>
      <c r="J162" s="117"/>
      <c r="K162" s="117"/>
    </row>
    <row r="163" spans="2:11">
      <c r="B163" s="116"/>
      <c r="C163" s="116"/>
      <c r="D163" s="125"/>
      <c r="E163" s="125"/>
      <c r="F163" s="125"/>
      <c r="G163" s="125"/>
      <c r="H163" s="125"/>
      <c r="I163" s="117"/>
      <c r="J163" s="117"/>
      <c r="K163" s="117"/>
    </row>
    <row r="164" spans="2:11">
      <c r="B164" s="116"/>
      <c r="C164" s="116"/>
      <c r="D164" s="125"/>
      <c r="E164" s="125"/>
      <c r="F164" s="125"/>
      <c r="G164" s="125"/>
      <c r="H164" s="125"/>
      <c r="I164" s="117"/>
      <c r="J164" s="117"/>
      <c r="K164" s="117"/>
    </row>
    <row r="165" spans="2:11">
      <c r="B165" s="116"/>
      <c r="C165" s="116"/>
      <c r="D165" s="125"/>
      <c r="E165" s="125"/>
      <c r="F165" s="125"/>
      <c r="G165" s="125"/>
      <c r="H165" s="125"/>
      <c r="I165" s="117"/>
      <c r="J165" s="117"/>
      <c r="K165" s="117"/>
    </row>
    <row r="166" spans="2:11">
      <c r="B166" s="116"/>
      <c r="C166" s="116"/>
      <c r="D166" s="125"/>
      <c r="E166" s="125"/>
      <c r="F166" s="125"/>
      <c r="G166" s="125"/>
      <c r="H166" s="125"/>
      <c r="I166" s="117"/>
      <c r="J166" s="117"/>
      <c r="K166" s="117"/>
    </row>
    <row r="167" spans="2:11">
      <c r="B167" s="116"/>
      <c r="C167" s="116"/>
      <c r="D167" s="125"/>
      <c r="E167" s="125"/>
      <c r="F167" s="125"/>
      <c r="G167" s="125"/>
      <c r="H167" s="125"/>
      <c r="I167" s="117"/>
      <c r="J167" s="117"/>
      <c r="K167" s="117"/>
    </row>
    <row r="168" spans="2:11">
      <c r="B168" s="116"/>
      <c r="C168" s="116"/>
      <c r="D168" s="125"/>
      <c r="E168" s="125"/>
      <c r="F168" s="125"/>
      <c r="G168" s="125"/>
      <c r="H168" s="125"/>
      <c r="I168" s="117"/>
      <c r="J168" s="117"/>
      <c r="K168" s="117"/>
    </row>
    <row r="169" spans="2:11">
      <c r="B169" s="116"/>
      <c r="C169" s="116"/>
      <c r="D169" s="125"/>
      <c r="E169" s="125"/>
      <c r="F169" s="125"/>
      <c r="G169" s="125"/>
      <c r="H169" s="125"/>
      <c r="I169" s="117"/>
      <c r="J169" s="117"/>
      <c r="K169" s="117"/>
    </row>
    <row r="170" spans="2:11">
      <c r="B170" s="116"/>
      <c r="C170" s="116"/>
      <c r="D170" s="125"/>
      <c r="E170" s="125"/>
      <c r="F170" s="125"/>
      <c r="G170" s="125"/>
      <c r="H170" s="125"/>
      <c r="I170" s="117"/>
      <c r="J170" s="117"/>
      <c r="K170" s="117"/>
    </row>
    <row r="171" spans="2:11">
      <c r="B171" s="116"/>
      <c r="C171" s="116"/>
      <c r="D171" s="125"/>
      <c r="E171" s="125"/>
      <c r="F171" s="125"/>
      <c r="G171" s="125"/>
      <c r="H171" s="125"/>
      <c r="I171" s="117"/>
      <c r="J171" s="117"/>
      <c r="K171" s="117"/>
    </row>
    <row r="172" spans="2:11">
      <c r="B172" s="116"/>
      <c r="C172" s="116"/>
      <c r="D172" s="125"/>
      <c r="E172" s="125"/>
      <c r="F172" s="125"/>
      <c r="G172" s="125"/>
      <c r="H172" s="125"/>
      <c r="I172" s="117"/>
      <c r="J172" s="117"/>
      <c r="K172" s="117"/>
    </row>
    <row r="173" spans="2:11">
      <c r="B173" s="116"/>
      <c r="C173" s="116"/>
      <c r="D173" s="125"/>
      <c r="E173" s="125"/>
      <c r="F173" s="125"/>
      <c r="G173" s="125"/>
      <c r="H173" s="125"/>
      <c r="I173" s="117"/>
      <c r="J173" s="117"/>
      <c r="K173" s="117"/>
    </row>
    <row r="174" spans="2:11">
      <c r="B174" s="116"/>
      <c r="C174" s="116"/>
      <c r="D174" s="125"/>
      <c r="E174" s="125"/>
      <c r="F174" s="125"/>
      <c r="G174" s="125"/>
      <c r="H174" s="125"/>
      <c r="I174" s="117"/>
      <c r="J174" s="117"/>
      <c r="K174" s="117"/>
    </row>
    <row r="175" spans="2:11">
      <c r="B175" s="116"/>
      <c r="C175" s="116"/>
      <c r="D175" s="125"/>
      <c r="E175" s="125"/>
      <c r="F175" s="125"/>
      <c r="G175" s="125"/>
      <c r="H175" s="125"/>
      <c r="I175" s="117"/>
      <c r="J175" s="117"/>
      <c r="K175" s="117"/>
    </row>
    <row r="176" spans="2:11">
      <c r="B176" s="116"/>
      <c r="C176" s="116"/>
      <c r="D176" s="125"/>
      <c r="E176" s="125"/>
      <c r="F176" s="125"/>
      <c r="G176" s="125"/>
      <c r="H176" s="125"/>
      <c r="I176" s="117"/>
      <c r="J176" s="117"/>
      <c r="K176" s="117"/>
    </row>
    <row r="177" spans="2:11">
      <c r="B177" s="116"/>
      <c r="C177" s="116"/>
      <c r="D177" s="125"/>
      <c r="E177" s="125"/>
      <c r="F177" s="125"/>
      <c r="G177" s="125"/>
      <c r="H177" s="125"/>
      <c r="I177" s="117"/>
      <c r="J177" s="117"/>
      <c r="K177" s="117"/>
    </row>
    <row r="178" spans="2:11">
      <c r="B178" s="116"/>
      <c r="C178" s="116"/>
      <c r="D178" s="125"/>
      <c r="E178" s="125"/>
      <c r="F178" s="125"/>
      <c r="G178" s="125"/>
      <c r="H178" s="125"/>
      <c r="I178" s="117"/>
      <c r="J178" s="117"/>
      <c r="K178" s="117"/>
    </row>
    <row r="179" spans="2:11">
      <c r="B179" s="116"/>
      <c r="C179" s="116"/>
      <c r="D179" s="125"/>
      <c r="E179" s="125"/>
      <c r="F179" s="125"/>
      <c r="G179" s="125"/>
      <c r="H179" s="125"/>
      <c r="I179" s="117"/>
      <c r="J179" s="117"/>
      <c r="K179" s="117"/>
    </row>
    <row r="180" spans="2:11">
      <c r="B180" s="116"/>
      <c r="C180" s="116"/>
      <c r="D180" s="125"/>
      <c r="E180" s="125"/>
      <c r="F180" s="125"/>
      <c r="G180" s="125"/>
      <c r="H180" s="125"/>
      <c r="I180" s="117"/>
      <c r="J180" s="117"/>
      <c r="K180" s="117"/>
    </row>
    <row r="181" spans="2:11">
      <c r="B181" s="116"/>
      <c r="C181" s="116"/>
      <c r="D181" s="125"/>
      <c r="E181" s="125"/>
      <c r="F181" s="125"/>
      <c r="G181" s="125"/>
      <c r="H181" s="125"/>
      <c r="I181" s="117"/>
      <c r="J181" s="117"/>
      <c r="K181" s="117"/>
    </row>
    <row r="182" spans="2:11">
      <c r="B182" s="116"/>
      <c r="C182" s="116"/>
      <c r="D182" s="125"/>
      <c r="E182" s="125"/>
      <c r="F182" s="125"/>
      <c r="G182" s="125"/>
      <c r="H182" s="125"/>
      <c r="I182" s="117"/>
      <c r="J182" s="117"/>
      <c r="K182" s="117"/>
    </row>
    <row r="183" spans="2:11">
      <c r="B183" s="116"/>
      <c r="C183" s="116"/>
      <c r="D183" s="125"/>
      <c r="E183" s="125"/>
      <c r="F183" s="125"/>
      <c r="G183" s="125"/>
      <c r="H183" s="125"/>
      <c r="I183" s="117"/>
      <c r="J183" s="117"/>
      <c r="K183" s="117"/>
    </row>
    <row r="184" spans="2:11">
      <c r="B184" s="116"/>
      <c r="C184" s="116"/>
      <c r="D184" s="125"/>
      <c r="E184" s="125"/>
      <c r="F184" s="125"/>
      <c r="G184" s="125"/>
      <c r="H184" s="125"/>
      <c r="I184" s="117"/>
      <c r="J184" s="117"/>
      <c r="K184" s="117"/>
    </row>
    <row r="185" spans="2:11">
      <c r="B185" s="116"/>
      <c r="C185" s="116"/>
      <c r="D185" s="125"/>
      <c r="E185" s="125"/>
      <c r="F185" s="125"/>
      <c r="G185" s="125"/>
      <c r="H185" s="125"/>
      <c r="I185" s="117"/>
      <c r="J185" s="117"/>
      <c r="K185" s="117"/>
    </row>
    <row r="186" spans="2:11">
      <c r="B186" s="116"/>
      <c r="C186" s="116"/>
      <c r="D186" s="125"/>
      <c r="E186" s="125"/>
      <c r="F186" s="125"/>
      <c r="G186" s="125"/>
      <c r="H186" s="125"/>
      <c r="I186" s="117"/>
      <c r="J186" s="117"/>
      <c r="K186" s="117"/>
    </row>
    <row r="187" spans="2:11">
      <c r="B187" s="116"/>
      <c r="C187" s="116"/>
      <c r="D187" s="125"/>
      <c r="E187" s="125"/>
      <c r="F187" s="125"/>
      <c r="G187" s="125"/>
      <c r="H187" s="125"/>
      <c r="I187" s="117"/>
      <c r="J187" s="117"/>
      <c r="K187" s="117"/>
    </row>
    <row r="188" spans="2:11">
      <c r="B188" s="116"/>
      <c r="C188" s="116"/>
      <c r="D188" s="125"/>
      <c r="E188" s="125"/>
      <c r="F188" s="125"/>
      <c r="G188" s="125"/>
      <c r="H188" s="125"/>
      <c r="I188" s="117"/>
      <c r="J188" s="117"/>
      <c r="K188" s="117"/>
    </row>
    <row r="189" spans="2:11">
      <c r="B189" s="116"/>
      <c r="C189" s="116"/>
      <c r="D189" s="125"/>
      <c r="E189" s="125"/>
      <c r="F189" s="125"/>
      <c r="G189" s="125"/>
      <c r="H189" s="125"/>
      <c r="I189" s="117"/>
      <c r="J189" s="117"/>
      <c r="K189" s="117"/>
    </row>
    <row r="190" spans="2:11">
      <c r="B190" s="116"/>
      <c r="C190" s="116"/>
      <c r="D190" s="125"/>
      <c r="E190" s="125"/>
      <c r="F190" s="125"/>
      <c r="G190" s="125"/>
      <c r="H190" s="125"/>
      <c r="I190" s="117"/>
      <c r="J190" s="117"/>
      <c r="K190" s="117"/>
    </row>
    <row r="191" spans="2:11">
      <c r="B191" s="116"/>
      <c r="C191" s="116"/>
      <c r="D191" s="125"/>
      <c r="E191" s="125"/>
      <c r="F191" s="125"/>
      <c r="G191" s="125"/>
      <c r="H191" s="125"/>
      <c r="I191" s="117"/>
      <c r="J191" s="117"/>
      <c r="K191" s="117"/>
    </row>
    <row r="192" spans="2:11">
      <c r="B192" s="116"/>
      <c r="C192" s="116"/>
      <c r="D192" s="125"/>
      <c r="E192" s="125"/>
      <c r="F192" s="125"/>
      <c r="G192" s="125"/>
      <c r="H192" s="125"/>
      <c r="I192" s="117"/>
      <c r="J192" s="117"/>
      <c r="K192" s="117"/>
    </row>
    <row r="193" spans="2:11">
      <c r="B193" s="116"/>
      <c r="C193" s="116"/>
      <c r="D193" s="125"/>
      <c r="E193" s="125"/>
      <c r="F193" s="125"/>
      <c r="G193" s="125"/>
      <c r="H193" s="125"/>
      <c r="I193" s="117"/>
      <c r="J193" s="117"/>
      <c r="K193" s="117"/>
    </row>
    <row r="194" spans="2:11">
      <c r="B194" s="116"/>
      <c r="C194" s="116"/>
      <c r="D194" s="125"/>
      <c r="E194" s="125"/>
      <c r="F194" s="125"/>
      <c r="G194" s="125"/>
      <c r="H194" s="125"/>
      <c r="I194" s="117"/>
      <c r="J194" s="117"/>
      <c r="K194" s="117"/>
    </row>
    <row r="195" spans="2:11">
      <c r="B195" s="116"/>
      <c r="C195" s="116"/>
      <c r="D195" s="125"/>
      <c r="E195" s="125"/>
      <c r="F195" s="125"/>
      <c r="G195" s="125"/>
      <c r="H195" s="125"/>
      <c r="I195" s="117"/>
      <c r="J195" s="117"/>
      <c r="K195" s="117"/>
    </row>
    <row r="196" spans="2:11">
      <c r="B196" s="116"/>
      <c r="C196" s="116"/>
      <c r="D196" s="125"/>
      <c r="E196" s="125"/>
      <c r="F196" s="125"/>
      <c r="G196" s="125"/>
      <c r="H196" s="125"/>
      <c r="I196" s="117"/>
      <c r="J196" s="117"/>
      <c r="K196" s="117"/>
    </row>
    <row r="197" spans="2:11">
      <c r="B197" s="116"/>
      <c r="C197" s="116"/>
      <c r="D197" s="125"/>
      <c r="E197" s="125"/>
      <c r="F197" s="125"/>
      <c r="G197" s="125"/>
      <c r="H197" s="125"/>
      <c r="I197" s="117"/>
      <c r="J197" s="117"/>
      <c r="K197" s="117"/>
    </row>
    <row r="198" spans="2:11">
      <c r="B198" s="116"/>
      <c r="C198" s="116"/>
      <c r="D198" s="125"/>
      <c r="E198" s="125"/>
      <c r="F198" s="125"/>
      <c r="G198" s="125"/>
      <c r="H198" s="125"/>
      <c r="I198" s="117"/>
      <c r="J198" s="117"/>
      <c r="K198" s="117"/>
    </row>
    <row r="199" spans="2:11">
      <c r="B199" s="116"/>
      <c r="C199" s="116"/>
      <c r="D199" s="125"/>
      <c r="E199" s="125"/>
      <c r="F199" s="125"/>
      <c r="G199" s="125"/>
      <c r="H199" s="125"/>
      <c r="I199" s="117"/>
      <c r="J199" s="117"/>
      <c r="K199" s="117"/>
    </row>
    <row r="200" spans="2:11">
      <c r="B200" s="116"/>
      <c r="C200" s="116"/>
      <c r="D200" s="125"/>
      <c r="E200" s="125"/>
      <c r="F200" s="125"/>
      <c r="G200" s="125"/>
      <c r="H200" s="125"/>
      <c r="I200" s="117"/>
      <c r="J200" s="117"/>
      <c r="K200" s="117"/>
    </row>
    <row r="201" spans="2:11">
      <c r="B201" s="116"/>
      <c r="C201" s="116"/>
      <c r="D201" s="125"/>
      <c r="E201" s="125"/>
      <c r="F201" s="125"/>
      <c r="G201" s="125"/>
      <c r="H201" s="125"/>
      <c r="I201" s="117"/>
      <c r="J201" s="117"/>
      <c r="K201" s="117"/>
    </row>
    <row r="202" spans="2:11">
      <c r="B202" s="116"/>
      <c r="C202" s="116"/>
      <c r="D202" s="125"/>
      <c r="E202" s="125"/>
      <c r="F202" s="125"/>
      <c r="G202" s="125"/>
      <c r="H202" s="125"/>
      <c r="I202" s="117"/>
      <c r="J202" s="117"/>
      <c r="K202" s="117"/>
    </row>
    <row r="203" spans="2:11">
      <c r="B203" s="116"/>
      <c r="C203" s="116"/>
      <c r="D203" s="125"/>
      <c r="E203" s="125"/>
      <c r="F203" s="125"/>
      <c r="G203" s="125"/>
      <c r="H203" s="125"/>
      <c r="I203" s="117"/>
      <c r="J203" s="117"/>
      <c r="K203" s="117"/>
    </row>
    <row r="204" spans="2:11">
      <c r="B204" s="116"/>
      <c r="C204" s="116"/>
      <c r="D204" s="125"/>
      <c r="E204" s="125"/>
      <c r="F204" s="125"/>
      <c r="G204" s="125"/>
      <c r="H204" s="125"/>
      <c r="I204" s="117"/>
      <c r="J204" s="117"/>
      <c r="K204" s="117"/>
    </row>
    <row r="205" spans="2:11">
      <c r="B205" s="116"/>
      <c r="C205" s="116"/>
      <c r="D205" s="125"/>
      <c r="E205" s="125"/>
      <c r="F205" s="125"/>
      <c r="G205" s="125"/>
      <c r="H205" s="125"/>
      <c r="I205" s="117"/>
      <c r="J205" s="117"/>
      <c r="K205" s="117"/>
    </row>
    <row r="206" spans="2:11">
      <c r="B206" s="116"/>
      <c r="C206" s="116"/>
      <c r="D206" s="125"/>
      <c r="E206" s="125"/>
      <c r="F206" s="125"/>
      <c r="G206" s="125"/>
      <c r="H206" s="125"/>
      <c r="I206" s="117"/>
      <c r="J206" s="117"/>
      <c r="K206" s="117"/>
    </row>
    <row r="207" spans="2:11">
      <c r="B207" s="116"/>
      <c r="C207" s="116"/>
      <c r="D207" s="125"/>
      <c r="E207" s="125"/>
      <c r="F207" s="125"/>
      <c r="G207" s="125"/>
      <c r="H207" s="125"/>
      <c r="I207" s="117"/>
      <c r="J207" s="117"/>
      <c r="K207" s="117"/>
    </row>
    <row r="208" spans="2:11">
      <c r="B208" s="116"/>
      <c r="C208" s="116"/>
      <c r="D208" s="125"/>
      <c r="E208" s="125"/>
      <c r="F208" s="125"/>
      <c r="G208" s="125"/>
      <c r="H208" s="125"/>
      <c r="I208" s="117"/>
      <c r="J208" s="117"/>
      <c r="K208" s="117"/>
    </row>
    <row r="209" spans="2:11">
      <c r="B209" s="116"/>
      <c r="C209" s="116"/>
      <c r="D209" s="125"/>
      <c r="E209" s="125"/>
      <c r="F209" s="125"/>
      <c r="G209" s="125"/>
      <c r="H209" s="125"/>
      <c r="I209" s="117"/>
      <c r="J209" s="117"/>
      <c r="K209" s="117"/>
    </row>
    <row r="210" spans="2:11">
      <c r="B210" s="116"/>
      <c r="C210" s="116"/>
      <c r="D210" s="125"/>
      <c r="E210" s="125"/>
      <c r="F210" s="125"/>
      <c r="G210" s="125"/>
      <c r="H210" s="125"/>
      <c r="I210" s="117"/>
      <c r="J210" s="117"/>
      <c r="K210" s="117"/>
    </row>
    <row r="211" spans="2:11">
      <c r="B211" s="116"/>
      <c r="C211" s="116"/>
      <c r="D211" s="125"/>
      <c r="E211" s="125"/>
      <c r="F211" s="125"/>
      <c r="G211" s="125"/>
      <c r="H211" s="125"/>
      <c r="I211" s="117"/>
      <c r="J211" s="117"/>
      <c r="K211" s="117"/>
    </row>
    <row r="212" spans="2:11">
      <c r="B212" s="116"/>
      <c r="C212" s="116"/>
      <c r="D212" s="125"/>
      <c r="E212" s="125"/>
      <c r="F212" s="125"/>
      <c r="G212" s="125"/>
      <c r="H212" s="125"/>
      <c r="I212" s="117"/>
      <c r="J212" s="117"/>
      <c r="K212" s="117"/>
    </row>
    <row r="213" spans="2:11">
      <c r="B213" s="116"/>
      <c r="C213" s="116"/>
      <c r="D213" s="125"/>
      <c r="E213" s="125"/>
      <c r="F213" s="125"/>
      <c r="G213" s="125"/>
      <c r="H213" s="125"/>
      <c r="I213" s="117"/>
      <c r="J213" s="117"/>
      <c r="K213" s="117"/>
    </row>
    <row r="214" spans="2:11">
      <c r="B214" s="116"/>
      <c r="C214" s="116"/>
      <c r="D214" s="125"/>
      <c r="E214" s="125"/>
      <c r="F214" s="125"/>
      <c r="G214" s="125"/>
      <c r="H214" s="125"/>
      <c r="I214" s="117"/>
      <c r="J214" s="117"/>
      <c r="K214" s="117"/>
    </row>
    <row r="215" spans="2:11">
      <c r="B215" s="116"/>
      <c r="C215" s="116"/>
      <c r="D215" s="125"/>
      <c r="E215" s="125"/>
      <c r="F215" s="125"/>
      <c r="G215" s="125"/>
      <c r="H215" s="125"/>
      <c r="I215" s="117"/>
      <c r="J215" s="117"/>
      <c r="K215" s="117"/>
    </row>
    <row r="216" spans="2:11">
      <c r="B216" s="116"/>
      <c r="C216" s="116"/>
      <c r="D216" s="125"/>
      <c r="E216" s="125"/>
      <c r="F216" s="125"/>
      <c r="G216" s="125"/>
      <c r="H216" s="125"/>
      <c r="I216" s="117"/>
      <c r="J216" s="117"/>
      <c r="K216" s="117"/>
    </row>
    <row r="217" spans="2:11">
      <c r="B217" s="116"/>
      <c r="C217" s="116"/>
      <c r="D217" s="125"/>
      <c r="E217" s="125"/>
      <c r="F217" s="125"/>
      <c r="G217" s="125"/>
      <c r="H217" s="125"/>
      <c r="I217" s="117"/>
      <c r="J217" s="117"/>
      <c r="K217" s="117"/>
    </row>
    <row r="218" spans="2:11">
      <c r="B218" s="116"/>
      <c r="C218" s="116"/>
      <c r="D218" s="125"/>
      <c r="E218" s="125"/>
      <c r="F218" s="125"/>
      <c r="G218" s="125"/>
      <c r="H218" s="125"/>
      <c r="I218" s="117"/>
      <c r="J218" s="117"/>
      <c r="K218" s="117"/>
    </row>
    <row r="219" spans="2:11">
      <c r="B219" s="116"/>
      <c r="C219" s="116"/>
      <c r="D219" s="125"/>
      <c r="E219" s="125"/>
      <c r="F219" s="125"/>
      <c r="G219" s="125"/>
      <c r="H219" s="125"/>
      <c r="I219" s="117"/>
      <c r="J219" s="117"/>
      <c r="K219" s="117"/>
    </row>
    <row r="220" spans="2:11">
      <c r="B220" s="116"/>
      <c r="C220" s="116"/>
      <c r="D220" s="125"/>
      <c r="E220" s="125"/>
      <c r="F220" s="125"/>
      <c r="G220" s="125"/>
      <c r="H220" s="125"/>
      <c r="I220" s="117"/>
      <c r="J220" s="117"/>
      <c r="K220" s="117"/>
    </row>
    <row r="221" spans="2:11">
      <c r="B221" s="116"/>
      <c r="C221" s="116"/>
      <c r="D221" s="125"/>
      <c r="E221" s="125"/>
      <c r="F221" s="125"/>
      <c r="G221" s="125"/>
      <c r="H221" s="125"/>
      <c r="I221" s="117"/>
      <c r="J221" s="117"/>
      <c r="K221" s="117"/>
    </row>
    <row r="222" spans="2:11">
      <c r="B222" s="116"/>
      <c r="C222" s="116"/>
      <c r="D222" s="125"/>
      <c r="E222" s="125"/>
      <c r="F222" s="125"/>
      <c r="G222" s="125"/>
      <c r="H222" s="125"/>
      <c r="I222" s="117"/>
      <c r="J222" s="117"/>
      <c r="K222" s="117"/>
    </row>
    <row r="223" spans="2:11">
      <c r="B223" s="116"/>
      <c r="C223" s="116"/>
      <c r="D223" s="125"/>
      <c r="E223" s="125"/>
      <c r="F223" s="125"/>
      <c r="G223" s="125"/>
      <c r="H223" s="125"/>
      <c r="I223" s="117"/>
      <c r="J223" s="117"/>
      <c r="K223" s="117"/>
    </row>
    <row r="224" spans="2:11">
      <c r="B224" s="116"/>
      <c r="C224" s="116"/>
      <c r="D224" s="125"/>
      <c r="E224" s="125"/>
      <c r="F224" s="125"/>
      <c r="G224" s="125"/>
      <c r="H224" s="125"/>
      <c r="I224" s="117"/>
      <c r="J224" s="117"/>
      <c r="K224" s="117"/>
    </row>
    <row r="225" spans="2:11">
      <c r="B225" s="116"/>
      <c r="C225" s="116"/>
      <c r="D225" s="125"/>
      <c r="E225" s="125"/>
      <c r="F225" s="125"/>
      <c r="G225" s="125"/>
      <c r="H225" s="125"/>
      <c r="I225" s="117"/>
      <c r="J225" s="117"/>
      <c r="K225" s="117"/>
    </row>
    <row r="226" spans="2:11">
      <c r="B226" s="116"/>
      <c r="C226" s="116"/>
      <c r="D226" s="125"/>
      <c r="E226" s="125"/>
      <c r="F226" s="125"/>
      <c r="G226" s="125"/>
      <c r="H226" s="125"/>
      <c r="I226" s="117"/>
      <c r="J226" s="117"/>
      <c r="K226" s="117"/>
    </row>
    <row r="227" spans="2:11">
      <c r="B227" s="116"/>
      <c r="C227" s="116"/>
      <c r="D227" s="125"/>
      <c r="E227" s="125"/>
      <c r="F227" s="125"/>
      <c r="G227" s="125"/>
      <c r="H227" s="125"/>
      <c r="I227" s="117"/>
      <c r="J227" s="117"/>
      <c r="K227" s="117"/>
    </row>
    <row r="228" spans="2:11">
      <c r="B228" s="116"/>
      <c r="C228" s="116"/>
      <c r="D228" s="125"/>
      <c r="E228" s="125"/>
      <c r="F228" s="125"/>
      <c r="G228" s="125"/>
      <c r="H228" s="125"/>
      <c r="I228" s="117"/>
      <c r="J228" s="117"/>
      <c r="K228" s="117"/>
    </row>
    <row r="229" spans="2:11">
      <c r="B229" s="116"/>
      <c r="C229" s="116"/>
      <c r="D229" s="125"/>
      <c r="E229" s="125"/>
      <c r="F229" s="125"/>
      <c r="G229" s="125"/>
      <c r="H229" s="125"/>
      <c r="I229" s="117"/>
      <c r="J229" s="117"/>
      <c r="K229" s="117"/>
    </row>
    <row r="230" spans="2:11">
      <c r="B230" s="116"/>
      <c r="C230" s="116"/>
      <c r="D230" s="125"/>
      <c r="E230" s="125"/>
      <c r="F230" s="125"/>
      <c r="G230" s="125"/>
      <c r="H230" s="125"/>
      <c r="I230" s="117"/>
      <c r="J230" s="117"/>
      <c r="K230" s="117"/>
    </row>
    <row r="231" spans="2:11">
      <c r="B231" s="116"/>
      <c r="C231" s="116"/>
      <c r="D231" s="125"/>
      <c r="E231" s="125"/>
      <c r="F231" s="125"/>
      <c r="G231" s="125"/>
      <c r="H231" s="125"/>
      <c r="I231" s="117"/>
      <c r="J231" s="117"/>
      <c r="K231" s="117"/>
    </row>
    <row r="232" spans="2:11">
      <c r="B232" s="116"/>
      <c r="C232" s="116"/>
      <c r="D232" s="125"/>
      <c r="E232" s="125"/>
      <c r="F232" s="125"/>
      <c r="G232" s="125"/>
      <c r="H232" s="125"/>
      <c r="I232" s="117"/>
      <c r="J232" s="117"/>
      <c r="K232" s="117"/>
    </row>
    <row r="233" spans="2:11">
      <c r="B233" s="116"/>
      <c r="C233" s="116"/>
      <c r="D233" s="125"/>
      <c r="E233" s="125"/>
      <c r="F233" s="125"/>
      <c r="G233" s="125"/>
      <c r="H233" s="125"/>
      <c r="I233" s="117"/>
      <c r="J233" s="117"/>
      <c r="K233" s="117"/>
    </row>
    <row r="234" spans="2:11">
      <c r="B234" s="116"/>
      <c r="C234" s="116"/>
      <c r="D234" s="125"/>
      <c r="E234" s="125"/>
      <c r="F234" s="125"/>
      <c r="G234" s="125"/>
      <c r="H234" s="125"/>
      <c r="I234" s="117"/>
      <c r="J234" s="117"/>
      <c r="K234" s="117"/>
    </row>
    <row r="235" spans="2:11">
      <c r="B235" s="116"/>
      <c r="C235" s="116"/>
      <c r="D235" s="125"/>
      <c r="E235" s="125"/>
      <c r="F235" s="125"/>
      <c r="G235" s="125"/>
      <c r="H235" s="125"/>
      <c r="I235" s="117"/>
      <c r="J235" s="117"/>
      <c r="K235" s="117"/>
    </row>
    <row r="236" spans="2:11">
      <c r="B236" s="116"/>
      <c r="C236" s="116"/>
      <c r="D236" s="125"/>
      <c r="E236" s="125"/>
      <c r="F236" s="125"/>
      <c r="G236" s="125"/>
      <c r="H236" s="125"/>
      <c r="I236" s="117"/>
      <c r="J236" s="117"/>
      <c r="K236" s="117"/>
    </row>
    <row r="237" spans="2:11">
      <c r="B237" s="116"/>
      <c r="C237" s="116"/>
      <c r="D237" s="125"/>
      <c r="E237" s="125"/>
      <c r="F237" s="125"/>
      <c r="G237" s="125"/>
      <c r="H237" s="125"/>
      <c r="I237" s="117"/>
      <c r="J237" s="117"/>
      <c r="K237" s="117"/>
    </row>
    <row r="238" spans="2:11">
      <c r="B238" s="116"/>
      <c r="C238" s="116"/>
      <c r="D238" s="125"/>
      <c r="E238" s="125"/>
      <c r="F238" s="125"/>
      <c r="G238" s="125"/>
      <c r="H238" s="125"/>
      <c r="I238" s="117"/>
      <c r="J238" s="117"/>
      <c r="K238" s="117"/>
    </row>
    <row r="239" spans="2:11">
      <c r="B239" s="116"/>
      <c r="C239" s="116"/>
      <c r="D239" s="125"/>
      <c r="E239" s="125"/>
      <c r="F239" s="125"/>
      <c r="G239" s="125"/>
      <c r="H239" s="125"/>
      <c r="I239" s="117"/>
      <c r="J239" s="117"/>
      <c r="K239" s="117"/>
    </row>
    <row r="240" spans="2:11">
      <c r="B240" s="116"/>
      <c r="C240" s="116"/>
      <c r="D240" s="125"/>
      <c r="E240" s="125"/>
      <c r="F240" s="125"/>
      <c r="G240" s="125"/>
      <c r="H240" s="125"/>
      <c r="I240" s="117"/>
      <c r="J240" s="117"/>
      <c r="K240" s="117"/>
    </row>
    <row r="241" spans="2:11">
      <c r="B241" s="116"/>
      <c r="C241" s="116"/>
      <c r="D241" s="125"/>
      <c r="E241" s="125"/>
      <c r="F241" s="125"/>
      <c r="G241" s="125"/>
      <c r="H241" s="125"/>
      <c r="I241" s="117"/>
      <c r="J241" s="117"/>
      <c r="K241" s="117"/>
    </row>
    <row r="242" spans="2:11">
      <c r="B242" s="116"/>
      <c r="C242" s="116"/>
      <c r="D242" s="125"/>
      <c r="E242" s="125"/>
      <c r="F242" s="125"/>
      <c r="G242" s="125"/>
      <c r="H242" s="125"/>
      <c r="I242" s="117"/>
      <c r="J242" s="117"/>
      <c r="K242" s="117"/>
    </row>
    <row r="243" spans="2:11">
      <c r="B243" s="116"/>
      <c r="C243" s="116"/>
      <c r="D243" s="125"/>
      <c r="E243" s="125"/>
      <c r="F243" s="125"/>
      <c r="G243" s="125"/>
      <c r="H243" s="125"/>
      <c r="I243" s="117"/>
      <c r="J243" s="117"/>
      <c r="K243" s="117"/>
    </row>
    <row r="244" spans="2:11">
      <c r="B244" s="116"/>
      <c r="C244" s="116"/>
      <c r="D244" s="125"/>
      <c r="E244" s="125"/>
      <c r="F244" s="125"/>
      <c r="G244" s="125"/>
      <c r="H244" s="125"/>
      <c r="I244" s="117"/>
      <c r="J244" s="117"/>
      <c r="K244" s="117"/>
    </row>
    <row r="245" spans="2:11">
      <c r="B245" s="116"/>
      <c r="C245" s="116"/>
      <c r="D245" s="125"/>
      <c r="E245" s="125"/>
      <c r="F245" s="125"/>
      <c r="G245" s="125"/>
      <c r="H245" s="125"/>
      <c r="I245" s="117"/>
      <c r="J245" s="117"/>
      <c r="K245" s="117"/>
    </row>
    <row r="246" spans="2:11">
      <c r="B246" s="116"/>
      <c r="C246" s="116"/>
      <c r="D246" s="125"/>
      <c r="E246" s="125"/>
      <c r="F246" s="125"/>
      <c r="G246" s="125"/>
      <c r="H246" s="125"/>
      <c r="I246" s="117"/>
      <c r="J246" s="117"/>
      <c r="K246" s="117"/>
    </row>
    <row r="247" spans="2:11">
      <c r="B247" s="116"/>
      <c r="C247" s="116"/>
      <c r="D247" s="125"/>
      <c r="E247" s="125"/>
      <c r="F247" s="125"/>
      <c r="G247" s="125"/>
      <c r="H247" s="125"/>
      <c r="I247" s="117"/>
      <c r="J247" s="117"/>
      <c r="K247" s="117"/>
    </row>
    <row r="248" spans="2:11">
      <c r="B248" s="116"/>
      <c r="C248" s="116"/>
      <c r="D248" s="125"/>
      <c r="E248" s="125"/>
      <c r="F248" s="125"/>
      <c r="G248" s="125"/>
      <c r="H248" s="125"/>
      <c r="I248" s="117"/>
      <c r="J248" s="117"/>
      <c r="K248" s="117"/>
    </row>
    <row r="249" spans="2:11">
      <c r="B249" s="116"/>
      <c r="C249" s="116"/>
      <c r="D249" s="125"/>
      <c r="E249" s="125"/>
      <c r="F249" s="125"/>
      <c r="G249" s="125"/>
      <c r="H249" s="125"/>
      <c r="I249" s="117"/>
      <c r="J249" s="117"/>
      <c r="K249" s="117"/>
    </row>
    <row r="250" spans="2:11">
      <c r="B250" s="116"/>
      <c r="C250" s="116"/>
      <c r="D250" s="125"/>
      <c r="E250" s="125"/>
      <c r="F250" s="125"/>
      <c r="G250" s="125"/>
      <c r="H250" s="125"/>
      <c r="I250" s="117"/>
      <c r="J250" s="117"/>
      <c r="K250" s="117"/>
    </row>
    <row r="251" spans="2:11">
      <c r="B251" s="116"/>
      <c r="C251" s="116"/>
      <c r="D251" s="125"/>
      <c r="E251" s="125"/>
      <c r="F251" s="125"/>
      <c r="G251" s="125"/>
      <c r="H251" s="125"/>
      <c r="I251" s="117"/>
      <c r="J251" s="117"/>
      <c r="K251" s="117"/>
    </row>
    <row r="252" spans="2:11">
      <c r="B252" s="116"/>
      <c r="C252" s="116"/>
      <c r="D252" s="125"/>
      <c r="E252" s="125"/>
      <c r="F252" s="125"/>
      <c r="G252" s="125"/>
      <c r="H252" s="125"/>
      <c r="I252" s="117"/>
      <c r="J252" s="117"/>
      <c r="K252" s="117"/>
    </row>
    <row r="253" spans="2:11">
      <c r="B253" s="116"/>
      <c r="C253" s="116"/>
      <c r="D253" s="125"/>
      <c r="E253" s="125"/>
      <c r="F253" s="125"/>
      <c r="G253" s="125"/>
      <c r="H253" s="125"/>
      <c r="I253" s="117"/>
      <c r="J253" s="117"/>
      <c r="K253" s="117"/>
    </row>
    <row r="254" spans="2:11">
      <c r="B254" s="116"/>
      <c r="C254" s="116"/>
      <c r="D254" s="125"/>
      <c r="E254" s="125"/>
      <c r="F254" s="125"/>
      <c r="G254" s="125"/>
      <c r="H254" s="125"/>
      <c r="I254" s="117"/>
      <c r="J254" s="117"/>
      <c r="K254" s="117"/>
    </row>
    <row r="255" spans="2:11">
      <c r="B255" s="116"/>
      <c r="C255" s="116"/>
      <c r="D255" s="125"/>
      <c r="E255" s="125"/>
      <c r="F255" s="125"/>
      <c r="G255" s="125"/>
      <c r="H255" s="125"/>
      <c r="I255" s="117"/>
      <c r="J255" s="117"/>
      <c r="K255" s="117"/>
    </row>
    <row r="256" spans="2:11">
      <c r="B256" s="116"/>
      <c r="C256" s="116"/>
      <c r="D256" s="125"/>
      <c r="E256" s="125"/>
      <c r="F256" s="125"/>
      <c r="G256" s="125"/>
      <c r="H256" s="125"/>
      <c r="I256" s="117"/>
      <c r="J256" s="117"/>
      <c r="K256" s="117"/>
    </row>
    <row r="257" spans="2:11">
      <c r="B257" s="116"/>
      <c r="C257" s="116"/>
      <c r="D257" s="125"/>
      <c r="E257" s="125"/>
      <c r="F257" s="125"/>
      <c r="G257" s="125"/>
      <c r="H257" s="125"/>
      <c r="I257" s="117"/>
      <c r="J257" s="117"/>
      <c r="K257" s="117"/>
    </row>
    <row r="258" spans="2:11">
      <c r="B258" s="116"/>
      <c r="C258" s="116"/>
      <c r="D258" s="125"/>
      <c r="E258" s="125"/>
      <c r="F258" s="125"/>
      <c r="G258" s="125"/>
      <c r="H258" s="125"/>
      <c r="I258" s="117"/>
      <c r="J258" s="117"/>
      <c r="K258" s="117"/>
    </row>
    <row r="259" spans="2:11">
      <c r="B259" s="116"/>
      <c r="C259" s="116"/>
      <c r="D259" s="125"/>
      <c r="E259" s="125"/>
      <c r="F259" s="125"/>
      <c r="G259" s="125"/>
      <c r="H259" s="125"/>
      <c r="I259" s="117"/>
      <c r="J259" s="117"/>
      <c r="K259" s="117"/>
    </row>
    <row r="260" spans="2:11">
      <c r="B260" s="116"/>
      <c r="C260" s="116"/>
      <c r="D260" s="125"/>
      <c r="E260" s="125"/>
      <c r="F260" s="125"/>
      <c r="G260" s="125"/>
      <c r="H260" s="125"/>
      <c r="I260" s="117"/>
      <c r="J260" s="117"/>
      <c r="K260" s="117"/>
    </row>
    <row r="261" spans="2:11">
      <c r="B261" s="116"/>
      <c r="C261" s="116"/>
      <c r="D261" s="125"/>
      <c r="E261" s="125"/>
      <c r="F261" s="125"/>
      <c r="G261" s="125"/>
      <c r="H261" s="125"/>
      <c r="I261" s="117"/>
      <c r="J261" s="117"/>
      <c r="K261" s="117"/>
    </row>
    <row r="262" spans="2:11">
      <c r="B262" s="116"/>
      <c r="C262" s="116"/>
      <c r="D262" s="125"/>
      <c r="E262" s="125"/>
      <c r="F262" s="125"/>
      <c r="G262" s="125"/>
      <c r="H262" s="125"/>
      <c r="I262" s="117"/>
      <c r="J262" s="117"/>
      <c r="K262" s="117"/>
    </row>
    <row r="263" spans="2:11">
      <c r="B263" s="116"/>
      <c r="C263" s="116"/>
      <c r="D263" s="125"/>
      <c r="E263" s="125"/>
      <c r="F263" s="125"/>
      <c r="G263" s="125"/>
      <c r="H263" s="125"/>
      <c r="I263" s="117"/>
      <c r="J263" s="117"/>
      <c r="K263" s="117"/>
    </row>
    <row r="264" spans="2:11">
      <c r="B264" s="116"/>
      <c r="C264" s="116"/>
      <c r="D264" s="125"/>
      <c r="E264" s="125"/>
      <c r="F264" s="125"/>
      <c r="G264" s="125"/>
      <c r="H264" s="125"/>
      <c r="I264" s="117"/>
      <c r="J264" s="117"/>
      <c r="K264" s="117"/>
    </row>
    <row r="265" spans="2:11">
      <c r="B265" s="116"/>
      <c r="C265" s="116"/>
      <c r="D265" s="125"/>
      <c r="E265" s="125"/>
      <c r="F265" s="125"/>
      <c r="G265" s="125"/>
      <c r="H265" s="125"/>
      <c r="I265" s="117"/>
      <c r="J265" s="117"/>
      <c r="K265" s="117"/>
    </row>
    <row r="266" spans="2:11">
      <c r="B266" s="116"/>
      <c r="C266" s="116"/>
      <c r="D266" s="125"/>
      <c r="E266" s="125"/>
      <c r="F266" s="125"/>
      <c r="G266" s="125"/>
      <c r="H266" s="125"/>
      <c r="I266" s="117"/>
      <c r="J266" s="117"/>
      <c r="K266" s="117"/>
    </row>
    <row r="267" spans="2:11">
      <c r="B267" s="116"/>
      <c r="C267" s="116"/>
      <c r="D267" s="125"/>
      <c r="E267" s="125"/>
      <c r="F267" s="125"/>
      <c r="G267" s="125"/>
      <c r="H267" s="125"/>
      <c r="I267" s="117"/>
      <c r="J267" s="117"/>
      <c r="K267" s="117"/>
    </row>
    <row r="268" spans="2:11">
      <c r="B268" s="116"/>
      <c r="C268" s="116"/>
      <c r="D268" s="125"/>
      <c r="E268" s="125"/>
      <c r="F268" s="125"/>
      <c r="G268" s="125"/>
      <c r="H268" s="125"/>
      <c r="I268" s="117"/>
      <c r="J268" s="117"/>
      <c r="K268" s="117"/>
    </row>
    <row r="269" spans="2:11">
      <c r="B269" s="116"/>
      <c r="C269" s="116"/>
      <c r="D269" s="125"/>
      <c r="E269" s="125"/>
      <c r="F269" s="125"/>
      <c r="G269" s="125"/>
      <c r="H269" s="125"/>
      <c r="I269" s="117"/>
      <c r="J269" s="117"/>
      <c r="K269" s="117"/>
    </row>
    <row r="270" spans="2:11">
      <c r="B270" s="116"/>
      <c r="C270" s="116"/>
      <c r="D270" s="125"/>
      <c r="E270" s="125"/>
      <c r="F270" s="125"/>
      <c r="G270" s="125"/>
      <c r="H270" s="125"/>
      <c r="I270" s="117"/>
      <c r="J270" s="117"/>
      <c r="K270" s="117"/>
    </row>
    <row r="271" spans="2:11">
      <c r="B271" s="116"/>
      <c r="C271" s="116"/>
      <c r="D271" s="125"/>
      <c r="E271" s="125"/>
      <c r="F271" s="125"/>
      <c r="G271" s="125"/>
      <c r="H271" s="125"/>
      <c r="I271" s="117"/>
      <c r="J271" s="117"/>
      <c r="K271" s="117"/>
    </row>
    <row r="272" spans="2:11">
      <c r="B272" s="116"/>
      <c r="C272" s="116"/>
      <c r="D272" s="125"/>
      <c r="E272" s="125"/>
      <c r="F272" s="125"/>
      <c r="G272" s="125"/>
      <c r="H272" s="125"/>
      <c r="I272" s="117"/>
      <c r="J272" s="117"/>
      <c r="K272" s="117"/>
    </row>
    <row r="273" spans="2:11">
      <c r="B273" s="116"/>
      <c r="C273" s="116"/>
      <c r="D273" s="125"/>
      <c r="E273" s="125"/>
      <c r="F273" s="125"/>
      <c r="G273" s="125"/>
      <c r="H273" s="125"/>
      <c r="I273" s="117"/>
      <c r="J273" s="117"/>
      <c r="K273" s="117"/>
    </row>
    <row r="274" spans="2:11">
      <c r="B274" s="116"/>
      <c r="C274" s="116"/>
      <c r="D274" s="125"/>
      <c r="E274" s="125"/>
      <c r="F274" s="125"/>
      <c r="G274" s="125"/>
      <c r="H274" s="125"/>
      <c r="I274" s="117"/>
      <c r="J274" s="117"/>
      <c r="K274" s="117"/>
    </row>
    <row r="275" spans="2:11">
      <c r="B275" s="116"/>
      <c r="C275" s="116"/>
      <c r="D275" s="125"/>
      <c r="E275" s="125"/>
      <c r="F275" s="125"/>
      <c r="G275" s="125"/>
      <c r="H275" s="125"/>
      <c r="I275" s="117"/>
      <c r="J275" s="117"/>
      <c r="K275" s="117"/>
    </row>
    <row r="276" spans="2:11">
      <c r="B276" s="116"/>
      <c r="C276" s="116"/>
      <c r="D276" s="125"/>
      <c r="E276" s="125"/>
      <c r="F276" s="125"/>
      <c r="G276" s="125"/>
      <c r="H276" s="125"/>
      <c r="I276" s="117"/>
      <c r="J276" s="117"/>
      <c r="K276" s="117"/>
    </row>
    <row r="277" spans="2:11">
      <c r="B277" s="116"/>
      <c r="C277" s="116"/>
      <c r="D277" s="125"/>
      <c r="E277" s="125"/>
      <c r="F277" s="125"/>
      <c r="G277" s="125"/>
      <c r="H277" s="125"/>
      <c r="I277" s="117"/>
      <c r="J277" s="117"/>
      <c r="K277" s="117"/>
    </row>
    <row r="278" spans="2:11">
      <c r="B278" s="116"/>
      <c r="C278" s="116"/>
      <c r="D278" s="125"/>
      <c r="E278" s="125"/>
      <c r="F278" s="125"/>
      <c r="G278" s="125"/>
      <c r="H278" s="125"/>
      <c r="I278" s="117"/>
      <c r="J278" s="117"/>
      <c r="K278" s="117"/>
    </row>
    <row r="279" spans="2:11">
      <c r="B279" s="116"/>
      <c r="C279" s="116"/>
      <c r="D279" s="125"/>
      <c r="E279" s="125"/>
      <c r="F279" s="125"/>
      <c r="G279" s="125"/>
      <c r="H279" s="125"/>
      <c r="I279" s="117"/>
      <c r="J279" s="117"/>
      <c r="K279" s="117"/>
    </row>
    <row r="280" spans="2:11">
      <c r="B280" s="116"/>
      <c r="C280" s="116"/>
      <c r="D280" s="125"/>
      <c r="E280" s="125"/>
      <c r="F280" s="125"/>
      <c r="G280" s="125"/>
      <c r="H280" s="125"/>
      <c r="I280" s="117"/>
      <c r="J280" s="117"/>
      <c r="K280" s="117"/>
    </row>
    <row r="281" spans="2:11">
      <c r="B281" s="116"/>
      <c r="C281" s="116"/>
      <c r="D281" s="125"/>
      <c r="E281" s="125"/>
      <c r="F281" s="125"/>
      <c r="G281" s="125"/>
      <c r="H281" s="125"/>
      <c r="I281" s="117"/>
      <c r="J281" s="117"/>
      <c r="K281" s="117"/>
    </row>
    <row r="282" spans="2:11">
      <c r="B282" s="116"/>
      <c r="C282" s="116"/>
      <c r="D282" s="125"/>
      <c r="E282" s="125"/>
      <c r="F282" s="125"/>
      <c r="G282" s="125"/>
      <c r="H282" s="125"/>
      <c r="I282" s="117"/>
      <c r="J282" s="117"/>
      <c r="K282" s="117"/>
    </row>
    <row r="283" spans="2:11">
      <c r="B283" s="116"/>
      <c r="C283" s="116"/>
      <c r="D283" s="125"/>
      <c r="E283" s="125"/>
      <c r="F283" s="125"/>
      <c r="G283" s="125"/>
      <c r="H283" s="125"/>
      <c r="I283" s="117"/>
      <c r="J283" s="117"/>
      <c r="K283" s="117"/>
    </row>
    <row r="284" spans="2:11">
      <c r="B284" s="116"/>
      <c r="C284" s="116"/>
      <c r="D284" s="125"/>
      <c r="E284" s="125"/>
      <c r="F284" s="125"/>
      <c r="G284" s="125"/>
      <c r="H284" s="125"/>
      <c r="I284" s="117"/>
      <c r="J284" s="117"/>
      <c r="K284" s="117"/>
    </row>
    <row r="285" spans="2:11">
      <c r="B285" s="116"/>
      <c r="C285" s="116"/>
      <c r="D285" s="125"/>
      <c r="E285" s="125"/>
      <c r="F285" s="125"/>
      <c r="G285" s="125"/>
      <c r="H285" s="125"/>
      <c r="I285" s="117"/>
      <c r="J285" s="117"/>
      <c r="K285" s="117"/>
    </row>
    <row r="286" spans="2:11">
      <c r="B286" s="116"/>
      <c r="C286" s="116"/>
      <c r="D286" s="125"/>
      <c r="E286" s="125"/>
      <c r="F286" s="125"/>
      <c r="G286" s="125"/>
      <c r="H286" s="125"/>
      <c r="I286" s="117"/>
      <c r="J286" s="117"/>
      <c r="K286" s="117"/>
    </row>
    <row r="287" spans="2:11">
      <c r="B287" s="116"/>
      <c r="C287" s="116"/>
      <c r="D287" s="125"/>
      <c r="E287" s="125"/>
      <c r="F287" s="125"/>
      <c r="G287" s="125"/>
      <c r="H287" s="125"/>
      <c r="I287" s="117"/>
      <c r="J287" s="117"/>
      <c r="K287" s="117"/>
    </row>
    <row r="288" spans="2:11">
      <c r="B288" s="116"/>
      <c r="C288" s="116"/>
      <c r="D288" s="125"/>
      <c r="E288" s="125"/>
      <c r="F288" s="125"/>
      <c r="G288" s="125"/>
      <c r="H288" s="125"/>
      <c r="I288" s="117"/>
      <c r="J288" s="117"/>
      <c r="K288" s="117"/>
    </row>
    <row r="289" spans="2:11">
      <c r="B289" s="116"/>
      <c r="C289" s="116"/>
      <c r="D289" s="125"/>
      <c r="E289" s="125"/>
      <c r="F289" s="125"/>
      <c r="G289" s="125"/>
      <c r="H289" s="125"/>
      <c r="I289" s="117"/>
      <c r="J289" s="117"/>
      <c r="K289" s="117"/>
    </row>
    <row r="290" spans="2:11">
      <c r="B290" s="116"/>
      <c r="C290" s="116"/>
      <c r="D290" s="125"/>
      <c r="E290" s="125"/>
      <c r="F290" s="125"/>
      <c r="G290" s="125"/>
      <c r="H290" s="125"/>
      <c r="I290" s="117"/>
      <c r="J290" s="117"/>
      <c r="K290" s="117"/>
    </row>
    <row r="291" spans="2:11">
      <c r="B291" s="116"/>
      <c r="C291" s="116"/>
      <c r="D291" s="125"/>
      <c r="E291" s="125"/>
      <c r="F291" s="125"/>
      <c r="G291" s="125"/>
      <c r="H291" s="125"/>
      <c r="I291" s="117"/>
      <c r="J291" s="117"/>
      <c r="K291" s="117"/>
    </row>
    <row r="292" spans="2:11">
      <c r="B292" s="116"/>
      <c r="C292" s="116"/>
      <c r="D292" s="125"/>
      <c r="E292" s="125"/>
      <c r="F292" s="125"/>
      <c r="G292" s="125"/>
      <c r="H292" s="125"/>
      <c r="I292" s="117"/>
      <c r="J292" s="117"/>
      <c r="K292" s="117"/>
    </row>
    <row r="293" spans="2:11">
      <c r="B293" s="116"/>
      <c r="C293" s="116"/>
      <c r="D293" s="125"/>
      <c r="E293" s="125"/>
      <c r="F293" s="125"/>
      <c r="G293" s="125"/>
      <c r="H293" s="125"/>
      <c r="I293" s="117"/>
      <c r="J293" s="117"/>
      <c r="K293" s="117"/>
    </row>
    <row r="294" spans="2:11">
      <c r="B294" s="116"/>
      <c r="C294" s="116"/>
      <c r="D294" s="125"/>
      <c r="E294" s="125"/>
      <c r="F294" s="125"/>
      <c r="G294" s="125"/>
      <c r="H294" s="125"/>
      <c r="I294" s="117"/>
      <c r="J294" s="117"/>
      <c r="K294" s="117"/>
    </row>
    <row r="295" spans="2:11">
      <c r="B295" s="116"/>
      <c r="C295" s="116"/>
      <c r="D295" s="125"/>
      <c r="E295" s="125"/>
      <c r="F295" s="125"/>
      <c r="G295" s="125"/>
      <c r="H295" s="125"/>
      <c r="I295" s="117"/>
      <c r="J295" s="117"/>
      <c r="K295" s="117"/>
    </row>
    <row r="296" spans="2:11">
      <c r="B296" s="116"/>
      <c r="C296" s="116"/>
      <c r="D296" s="125"/>
      <c r="E296" s="125"/>
      <c r="F296" s="125"/>
      <c r="G296" s="125"/>
      <c r="H296" s="125"/>
      <c r="I296" s="117"/>
      <c r="J296" s="117"/>
      <c r="K296" s="117"/>
    </row>
    <row r="297" spans="2:11">
      <c r="B297" s="116"/>
      <c r="C297" s="116"/>
      <c r="D297" s="125"/>
      <c r="E297" s="125"/>
      <c r="F297" s="125"/>
      <c r="G297" s="125"/>
      <c r="H297" s="125"/>
      <c r="I297" s="117"/>
      <c r="J297" s="117"/>
      <c r="K297" s="117"/>
    </row>
    <row r="298" spans="2:11">
      <c r="B298" s="116"/>
      <c r="C298" s="116"/>
      <c r="D298" s="125"/>
      <c r="E298" s="125"/>
      <c r="F298" s="125"/>
      <c r="G298" s="125"/>
      <c r="H298" s="125"/>
      <c r="I298" s="117"/>
      <c r="J298" s="117"/>
      <c r="K298" s="117"/>
    </row>
    <row r="299" spans="2:11">
      <c r="B299" s="116"/>
      <c r="C299" s="116"/>
      <c r="D299" s="125"/>
      <c r="E299" s="125"/>
      <c r="F299" s="125"/>
      <c r="G299" s="125"/>
      <c r="H299" s="125"/>
      <c r="I299" s="117"/>
      <c r="J299" s="117"/>
      <c r="K299" s="117"/>
    </row>
    <row r="300" spans="2:11">
      <c r="B300" s="116"/>
      <c r="C300" s="116"/>
      <c r="D300" s="125"/>
      <c r="E300" s="125"/>
      <c r="F300" s="125"/>
      <c r="G300" s="125"/>
      <c r="H300" s="125"/>
      <c r="I300" s="117"/>
      <c r="J300" s="117"/>
      <c r="K300" s="117"/>
    </row>
    <row r="301" spans="2:11">
      <c r="B301" s="116"/>
      <c r="C301" s="116"/>
      <c r="D301" s="125"/>
      <c r="E301" s="125"/>
      <c r="F301" s="125"/>
      <c r="G301" s="125"/>
      <c r="H301" s="125"/>
      <c r="I301" s="117"/>
      <c r="J301" s="117"/>
      <c r="K301" s="117"/>
    </row>
    <row r="302" spans="2:11">
      <c r="B302" s="116"/>
      <c r="C302" s="116"/>
      <c r="D302" s="125"/>
      <c r="E302" s="125"/>
      <c r="F302" s="125"/>
      <c r="G302" s="125"/>
      <c r="H302" s="125"/>
      <c r="I302" s="117"/>
      <c r="J302" s="117"/>
      <c r="K302" s="117"/>
    </row>
    <row r="303" spans="2:11">
      <c r="B303" s="116"/>
      <c r="C303" s="116"/>
      <c r="D303" s="125"/>
      <c r="E303" s="125"/>
      <c r="F303" s="125"/>
      <c r="G303" s="125"/>
      <c r="H303" s="125"/>
      <c r="I303" s="117"/>
      <c r="J303" s="117"/>
      <c r="K303" s="117"/>
    </row>
    <row r="304" spans="2:11">
      <c r="B304" s="116"/>
      <c r="C304" s="116"/>
      <c r="D304" s="125"/>
      <c r="E304" s="125"/>
      <c r="F304" s="125"/>
      <c r="G304" s="125"/>
      <c r="H304" s="125"/>
      <c r="I304" s="117"/>
      <c r="J304" s="117"/>
      <c r="K304" s="117"/>
    </row>
    <row r="305" spans="2:11">
      <c r="B305" s="116"/>
      <c r="C305" s="116"/>
      <c r="D305" s="125"/>
      <c r="E305" s="125"/>
      <c r="F305" s="125"/>
      <c r="G305" s="125"/>
      <c r="H305" s="125"/>
      <c r="I305" s="117"/>
      <c r="J305" s="117"/>
      <c r="K305" s="117"/>
    </row>
    <row r="306" spans="2:11">
      <c r="B306" s="116"/>
      <c r="C306" s="116"/>
      <c r="D306" s="125"/>
      <c r="E306" s="125"/>
      <c r="F306" s="125"/>
      <c r="G306" s="125"/>
      <c r="H306" s="125"/>
      <c r="I306" s="117"/>
      <c r="J306" s="117"/>
      <c r="K306" s="117"/>
    </row>
    <row r="307" spans="2:11">
      <c r="B307" s="116"/>
      <c r="C307" s="116"/>
      <c r="D307" s="125"/>
      <c r="E307" s="125"/>
      <c r="F307" s="125"/>
      <c r="G307" s="125"/>
      <c r="H307" s="125"/>
      <c r="I307" s="117"/>
      <c r="J307" s="117"/>
      <c r="K307" s="117"/>
    </row>
    <row r="308" spans="2:11">
      <c r="B308" s="116"/>
      <c r="C308" s="116"/>
      <c r="D308" s="125"/>
      <c r="E308" s="125"/>
      <c r="F308" s="125"/>
      <c r="G308" s="125"/>
      <c r="H308" s="125"/>
      <c r="I308" s="117"/>
      <c r="J308" s="117"/>
      <c r="K308" s="117"/>
    </row>
    <row r="309" spans="2:11">
      <c r="B309" s="116"/>
      <c r="C309" s="116"/>
      <c r="D309" s="125"/>
      <c r="E309" s="125"/>
      <c r="F309" s="125"/>
      <c r="G309" s="125"/>
      <c r="H309" s="125"/>
      <c r="I309" s="117"/>
      <c r="J309" s="117"/>
      <c r="K309" s="117"/>
    </row>
    <row r="310" spans="2:11">
      <c r="B310" s="116"/>
      <c r="C310" s="116"/>
      <c r="D310" s="125"/>
      <c r="E310" s="125"/>
      <c r="F310" s="125"/>
      <c r="G310" s="125"/>
      <c r="H310" s="125"/>
      <c r="I310" s="117"/>
      <c r="J310" s="117"/>
      <c r="K310" s="117"/>
    </row>
    <row r="311" spans="2:11">
      <c r="B311" s="116"/>
      <c r="C311" s="116"/>
      <c r="D311" s="125"/>
      <c r="E311" s="125"/>
      <c r="F311" s="125"/>
      <c r="G311" s="125"/>
      <c r="H311" s="125"/>
      <c r="I311" s="117"/>
      <c r="J311" s="117"/>
      <c r="K311" s="117"/>
    </row>
    <row r="312" spans="2:11">
      <c r="B312" s="116"/>
      <c r="C312" s="116"/>
      <c r="D312" s="125"/>
      <c r="E312" s="125"/>
      <c r="F312" s="125"/>
      <c r="G312" s="125"/>
      <c r="H312" s="125"/>
      <c r="I312" s="117"/>
      <c r="J312" s="117"/>
      <c r="K312" s="117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0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60.1406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10.85546875" style="1" bestFit="1" customWidth="1"/>
    <col min="10" max="10" width="9.8554687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142</v>
      </c>
      <c r="C1" s="67" t="s" vm="1">
        <v>225</v>
      </c>
    </row>
    <row r="2" spans="2:15">
      <c r="B2" s="46" t="s">
        <v>141</v>
      </c>
      <c r="C2" s="67" t="s">
        <v>226</v>
      </c>
    </row>
    <row r="3" spans="2:15">
      <c r="B3" s="46" t="s">
        <v>143</v>
      </c>
      <c r="C3" s="67" t="s">
        <v>227</v>
      </c>
    </row>
    <row r="4" spans="2:15">
      <c r="B4" s="46" t="s">
        <v>144</v>
      </c>
      <c r="C4" s="67">
        <v>9454</v>
      </c>
    </row>
    <row r="6" spans="2:15" ht="26.25" customHeight="1">
      <c r="B6" s="133" t="s">
        <v>176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15" s="3" customFormat="1" ht="63">
      <c r="B7" s="47" t="s">
        <v>112</v>
      </c>
      <c r="C7" s="49" t="s">
        <v>44</v>
      </c>
      <c r="D7" s="49" t="s">
        <v>14</v>
      </c>
      <c r="E7" s="49" t="s">
        <v>15</v>
      </c>
      <c r="F7" s="49" t="s">
        <v>57</v>
      </c>
      <c r="G7" s="49" t="s">
        <v>99</v>
      </c>
      <c r="H7" s="49" t="s">
        <v>53</v>
      </c>
      <c r="I7" s="49" t="s">
        <v>107</v>
      </c>
      <c r="J7" s="49" t="s">
        <v>145</v>
      </c>
      <c r="K7" s="51" t="s">
        <v>146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204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88" t="s">
        <v>56</v>
      </c>
      <c r="C10" s="73"/>
      <c r="D10" s="73"/>
      <c r="E10" s="73"/>
      <c r="F10" s="73"/>
      <c r="G10" s="73"/>
      <c r="H10" s="84"/>
      <c r="I10" s="83">
        <f>I11</f>
        <v>-23.788061163000002</v>
      </c>
      <c r="J10" s="84">
        <f>IFERROR(I10/$I$10,0)</f>
        <v>1</v>
      </c>
      <c r="K10" s="84">
        <f>I10/'סכום נכסי הקרן'!$C$42</f>
        <v>-2.8922476453024774E-4</v>
      </c>
      <c r="O10" s="1"/>
    </row>
    <row r="11" spans="2:15" ht="21" customHeight="1">
      <c r="B11" s="92" t="s">
        <v>194</v>
      </c>
      <c r="C11" s="73"/>
      <c r="D11" s="73"/>
      <c r="E11" s="73"/>
      <c r="F11" s="73"/>
      <c r="G11" s="73"/>
      <c r="H11" s="84"/>
      <c r="I11" s="83">
        <f>SUM(I12:I15)</f>
        <v>-23.788061163000002</v>
      </c>
      <c r="J11" s="84">
        <f t="shared" ref="J11:J14" si="0">IFERROR(I11/$I$10,0)</f>
        <v>1</v>
      </c>
      <c r="K11" s="84">
        <f>I11/'סכום נכסי הקרן'!$C$42</f>
        <v>-2.8922476453024774E-4</v>
      </c>
    </row>
    <row r="12" spans="2:15">
      <c r="B12" s="72" t="s">
        <v>2581</v>
      </c>
      <c r="C12" s="73" t="s">
        <v>2582</v>
      </c>
      <c r="D12" s="73" t="s">
        <v>630</v>
      </c>
      <c r="E12" s="73"/>
      <c r="F12" s="87">
        <v>0</v>
      </c>
      <c r="G12" s="86" t="s">
        <v>129</v>
      </c>
      <c r="H12" s="87">
        <v>0</v>
      </c>
      <c r="I12" s="83">
        <v>2.1877346769999999</v>
      </c>
      <c r="J12" s="84">
        <f t="shared" si="0"/>
        <v>-9.1967759037159647E-2</v>
      </c>
      <c r="K12" s="84">
        <f>I12/'סכום נכסי הקרן'!$C$42</f>
        <v>2.6599353451897061E-5</v>
      </c>
    </row>
    <row r="13" spans="2:15">
      <c r="B13" s="76" t="s">
        <v>627</v>
      </c>
      <c r="C13" s="73" t="s">
        <v>628</v>
      </c>
      <c r="D13" s="73" t="s">
        <v>630</v>
      </c>
      <c r="E13" s="73"/>
      <c r="F13" s="87">
        <v>0</v>
      </c>
      <c r="G13" s="86" t="s">
        <v>129</v>
      </c>
      <c r="H13" s="87">
        <v>0</v>
      </c>
      <c r="I13" s="83">
        <v>-9.1157783010000006</v>
      </c>
      <c r="J13" s="84">
        <f t="shared" si="0"/>
        <v>0.38320812438378543</v>
      </c>
      <c r="K13" s="84">
        <f>I13/'סכום נכסי הקרן'!$C$42</f>
        <v>-1.1083327954097823E-4</v>
      </c>
    </row>
    <row r="14" spans="2:15">
      <c r="B14" s="76" t="s">
        <v>1406</v>
      </c>
      <c r="C14" s="73" t="s">
        <v>1407</v>
      </c>
      <c r="D14" s="73" t="s">
        <v>630</v>
      </c>
      <c r="E14" s="73"/>
      <c r="F14" s="87">
        <v>0</v>
      </c>
      <c r="G14" s="86" t="s">
        <v>129</v>
      </c>
      <c r="H14" s="87">
        <v>0</v>
      </c>
      <c r="I14" s="83">
        <v>-16.860017539000001</v>
      </c>
      <c r="J14" s="84">
        <f t="shared" si="0"/>
        <v>0.70875963465337422</v>
      </c>
      <c r="K14" s="84">
        <f>I14/'סכום נכסי הקרן'!$C$42</f>
        <v>-2.0499083844116654E-4</v>
      </c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6"/>
      <c r="C110" s="117"/>
      <c r="D110" s="125"/>
      <c r="E110" s="125"/>
      <c r="F110" s="125"/>
      <c r="G110" s="125"/>
      <c r="H110" s="125"/>
      <c r="I110" s="117"/>
      <c r="J110" s="117"/>
      <c r="K110" s="117"/>
    </row>
    <row r="111" spans="2:11">
      <c r="B111" s="116"/>
      <c r="C111" s="117"/>
      <c r="D111" s="125"/>
      <c r="E111" s="125"/>
      <c r="F111" s="125"/>
      <c r="G111" s="125"/>
      <c r="H111" s="125"/>
      <c r="I111" s="117"/>
      <c r="J111" s="117"/>
      <c r="K111" s="117"/>
    </row>
    <row r="112" spans="2:11">
      <c r="B112" s="116"/>
      <c r="C112" s="117"/>
      <c r="D112" s="125"/>
      <c r="E112" s="125"/>
      <c r="F112" s="125"/>
      <c r="G112" s="125"/>
      <c r="H112" s="125"/>
      <c r="I112" s="117"/>
      <c r="J112" s="117"/>
      <c r="K112" s="117"/>
    </row>
    <row r="113" spans="2:11">
      <c r="B113" s="116"/>
      <c r="C113" s="117"/>
      <c r="D113" s="125"/>
      <c r="E113" s="125"/>
      <c r="F113" s="125"/>
      <c r="G113" s="125"/>
      <c r="H113" s="125"/>
      <c r="I113" s="117"/>
      <c r="J113" s="117"/>
      <c r="K113" s="117"/>
    </row>
    <row r="114" spans="2:11">
      <c r="B114" s="116"/>
      <c r="C114" s="117"/>
      <c r="D114" s="125"/>
      <c r="E114" s="125"/>
      <c r="F114" s="125"/>
      <c r="G114" s="125"/>
      <c r="H114" s="125"/>
      <c r="I114" s="117"/>
      <c r="J114" s="117"/>
      <c r="K114" s="117"/>
    </row>
    <row r="115" spans="2:11">
      <c r="B115" s="116"/>
      <c r="C115" s="117"/>
      <c r="D115" s="125"/>
      <c r="E115" s="125"/>
      <c r="F115" s="125"/>
      <c r="G115" s="125"/>
      <c r="H115" s="125"/>
      <c r="I115" s="117"/>
      <c r="J115" s="117"/>
      <c r="K115" s="117"/>
    </row>
    <row r="116" spans="2:11">
      <c r="B116" s="116"/>
      <c r="C116" s="117"/>
      <c r="D116" s="125"/>
      <c r="E116" s="125"/>
      <c r="F116" s="125"/>
      <c r="G116" s="125"/>
      <c r="H116" s="125"/>
      <c r="I116" s="117"/>
      <c r="J116" s="117"/>
      <c r="K116" s="117"/>
    </row>
    <row r="117" spans="2:11">
      <c r="B117" s="116"/>
      <c r="C117" s="117"/>
      <c r="D117" s="125"/>
      <c r="E117" s="125"/>
      <c r="F117" s="125"/>
      <c r="G117" s="125"/>
      <c r="H117" s="125"/>
      <c r="I117" s="117"/>
      <c r="J117" s="117"/>
      <c r="K117" s="117"/>
    </row>
    <row r="118" spans="2:11">
      <c r="B118" s="116"/>
      <c r="C118" s="117"/>
      <c r="D118" s="125"/>
      <c r="E118" s="125"/>
      <c r="F118" s="125"/>
      <c r="G118" s="125"/>
      <c r="H118" s="125"/>
      <c r="I118" s="117"/>
      <c r="J118" s="117"/>
      <c r="K118" s="117"/>
    </row>
    <row r="119" spans="2:11">
      <c r="B119" s="116"/>
      <c r="C119" s="117"/>
      <c r="D119" s="125"/>
      <c r="E119" s="125"/>
      <c r="F119" s="125"/>
      <c r="G119" s="125"/>
      <c r="H119" s="125"/>
      <c r="I119" s="117"/>
      <c r="J119" s="117"/>
      <c r="K119" s="117"/>
    </row>
    <row r="120" spans="2:11">
      <c r="B120" s="116"/>
      <c r="C120" s="117"/>
      <c r="D120" s="125"/>
      <c r="E120" s="125"/>
      <c r="F120" s="125"/>
      <c r="G120" s="125"/>
      <c r="H120" s="125"/>
      <c r="I120" s="117"/>
      <c r="J120" s="117"/>
      <c r="K120" s="117"/>
    </row>
    <row r="121" spans="2:11">
      <c r="B121" s="116"/>
      <c r="C121" s="117"/>
      <c r="D121" s="125"/>
      <c r="E121" s="125"/>
      <c r="F121" s="125"/>
      <c r="G121" s="125"/>
      <c r="H121" s="125"/>
      <c r="I121" s="117"/>
      <c r="J121" s="117"/>
      <c r="K121" s="117"/>
    </row>
    <row r="122" spans="2:11">
      <c r="B122" s="116"/>
      <c r="C122" s="117"/>
      <c r="D122" s="125"/>
      <c r="E122" s="125"/>
      <c r="F122" s="125"/>
      <c r="G122" s="125"/>
      <c r="H122" s="125"/>
      <c r="I122" s="117"/>
      <c r="J122" s="117"/>
      <c r="K122" s="117"/>
    </row>
    <row r="123" spans="2:11">
      <c r="B123" s="116"/>
      <c r="C123" s="117"/>
      <c r="D123" s="125"/>
      <c r="E123" s="125"/>
      <c r="F123" s="125"/>
      <c r="G123" s="125"/>
      <c r="H123" s="125"/>
      <c r="I123" s="117"/>
      <c r="J123" s="117"/>
      <c r="K123" s="117"/>
    </row>
    <row r="124" spans="2:11">
      <c r="B124" s="116"/>
      <c r="C124" s="117"/>
      <c r="D124" s="125"/>
      <c r="E124" s="125"/>
      <c r="F124" s="125"/>
      <c r="G124" s="125"/>
      <c r="H124" s="125"/>
      <c r="I124" s="117"/>
      <c r="J124" s="117"/>
      <c r="K124" s="117"/>
    </row>
    <row r="125" spans="2:11">
      <c r="B125" s="116"/>
      <c r="C125" s="117"/>
      <c r="D125" s="125"/>
      <c r="E125" s="125"/>
      <c r="F125" s="125"/>
      <c r="G125" s="125"/>
      <c r="H125" s="125"/>
      <c r="I125" s="117"/>
      <c r="J125" s="117"/>
      <c r="K125" s="117"/>
    </row>
    <row r="126" spans="2:11">
      <c r="B126" s="116"/>
      <c r="C126" s="117"/>
      <c r="D126" s="125"/>
      <c r="E126" s="125"/>
      <c r="F126" s="125"/>
      <c r="G126" s="125"/>
      <c r="H126" s="125"/>
      <c r="I126" s="117"/>
      <c r="J126" s="117"/>
      <c r="K126" s="117"/>
    </row>
    <row r="127" spans="2:11">
      <c r="B127" s="116"/>
      <c r="C127" s="117"/>
      <c r="D127" s="125"/>
      <c r="E127" s="125"/>
      <c r="F127" s="125"/>
      <c r="G127" s="125"/>
      <c r="H127" s="125"/>
      <c r="I127" s="117"/>
      <c r="J127" s="117"/>
      <c r="K127" s="117"/>
    </row>
    <row r="128" spans="2:11">
      <c r="B128" s="116"/>
      <c r="C128" s="117"/>
      <c r="D128" s="125"/>
      <c r="E128" s="125"/>
      <c r="F128" s="125"/>
      <c r="G128" s="125"/>
      <c r="H128" s="125"/>
      <c r="I128" s="117"/>
      <c r="J128" s="117"/>
      <c r="K128" s="117"/>
    </row>
    <row r="129" spans="2:11">
      <c r="B129" s="116"/>
      <c r="C129" s="117"/>
      <c r="D129" s="125"/>
      <c r="E129" s="125"/>
      <c r="F129" s="125"/>
      <c r="G129" s="125"/>
      <c r="H129" s="125"/>
      <c r="I129" s="117"/>
      <c r="J129" s="117"/>
      <c r="K129" s="117"/>
    </row>
    <row r="130" spans="2:11">
      <c r="B130" s="116"/>
      <c r="C130" s="117"/>
      <c r="D130" s="125"/>
      <c r="E130" s="125"/>
      <c r="F130" s="125"/>
      <c r="G130" s="125"/>
      <c r="H130" s="125"/>
      <c r="I130" s="117"/>
      <c r="J130" s="117"/>
      <c r="K130" s="117"/>
    </row>
    <row r="131" spans="2:11">
      <c r="B131" s="116"/>
      <c r="C131" s="117"/>
      <c r="D131" s="125"/>
      <c r="E131" s="125"/>
      <c r="F131" s="125"/>
      <c r="G131" s="125"/>
      <c r="H131" s="125"/>
      <c r="I131" s="117"/>
      <c r="J131" s="117"/>
      <c r="K131" s="117"/>
    </row>
    <row r="132" spans="2:11">
      <c r="B132" s="116"/>
      <c r="C132" s="117"/>
      <c r="D132" s="125"/>
      <c r="E132" s="125"/>
      <c r="F132" s="125"/>
      <c r="G132" s="125"/>
      <c r="H132" s="125"/>
      <c r="I132" s="117"/>
      <c r="J132" s="117"/>
      <c r="K132" s="117"/>
    </row>
    <row r="133" spans="2:11">
      <c r="B133" s="116"/>
      <c r="C133" s="117"/>
      <c r="D133" s="125"/>
      <c r="E133" s="125"/>
      <c r="F133" s="125"/>
      <c r="G133" s="125"/>
      <c r="H133" s="125"/>
      <c r="I133" s="117"/>
      <c r="J133" s="117"/>
      <c r="K133" s="117"/>
    </row>
    <row r="134" spans="2:11">
      <c r="B134" s="116"/>
      <c r="C134" s="117"/>
      <c r="D134" s="125"/>
      <c r="E134" s="125"/>
      <c r="F134" s="125"/>
      <c r="G134" s="125"/>
      <c r="H134" s="125"/>
      <c r="I134" s="117"/>
      <c r="J134" s="117"/>
      <c r="K134" s="117"/>
    </row>
    <row r="135" spans="2:11">
      <c r="B135" s="116"/>
      <c r="C135" s="117"/>
      <c r="D135" s="125"/>
      <c r="E135" s="125"/>
      <c r="F135" s="125"/>
      <c r="G135" s="125"/>
      <c r="H135" s="125"/>
      <c r="I135" s="117"/>
      <c r="J135" s="117"/>
      <c r="K135" s="117"/>
    </row>
    <row r="136" spans="2:11">
      <c r="B136" s="116"/>
      <c r="C136" s="117"/>
      <c r="D136" s="125"/>
      <c r="E136" s="125"/>
      <c r="F136" s="125"/>
      <c r="G136" s="125"/>
      <c r="H136" s="125"/>
      <c r="I136" s="117"/>
      <c r="J136" s="117"/>
      <c r="K136" s="117"/>
    </row>
    <row r="137" spans="2:11">
      <c r="B137" s="116"/>
      <c r="C137" s="117"/>
      <c r="D137" s="125"/>
      <c r="E137" s="125"/>
      <c r="F137" s="125"/>
      <c r="G137" s="125"/>
      <c r="H137" s="125"/>
      <c r="I137" s="117"/>
      <c r="J137" s="117"/>
      <c r="K137" s="117"/>
    </row>
    <row r="138" spans="2:11">
      <c r="B138" s="116"/>
      <c r="C138" s="117"/>
      <c r="D138" s="125"/>
      <c r="E138" s="125"/>
      <c r="F138" s="125"/>
      <c r="G138" s="125"/>
      <c r="H138" s="125"/>
      <c r="I138" s="117"/>
      <c r="J138" s="117"/>
      <c r="K138" s="117"/>
    </row>
    <row r="139" spans="2:11">
      <c r="B139" s="116"/>
      <c r="C139" s="117"/>
      <c r="D139" s="125"/>
      <c r="E139" s="125"/>
      <c r="F139" s="125"/>
      <c r="G139" s="125"/>
      <c r="H139" s="125"/>
      <c r="I139" s="117"/>
      <c r="J139" s="117"/>
      <c r="K139" s="117"/>
    </row>
    <row r="140" spans="2:11">
      <c r="B140" s="116"/>
      <c r="C140" s="117"/>
      <c r="D140" s="125"/>
      <c r="E140" s="125"/>
      <c r="F140" s="125"/>
      <c r="G140" s="125"/>
      <c r="H140" s="125"/>
      <c r="I140" s="117"/>
      <c r="J140" s="117"/>
      <c r="K140" s="117"/>
    </row>
    <row r="141" spans="2:11">
      <c r="B141" s="116"/>
      <c r="C141" s="117"/>
      <c r="D141" s="125"/>
      <c r="E141" s="125"/>
      <c r="F141" s="125"/>
      <c r="G141" s="125"/>
      <c r="H141" s="125"/>
      <c r="I141" s="117"/>
      <c r="J141" s="117"/>
      <c r="K141" s="117"/>
    </row>
    <row r="142" spans="2:11">
      <c r="B142" s="116"/>
      <c r="C142" s="117"/>
      <c r="D142" s="125"/>
      <c r="E142" s="125"/>
      <c r="F142" s="125"/>
      <c r="G142" s="125"/>
      <c r="H142" s="125"/>
      <c r="I142" s="117"/>
      <c r="J142" s="117"/>
      <c r="K142" s="117"/>
    </row>
    <row r="143" spans="2:11">
      <c r="B143" s="116"/>
      <c r="C143" s="117"/>
      <c r="D143" s="125"/>
      <c r="E143" s="125"/>
      <c r="F143" s="125"/>
      <c r="G143" s="125"/>
      <c r="H143" s="125"/>
      <c r="I143" s="117"/>
      <c r="J143" s="117"/>
      <c r="K143" s="117"/>
    </row>
    <row r="144" spans="2:11">
      <c r="B144" s="116"/>
      <c r="C144" s="117"/>
      <c r="D144" s="125"/>
      <c r="E144" s="125"/>
      <c r="F144" s="125"/>
      <c r="G144" s="125"/>
      <c r="H144" s="125"/>
      <c r="I144" s="117"/>
      <c r="J144" s="117"/>
      <c r="K144" s="117"/>
    </row>
    <row r="145" spans="2:11">
      <c r="B145" s="116"/>
      <c r="C145" s="117"/>
      <c r="D145" s="125"/>
      <c r="E145" s="125"/>
      <c r="F145" s="125"/>
      <c r="G145" s="125"/>
      <c r="H145" s="125"/>
      <c r="I145" s="117"/>
      <c r="J145" s="117"/>
      <c r="K145" s="117"/>
    </row>
    <row r="146" spans="2:11">
      <c r="B146" s="116"/>
      <c r="C146" s="117"/>
      <c r="D146" s="125"/>
      <c r="E146" s="125"/>
      <c r="F146" s="125"/>
      <c r="G146" s="125"/>
      <c r="H146" s="125"/>
      <c r="I146" s="117"/>
      <c r="J146" s="117"/>
      <c r="K146" s="117"/>
    </row>
    <row r="147" spans="2:11">
      <c r="B147" s="116"/>
      <c r="C147" s="117"/>
      <c r="D147" s="125"/>
      <c r="E147" s="125"/>
      <c r="F147" s="125"/>
      <c r="G147" s="125"/>
      <c r="H147" s="125"/>
      <c r="I147" s="117"/>
      <c r="J147" s="117"/>
      <c r="K147" s="117"/>
    </row>
    <row r="148" spans="2:11">
      <c r="B148" s="116"/>
      <c r="C148" s="117"/>
      <c r="D148" s="125"/>
      <c r="E148" s="125"/>
      <c r="F148" s="125"/>
      <c r="G148" s="125"/>
      <c r="H148" s="125"/>
      <c r="I148" s="117"/>
      <c r="J148" s="117"/>
      <c r="K148" s="117"/>
    </row>
    <row r="149" spans="2:11">
      <c r="B149" s="116"/>
      <c r="C149" s="117"/>
      <c r="D149" s="125"/>
      <c r="E149" s="125"/>
      <c r="F149" s="125"/>
      <c r="G149" s="125"/>
      <c r="H149" s="125"/>
      <c r="I149" s="117"/>
      <c r="J149" s="117"/>
      <c r="K149" s="117"/>
    </row>
    <row r="150" spans="2:11">
      <c r="B150" s="116"/>
      <c r="C150" s="117"/>
      <c r="D150" s="125"/>
      <c r="E150" s="125"/>
      <c r="F150" s="125"/>
      <c r="G150" s="125"/>
      <c r="H150" s="125"/>
      <c r="I150" s="117"/>
      <c r="J150" s="117"/>
      <c r="K150" s="117"/>
    </row>
    <row r="151" spans="2:11">
      <c r="B151" s="116"/>
      <c r="C151" s="117"/>
      <c r="D151" s="125"/>
      <c r="E151" s="125"/>
      <c r="F151" s="125"/>
      <c r="G151" s="125"/>
      <c r="H151" s="125"/>
      <c r="I151" s="117"/>
      <c r="J151" s="117"/>
      <c r="K151" s="117"/>
    </row>
    <row r="152" spans="2:11">
      <c r="B152" s="116"/>
      <c r="C152" s="117"/>
      <c r="D152" s="125"/>
      <c r="E152" s="125"/>
      <c r="F152" s="125"/>
      <c r="G152" s="125"/>
      <c r="H152" s="125"/>
      <c r="I152" s="117"/>
      <c r="J152" s="117"/>
      <c r="K152" s="117"/>
    </row>
    <row r="153" spans="2:11">
      <c r="B153" s="116"/>
      <c r="C153" s="117"/>
      <c r="D153" s="125"/>
      <c r="E153" s="125"/>
      <c r="F153" s="125"/>
      <c r="G153" s="125"/>
      <c r="H153" s="125"/>
      <c r="I153" s="117"/>
      <c r="J153" s="117"/>
      <c r="K153" s="117"/>
    </row>
    <row r="154" spans="2:11">
      <c r="B154" s="116"/>
      <c r="C154" s="117"/>
      <c r="D154" s="125"/>
      <c r="E154" s="125"/>
      <c r="F154" s="125"/>
      <c r="G154" s="125"/>
      <c r="H154" s="125"/>
      <c r="I154" s="117"/>
      <c r="J154" s="117"/>
      <c r="K154" s="117"/>
    </row>
    <row r="155" spans="2:11">
      <c r="B155" s="116"/>
      <c r="C155" s="117"/>
      <c r="D155" s="125"/>
      <c r="E155" s="125"/>
      <c r="F155" s="125"/>
      <c r="G155" s="125"/>
      <c r="H155" s="125"/>
      <c r="I155" s="117"/>
      <c r="J155" s="117"/>
      <c r="K155" s="117"/>
    </row>
    <row r="156" spans="2:11">
      <c r="B156" s="116"/>
      <c r="C156" s="117"/>
      <c r="D156" s="125"/>
      <c r="E156" s="125"/>
      <c r="F156" s="125"/>
      <c r="G156" s="125"/>
      <c r="H156" s="125"/>
      <c r="I156" s="117"/>
      <c r="J156" s="117"/>
      <c r="K156" s="117"/>
    </row>
    <row r="157" spans="2:11">
      <c r="B157" s="116"/>
      <c r="C157" s="117"/>
      <c r="D157" s="125"/>
      <c r="E157" s="125"/>
      <c r="F157" s="125"/>
      <c r="G157" s="125"/>
      <c r="H157" s="125"/>
      <c r="I157" s="117"/>
      <c r="J157" s="117"/>
      <c r="K157" s="117"/>
    </row>
    <row r="158" spans="2:11">
      <c r="B158" s="116"/>
      <c r="C158" s="117"/>
      <c r="D158" s="125"/>
      <c r="E158" s="125"/>
      <c r="F158" s="125"/>
      <c r="G158" s="125"/>
      <c r="H158" s="125"/>
      <c r="I158" s="117"/>
      <c r="J158" s="117"/>
      <c r="K158" s="117"/>
    </row>
    <row r="159" spans="2:11">
      <c r="B159" s="116"/>
      <c r="C159" s="117"/>
      <c r="D159" s="125"/>
      <c r="E159" s="125"/>
      <c r="F159" s="125"/>
      <c r="G159" s="125"/>
      <c r="H159" s="125"/>
      <c r="I159" s="117"/>
      <c r="J159" s="117"/>
      <c r="K159" s="117"/>
    </row>
    <row r="160" spans="2:11">
      <c r="B160" s="116"/>
      <c r="C160" s="117"/>
      <c r="D160" s="125"/>
      <c r="E160" s="125"/>
      <c r="F160" s="125"/>
      <c r="G160" s="125"/>
      <c r="H160" s="125"/>
      <c r="I160" s="117"/>
      <c r="J160" s="117"/>
      <c r="K160" s="117"/>
    </row>
    <row r="161" spans="2:11">
      <c r="B161" s="116"/>
      <c r="C161" s="117"/>
      <c r="D161" s="125"/>
      <c r="E161" s="125"/>
      <c r="F161" s="125"/>
      <c r="G161" s="125"/>
      <c r="H161" s="125"/>
      <c r="I161" s="117"/>
      <c r="J161" s="117"/>
      <c r="K161" s="117"/>
    </row>
    <row r="162" spans="2:11">
      <c r="B162" s="116"/>
      <c r="C162" s="117"/>
      <c r="D162" s="125"/>
      <c r="E162" s="125"/>
      <c r="F162" s="125"/>
      <c r="G162" s="125"/>
      <c r="H162" s="125"/>
      <c r="I162" s="117"/>
      <c r="J162" s="117"/>
      <c r="K162" s="117"/>
    </row>
    <row r="163" spans="2:11">
      <c r="B163" s="116"/>
      <c r="C163" s="117"/>
      <c r="D163" s="125"/>
      <c r="E163" s="125"/>
      <c r="F163" s="125"/>
      <c r="G163" s="125"/>
      <c r="H163" s="125"/>
      <c r="I163" s="117"/>
      <c r="J163" s="117"/>
      <c r="K163" s="117"/>
    </row>
    <row r="164" spans="2:11">
      <c r="B164" s="116"/>
      <c r="C164" s="117"/>
      <c r="D164" s="125"/>
      <c r="E164" s="125"/>
      <c r="F164" s="125"/>
      <c r="G164" s="125"/>
      <c r="H164" s="125"/>
      <c r="I164" s="117"/>
      <c r="J164" s="117"/>
      <c r="K164" s="117"/>
    </row>
    <row r="165" spans="2:11">
      <c r="B165" s="116"/>
      <c r="C165" s="117"/>
      <c r="D165" s="125"/>
      <c r="E165" s="125"/>
      <c r="F165" s="125"/>
      <c r="G165" s="125"/>
      <c r="H165" s="125"/>
      <c r="I165" s="117"/>
      <c r="J165" s="117"/>
      <c r="K165" s="117"/>
    </row>
    <row r="166" spans="2:11">
      <c r="B166" s="116"/>
      <c r="C166" s="117"/>
      <c r="D166" s="125"/>
      <c r="E166" s="125"/>
      <c r="F166" s="125"/>
      <c r="G166" s="125"/>
      <c r="H166" s="125"/>
      <c r="I166" s="117"/>
      <c r="J166" s="117"/>
      <c r="K166" s="117"/>
    </row>
    <row r="167" spans="2:11">
      <c r="B167" s="116"/>
      <c r="C167" s="117"/>
      <c r="D167" s="125"/>
      <c r="E167" s="125"/>
      <c r="F167" s="125"/>
      <c r="G167" s="125"/>
      <c r="H167" s="125"/>
      <c r="I167" s="117"/>
      <c r="J167" s="117"/>
      <c r="K167" s="117"/>
    </row>
    <row r="168" spans="2:11">
      <c r="B168" s="116"/>
      <c r="C168" s="117"/>
      <c r="D168" s="125"/>
      <c r="E168" s="125"/>
      <c r="F168" s="125"/>
      <c r="G168" s="125"/>
      <c r="H168" s="125"/>
      <c r="I168" s="117"/>
      <c r="J168" s="117"/>
      <c r="K168" s="117"/>
    </row>
    <row r="169" spans="2:11">
      <c r="B169" s="116"/>
      <c r="C169" s="117"/>
      <c r="D169" s="125"/>
      <c r="E169" s="125"/>
      <c r="F169" s="125"/>
      <c r="G169" s="125"/>
      <c r="H169" s="125"/>
      <c r="I169" s="117"/>
      <c r="J169" s="117"/>
      <c r="K169" s="117"/>
    </row>
    <row r="170" spans="2:11">
      <c r="B170" s="116"/>
      <c r="C170" s="117"/>
      <c r="D170" s="125"/>
      <c r="E170" s="125"/>
      <c r="F170" s="125"/>
      <c r="G170" s="125"/>
      <c r="H170" s="125"/>
      <c r="I170" s="117"/>
      <c r="J170" s="117"/>
      <c r="K170" s="117"/>
    </row>
    <row r="171" spans="2:11">
      <c r="B171" s="116"/>
      <c r="C171" s="117"/>
      <c r="D171" s="125"/>
      <c r="E171" s="125"/>
      <c r="F171" s="125"/>
      <c r="G171" s="125"/>
      <c r="H171" s="125"/>
      <c r="I171" s="117"/>
      <c r="J171" s="117"/>
      <c r="K171" s="117"/>
    </row>
    <row r="172" spans="2:11">
      <c r="B172" s="116"/>
      <c r="C172" s="117"/>
      <c r="D172" s="125"/>
      <c r="E172" s="125"/>
      <c r="F172" s="125"/>
      <c r="G172" s="125"/>
      <c r="H172" s="125"/>
      <c r="I172" s="117"/>
      <c r="J172" s="117"/>
      <c r="K172" s="117"/>
    </row>
    <row r="173" spans="2:11">
      <c r="B173" s="116"/>
      <c r="C173" s="117"/>
      <c r="D173" s="125"/>
      <c r="E173" s="125"/>
      <c r="F173" s="125"/>
      <c r="G173" s="125"/>
      <c r="H173" s="125"/>
      <c r="I173" s="117"/>
      <c r="J173" s="117"/>
      <c r="K173" s="117"/>
    </row>
    <row r="174" spans="2:11">
      <c r="B174" s="116"/>
      <c r="C174" s="117"/>
      <c r="D174" s="125"/>
      <c r="E174" s="125"/>
      <c r="F174" s="125"/>
      <c r="G174" s="125"/>
      <c r="H174" s="125"/>
      <c r="I174" s="117"/>
      <c r="J174" s="117"/>
      <c r="K174" s="117"/>
    </row>
    <row r="175" spans="2:11">
      <c r="B175" s="116"/>
      <c r="C175" s="117"/>
      <c r="D175" s="125"/>
      <c r="E175" s="125"/>
      <c r="F175" s="125"/>
      <c r="G175" s="125"/>
      <c r="H175" s="125"/>
      <c r="I175" s="117"/>
      <c r="J175" s="117"/>
      <c r="K175" s="117"/>
    </row>
    <row r="176" spans="2:11">
      <c r="B176" s="116"/>
      <c r="C176" s="117"/>
      <c r="D176" s="125"/>
      <c r="E176" s="125"/>
      <c r="F176" s="125"/>
      <c r="G176" s="125"/>
      <c r="H176" s="125"/>
      <c r="I176" s="117"/>
      <c r="J176" s="117"/>
      <c r="K176" s="117"/>
    </row>
    <row r="177" spans="2:11">
      <c r="B177" s="116"/>
      <c r="C177" s="117"/>
      <c r="D177" s="125"/>
      <c r="E177" s="125"/>
      <c r="F177" s="125"/>
      <c r="G177" s="125"/>
      <c r="H177" s="125"/>
      <c r="I177" s="117"/>
      <c r="J177" s="117"/>
      <c r="K177" s="117"/>
    </row>
    <row r="178" spans="2:11">
      <c r="B178" s="116"/>
      <c r="C178" s="117"/>
      <c r="D178" s="125"/>
      <c r="E178" s="125"/>
      <c r="F178" s="125"/>
      <c r="G178" s="125"/>
      <c r="H178" s="125"/>
      <c r="I178" s="117"/>
      <c r="J178" s="117"/>
      <c r="K178" s="117"/>
    </row>
    <row r="179" spans="2:11">
      <c r="B179" s="116"/>
      <c r="C179" s="117"/>
      <c r="D179" s="125"/>
      <c r="E179" s="125"/>
      <c r="F179" s="125"/>
      <c r="G179" s="125"/>
      <c r="H179" s="125"/>
      <c r="I179" s="117"/>
      <c r="J179" s="117"/>
      <c r="K179" s="117"/>
    </row>
    <row r="180" spans="2:11">
      <c r="B180" s="116"/>
      <c r="C180" s="117"/>
      <c r="D180" s="125"/>
      <c r="E180" s="125"/>
      <c r="F180" s="125"/>
      <c r="G180" s="125"/>
      <c r="H180" s="125"/>
      <c r="I180" s="117"/>
      <c r="J180" s="117"/>
      <c r="K180" s="117"/>
    </row>
    <row r="181" spans="2:11">
      <c r="B181" s="116"/>
      <c r="C181" s="117"/>
      <c r="D181" s="125"/>
      <c r="E181" s="125"/>
      <c r="F181" s="125"/>
      <c r="G181" s="125"/>
      <c r="H181" s="125"/>
      <c r="I181" s="117"/>
      <c r="J181" s="117"/>
      <c r="K181" s="117"/>
    </row>
    <row r="182" spans="2:11">
      <c r="B182" s="116"/>
      <c r="C182" s="117"/>
      <c r="D182" s="125"/>
      <c r="E182" s="125"/>
      <c r="F182" s="125"/>
      <c r="G182" s="125"/>
      <c r="H182" s="125"/>
      <c r="I182" s="117"/>
      <c r="J182" s="117"/>
      <c r="K182" s="117"/>
    </row>
    <row r="183" spans="2:11">
      <c r="B183" s="116"/>
      <c r="C183" s="117"/>
      <c r="D183" s="125"/>
      <c r="E183" s="125"/>
      <c r="F183" s="125"/>
      <c r="G183" s="125"/>
      <c r="H183" s="125"/>
      <c r="I183" s="117"/>
      <c r="J183" s="117"/>
      <c r="K183" s="117"/>
    </row>
    <row r="184" spans="2:11">
      <c r="B184" s="116"/>
      <c r="C184" s="117"/>
      <c r="D184" s="125"/>
      <c r="E184" s="125"/>
      <c r="F184" s="125"/>
      <c r="G184" s="125"/>
      <c r="H184" s="125"/>
      <c r="I184" s="117"/>
      <c r="J184" s="117"/>
      <c r="K184" s="117"/>
    </row>
    <row r="185" spans="2:11">
      <c r="B185" s="116"/>
      <c r="C185" s="117"/>
      <c r="D185" s="125"/>
      <c r="E185" s="125"/>
      <c r="F185" s="125"/>
      <c r="G185" s="125"/>
      <c r="H185" s="125"/>
      <c r="I185" s="117"/>
      <c r="J185" s="117"/>
      <c r="K185" s="117"/>
    </row>
    <row r="186" spans="2:11">
      <c r="B186" s="116"/>
      <c r="C186" s="117"/>
      <c r="D186" s="125"/>
      <c r="E186" s="125"/>
      <c r="F186" s="125"/>
      <c r="G186" s="125"/>
      <c r="H186" s="125"/>
      <c r="I186" s="117"/>
      <c r="J186" s="117"/>
      <c r="K186" s="117"/>
    </row>
    <row r="187" spans="2:11">
      <c r="B187" s="116"/>
      <c r="C187" s="117"/>
      <c r="D187" s="125"/>
      <c r="E187" s="125"/>
      <c r="F187" s="125"/>
      <c r="G187" s="125"/>
      <c r="H187" s="125"/>
      <c r="I187" s="117"/>
      <c r="J187" s="117"/>
      <c r="K187" s="117"/>
    </row>
    <row r="188" spans="2:11">
      <c r="B188" s="116"/>
      <c r="C188" s="117"/>
      <c r="D188" s="125"/>
      <c r="E188" s="125"/>
      <c r="F188" s="125"/>
      <c r="G188" s="125"/>
      <c r="H188" s="125"/>
      <c r="I188" s="117"/>
      <c r="J188" s="117"/>
      <c r="K188" s="117"/>
    </row>
    <row r="189" spans="2:11">
      <c r="B189" s="116"/>
      <c r="C189" s="117"/>
      <c r="D189" s="125"/>
      <c r="E189" s="125"/>
      <c r="F189" s="125"/>
      <c r="G189" s="125"/>
      <c r="H189" s="125"/>
      <c r="I189" s="117"/>
      <c r="J189" s="117"/>
      <c r="K189" s="117"/>
    </row>
    <row r="190" spans="2:11">
      <c r="B190" s="116"/>
      <c r="C190" s="117"/>
      <c r="D190" s="125"/>
      <c r="E190" s="125"/>
      <c r="F190" s="125"/>
      <c r="G190" s="125"/>
      <c r="H190" s="125"/>
      <c r="I190" s="117"/>
      <c r="J190" s="117"/>
      <c r="K190" s="117"/>
    </row>
    <row r="191" spans="2:11">
      <c r="B191" s="116"/>
      <c r="C191" s="117"/>
      <c r="D191" s="125"/>
      <c r="E191" s="125"/>
      <c r="F191" s="125"/>
      <c r="G191" s="125"/>
      <c r="H191" s="125"/>
      <c r="I191" s="117"/>
      <c r="J191" s="117"/>
      <c r="K191" s="117"/>
    </row>
    <row r="192" spans="2:11">
      <c r="B192" s="116"/>
      <c r="C192" s="117"/>
      <c r="D192" s="125"/>
      <c r="E192" s="125"/>
      <c r="F192" s="125"/>
      <c r="G192" s="125"/>
      <c r="H192" s="125"/>
      <c r="I192" s="117"/>
      <c r="J192" s="117"/>
      <c r="K192" s="117"/>
    </row>
    <row r="193" spans="2:11">
      <c r="B193" s="116"/>
      <c r="C193" s="117"/>
      <c r="D193" s="125"/>
      <c r="E193" s="125"/>
      <c r="F193" s="125"/>
      <c r="G193" s="125"/>
      <c r="H193" s="125"/>
      <c r="I193" s="117"/>
      <c r="J193" s="117"/>
      <c r="K193" s="117"/>
    </row>
    <row r="194" spans="2:11">
      <c r="B194" s="116"/>
      <c r="C194" s="117"/>
      <c r="D194" s="125"/>
      <c r="E194" s="125"/>
      <c r="F194" s="125"/>
      <c r="G194" s="125"/>
      <c r="H194" s="125"/>
      <c r="I194" s="117"/>
      <c r="J194" s="117"/>
      <c r="K194" s="117"/>
    </row>
    <row r="195" spans="2:11">
      <c r="B195" s="116"/>
      <c r="C195" s="117"/>
      <c r="D195" s="125"/>
      <c r="E195" s="125"/>
      <c r="F195" s="125"/>
      <c r="G195" s="125"/>
      <c r="H195" s="125"/>
      <c r="I195" s="117"/>
      <c r="J195" s="117"/>
      <c r="K195" s="117"/>
    </row>
    <row r="196" spans="2:11">
      <c r="B196" s="116"/>
      <c r="C196" s="117"/>
      <c r="D196" s="125"/>
      <c r="E196" s="125"/>
      <c r="F196" s="125"/>
      <c r="G196" s="125"/>
      <c r="H196" s="125"/>
      <c r="I196" s="117"/>
      <c r="J196" s="117"/>
      <c r="K196" s="117"/>
    </row>
    <row r="197" spans="2:11">
      <c r="B197" s="116"/>
      <c r="C197" s="117"/>
      <c r="D197" s="125"/>
      <c r="E197" s="125"/>
      <c r="F197" s="125"/>
      <c r="G197" s="125"/>
      <c r="H197" s="125"/>
      <c r="I197" s="117"/>
      <c r="J197" s="117"/>
      <c r="K197" s="117"/>
    </row>
    <row r="198" spans="2:11">
      <c r="B198" s="116"/>
      <c r="C198" s="117"/>
      <c r="D198" s="125"/>
      <c r="E198" s="125"/>
      <c r="F198" s="125"/>
      <c r="G198" s="125"/>
      <c r="H198" s="125"/>
      <c r="I198" s="117"/>
      <c r="J198" s="117"/>
      <c r="K198" s="117"/>
    </row>
    <row r="199" spans="2:11">
      <c r="B199" s="116"/>
      <c r="C199" s="117"/>
      <c r="D199" s="125"/>
      <c r="E199" s="125"/>
      <c r="F199" s="125"/>
      <c r="G199" s="125"/>
      <c r="H199" s="125"/>
      <c r="I199" s="117"/>
      <c r="J199" s="117"/>
      <c r="K199" s="117"/>
    </row>
    <row r="200" spans="2:11">
      <c r="B200" s="116"/>
      <c r="C200" s="117"/>
      <c r="D200" s="125"/>
      <c r="E200" s="125"/>
      <c r="F200" s="125"/>
      <c r="G200" s="125"/>
      <c r="H200" s="125"/>
      <c r="I200" s="117"/>
      <c r="J200" s="117"/>
      <c r="K200" s="117"/>
    </row>
    <row r="201" spans="2:11">
      <c r="B201" s="116"/>
      <c r="C201" s="117"/>
      <c r="D201" s="125"/>
      <c r="E201" s="125"/>
      <c r="F201" s="125"/>
      <c r="G201" s="125"/>
      <c r="H201" s="125"/>
      <c r="I201" s="117"/>
      <c r="J201" s="117"/>
      <c r="K201" s="117"/>
    </row>
    <row r="202" spans="2:11">
      <c r="B202" s="116"/>
      <c r="C202" s="117"/>
      <c r="D202" s="125"/>
      <c r="E202" s="125"/>
      <c r="F202" s="125"/>
      <c r="G202" s="125"/>
      <c r="H202" s="125"/>
      <c r="I202" s="117"/>
      <c r="J202" s="117"/>
      <c r="K202" s="117"/>
    </row>
    <row r="203" spans="2:11">
      <c r="B203" s="116"/>
      <c r="C203" s="117"/>
      <c r="D203" s="125"/>
      <c r="E203" s="125"/>
      <c r="F203" s="125"/>
      <c r="G203" s="125"/>
      <c r="H203" s="125"/>
      <c r="I203" s="117"/>
      <c r="J203" s="117"/>
      <c r="K203" s="117"/>
    </row>
    <row r="204" spans="2:11">
      <c r="B204" s="116"/>
      <c r="C204" s="117"/>
      <c r="D204" s="125"/>
      <c r="E204" s="125"/>
      <c r="F204" s="125"/>
      <c r="G204" s="125"/>
      <c r="H204" s="125"/>
      <c r="I204" s="117"/>
      <c r="J204" s="117"/>
      <c r="K204" s="117"/>
    </row>
    <row r="205" spans="2:11">
      <c r="B205" s="116"/>
      <c r="C205" s="117"/>
      <c r="D205" s="125"/>
      <c r="E205" s="125"/>
      <c r="F205" s="125"/>
      <c r="G205" s="125"/>
      <c r="H205" s="125"/>
      <c r="I205" s="117"/>
      <c r="J205" s="117"/>
      <c r="K205" s="117"/>
    </row>
    <row r="206" spans="2:11">
      <c r="B206" s="116"/>
      <c r="C206" s="117"/>
      <c r="D206" s="125"/>
      <c r="E206" s="125"/>
      <c r="F206" s="125"/>
      <c r="G206" s="125"/>
      <c r="H206" s="125"/>
      <c r="I206" s="117"/>
      <c r="J206" s="117"/>
      <c r="K206" s="117"/>
    </row>
    <row r="207" spans="2:11">
      <c r="B207" s="116"/>
      <c r="C207" s="117"/>
      <c r="D207" s="125"/>
      <c r="E207" s="125"/>
      <c r="F207" s="125"/>
      <c r="G207" s="125"/>
      <c r="H207" s="125"/>
      <c r="I207" s="117"/>
      <c r="J207" s="117"/>
      <c r="K207" s="117"/>
    </row>
    <row r="208" spans="2:11">
      <c r="B208" s="116"/>
      <c r="C208" s="117"/>
      <c r="D208" s="125"/>
      <c r="E208" s="125"/>
      <c r="F208" s="125"/>
      <c r="G208" s="125"/>
      <c r="H208" s="125"/>
      <c r="I208" s="117"/>
      <c r="J208" s="117"/>
      <c r="K208" s="117"/>
    </row>
    <row r="209" spans="2:11">
      <c r="B209" s="116"/>
      <c r="C209" s="117"/>
      <c r="D209" s="125"/>
      <c r="E209" s="125"/>
      <c r="F209" s="125"/>
      <c r="G209" s="125"/>
      <c r="H209" s="125"/>
      <c r="I209" s="117"/>
      <c r="J209" s="117"/>
      <c r="K209" s="117"/>
    </row>
    <row r="210" spans="2:11">
      <c r="B210" s="116"/>
      <c r="C210" s="117"/>
      <c r="D210" s="125"/>
      <c r="E210" s="125"/>
      <c r="F210" s="125"/>
      <c r="G210" s="125"/>
      <c r="H210" s="125"/>
      <c r="I210" s="117"/>
      <c r="J210" s="117"/>
      <c r="K210" s="117"/>
    </row>
    <row r="211" spans="2:11">
      <c r="B211" s="116"/>
      <c r="C211" s="117"/>
      <c r="D211" s="125"/>
      <c r="E211" s="125"/>
      <c r="F211" s="125"/>
      <c r="G211" s="125"/>
      <c r="H211" s="125"/>
      <c r="I211" s="117"/>
      <c r="J211" s="117"/>
      <c r="K211" s="117"/>
    </row>
    <row r="212" spans="2:11">
      <c r="B212" s="116"/>
      <c r="C212" s="117"/>
      <c r="D212" s="125"/>
      <c r="E212" s="125"/>
      <c r="F212" s="125"/>
      <c r="G212" s="125"/>
      <c r="H212" s="125"/>
      <c r="I212" s="117"/>
      <c r="J212" s="117"/>
      <c r="K212" s="117"/>
    </row>
    <row r="213" spans="2:11">
      <c r="B213" s="116"/>
      <c r="C213" s="117"/>
      <c r="D213" s="125"/>
      <c r="E213" s="125"/>
      <c r="F213" s="125"/>
      <c r="G213" s="125"/>
      <c r="H213" s="125"/>
      <c r="I213" s="117"/>
      <c r="J213" s="117"/>
      <c r="K213" s="117"/>
    </row>
    <row r="214" spans="2:11">
      <c r="B214" s="116"/>
      <c r="C214" s="117"/>
      <c r="D214" s="125"/>
      <c r="E214" s="125"/>
      <c r="F214" s="125"/>
      <c r="G214" s="125"/>
      <c r="H214" s="125"/>
      <c r="I214" s="117"/>
      <c r="J214" s="117"/>
      <c r="K214" s="117"/>
    </row>
    <row r="215" spans="2:11">
      <c r="B215" s="116"/>
      <c r="C215" s="117"/>
      <c r="D215" s="125"/>
      <c r="E215" s="125"/>
      <c r="F215" s="125"/>
      <c r="G215" s="125"/>
      <c r="H215" s="125"/>
      <c r="I215" s="117"/>
      <c r="J215" s="117"/>
      <c r="K215" s="117"/>
    </row>
    <row r="216" spans="2:11">
      <c r="B216" s="116"/>
      <c r="C216" s="117"/>
      <c r="D216" s="125"/>
      <c r="E216" s="125"/>
      <c r="F216" s="125"/>
      <c r="G216" s="125"/>
      <c r="H216" s="125"/>
      <c r="I216" s="117"/>
      <c r="J216" s="117"/>
      <c r="K216" s="117"/>
    </row>
    <row r="217" spans="2:11">
      <c r="B217" s="116"/>
      <c r="C217" s="117"/>
      <c r="D217" s="125"/>
      <c r="E217" s="125"/>
      <c r="F217" s="125"/>
      <c r="G217" s="125"/>
      <c r="H217" s="125"/>
      <c r="I217" s="117"/>
      <c r="J217" s="117"/>
      <c r="K217" s="117"/>
    </row>
    <row r="218" spans="2:11">
      <c r="B218" s="116"/>
      <c r="C218" s="117"/>
      <c r="D218" s="125"/>
      <c r="E218" s="125"/>
      <c r="F218" s="125"/>
      <c r="G218" s="125"/>
      <c r="H218" s="125"/>
      <c r="I218" s="117"/>
      <c r="J218" s="117"/>
      <c r="K218" s="117"/>
    </row>
    <row r="219" spans="2:11">
      <c r="B219" s="116"/>
      <c r="C219" s="117"/>
      <c r="D219" s="125"/>
      <c r="E219" s="125"/>
      <c r="F219" s="125"/>
      <c r="G219" s="125"/>
      <c r="H219" s="125"/>
      <c r="I219" s="117"/>
      <c r="J219" s="117"/>
      <c r="K219" s="117"/>
    </row>
    <row r="220" spans="2:11">
      <c r="B220" s="116"/>
      <c r="C220" s="117"/>
      <c r="D220" s="125"/>
      <c r="E220" s="125"/>
      <c r="F220" s="125"/>
      <c r="G220" s="125"/>
      <c r="H220" s="125"/>
      <c r="I220" s="117"/>
      <c r="J220" s="117"/>
      <c r="K220" s="117"/>
    </row>
    <row r="221" spans="2:11">
      <c r="B221" s="116"/>
      <c r="C221" s="117"/>
      <c r="D221" s="125"/>
      <c r="E221" s="125"/>
      <c r="F221" s="125"/>
      <c r="G221" s="125"/>
      <c r="H221" s="125"/>
      <c r="I221" s="117"/>
      <c r="J221" s="117"/>
      <c r="K221" s="117"/>
    </row>
    <row r="222" spans="2:11">
      <c r="B222" s="116"/>
      <c r="C222" s="117"/>
      <c r="D222" s="125"/>
      <c r="E222" s="125"/>
      <c r="F222" s="125"/>
      <c r="G222" s="125"/>
      <c r="H222" s="125"/>
      <c r="I222" s="117"/>
      <c r="J222" s="117"/>
      <c r="K222" s="117"/>
    </row>
    <row r="223" spans="2:11">
      <c r="B223" s="116"/>
      <c r="C223" s="117"/>
      <c r="D223" s="125"/>
      <c r="E223" s="125"/>
      <c r="F223" s="125"/>
      <c r="G223" s="125"/>
      <c r="H223" s="125"/>
      <c r="I223" s="117"/>
      <c r="J223" s="117"/>
      <c r="K223" s="117"/>
    </row>
    <row r="224" spans="2:11">
      <c r="B224" s="116"/>
      <c r="C224" s="117"/>
      <c r="D224" s="125"/>
      <c r="E224" s="125"/>
      <c r="F224" s="125"/>
      <c r="G224" s="125"/>
      <c r="H224" s="125"/>
      <c r="I224" s="117"/>
      <c r="J224" s="117"/>
      <c r="K224" s="117"/>
    </row>
    <row r="225" spans="2:11">
      <c r="B225" s="116"/>
      <c r="C225" s="117"/>
      <c r="D225" s="125"/>
      <c r="E225" s="125"/>
      <c r="F225" s="125"/>
      <c r="G225" s="125"/>
      <c r="H225" s="125"/>
      <c r="I225" s="117"/>
      <c r="J225" s="117"/>
      <c r="K225" s="117"/>
    </row>
    <row r="226" spans="2:11">
      <c r="B226" s="116"/>
      <c r="C226" s="117"/>
      <c r="D226" s="125"/>
      <c r="E226" s="125"/>
      <c r="F226" s="125"/>
      <c r="G226" s="125"/>
      <c r="H226" s="125"/>
      <c r="I226" s="117"/>
      <c r="J226" s="117"/>
      <c r="K226" s="117"/>
    </row>
    <row r="227" spans="2:11">
      <c r="B227" s="116"/>
      <c r="C227" s="117"/>
      <c r="D227" s="125"/>
      <c r="E227" s="125"/>
      <c r="F227" s="125"/>
      <c r="G227" s="125"/>
      <c r="H227" s="125"/>
      <c r="I227" s="117"/>
      <c r="J227" s="117"/>
      <c r="K227" s="117"/>
    </row>
    <row r="228" spans="2:11">
      <c r="B228" s="116"/>
      <c r="C228" s="117"/>
      <c r="D228" s="125"/>
      <c r="E228" s="125"/>
      <c r="F228" s="125"/>
      <c r="G228" s="125"/>
      <c r="H228" s="125"/>
      <c r="I228" s="117"/>
      <c r="J228" s="117"/>
      <c r="K228" s="117"/>
    </row>
    <row r="229" spans="2:11">
      <c r="B229" s="116"/>
      <c r="C229" s="117"/>
      <c r="D229" s="125"/>
      <c r="E229" s="125"/>
      <c r="F229" s="125"/>
      <c r="G229" s="125"/>
      <c r="H229" s="125"/>
      <c r="I229" s="117"/>
      <c r="J229" s="117"/>
      <c r="K229" s="117"/>
    </row>
    <row r="230" spans="2:11">
      <c r="B230" s="116"/>
      <c r="C230" s="117"/>
      <c r="D230" s="125"/>
      <c r="E230" s="125"/>
      <c r="F230" s="125"/>
      <c r="G230" s="125"/>
      <c r="H230" s="125"/>
      <c r="I230" s="117"/>
      <c r="J230" s="117"/>
      <c r="K230" s="117"/>
    </row>
    <row r="231" spans="2:11">
      <c r="B231" s="116"/>
      <c r="C231" s="117"/>
      <c r="D231" s="125"/>
      <c r="E231" s="125"/>
      <c r="F231" s="125"/>
      <c r="G231" s="125"/>
      <c r="H231" s="125"/>
      <c r="I231" s="117"/>
      <c r="J231" s="117"/>
      <c r="K231" s="117"/>
    </row>
    <row r="232" spans="2:11">
      <c r="B232" s="116"/>
      <c r="C232" s="117"/>
      <c r="D232" s="125"/>
      <c r="E232" s="125"/>
      <c r="F232" s="125"/>
      <c r="G232" s="125"/>
      <c r="H232" s="125"/>
      <c r="I232" s="117"/>
      <c r="J232" s="117"/>
      <c r="K232" s="117"/>
    </row>
    <row r="233" spans="2:11">
      <c r="B233" s="116"/>
      <c r="C233" s="117"/>
      <c r="D233" s="125"/>
      <c r="E233" s="125"/>
      <c r="F233" s="125"/>
      <c r="G233" s="125"/>
      <c r="H233" s="125"/>
      <c r="I233" s="117"/>
      <c r="J233" s="117"/>
      <c r="K233" s="117"/>
    </row>
    <row r="234" spans="2:11">
      <c r="B234" s="116"/>
      <c r="C234" s="117"/>
      <c r="D234" s="125"/>
      <c r="E234" s="125"/>
      <c r="F234" s="125"/>
      <c r="G234" s="125"/>
      <c r="H234" s="125"/>
      <c r="I234" s="117"/>
      <c r="J234" s="117"/>
      <c r="K234" s="117"/>
    </row>
    <row r="235" spans="2:11">
      <c r="B235" s="116"/>
      <c r="C235" s="117"/>
      <c r="D235" s="125"/>
      <c r="E235" s="125"/>
      <c r="F235" s="125"/>
      <c r="G235" s="125"/>
      <c r="H235" s="125"/>
      <c r="I235" s="117"/>
      <c r="J235" s="117"/>
      <c r="K235" s="117"/>
    </row>
    <row r="236" spans="2:11">
      <c r="B236" s="116"/>
      <c r="C236" s="117"/>
      <c r="D236" s="125"/>
      <c r="E236" s="125"/>
      <c r="F236" s="125"/>
      <c r="G236" s="125"/>
      <c r="H236" s="125"/>
      <c r="I236" s="117"/>
      <c r="J236" s="117"/>
      <c r="K236" s="117"/>
    </row>
    <row r="237" spans="2:11">
      <c r="B237" s="116"/>
      <c r="C237" s="117"/>
      <c r="D237" s="125"/>
      <c r="E237" s="125"/>
      <c r="F237" s="125"/>
      <c r="G237" s="125"/>
      <c r="H237" s="125"/>
      <c r="I237" s="117"/>
      <c r="J237" s="117"/>
      <c r="K237" s="117"/>
    </row>
    <row r="238" spans="2:11">
      <c r="B238" s="116"/>
      <c r="C238" s="117"/>
      <c r="D238" s="125"/>
      <c r="E238" s="125"/>
      <c r="F238" s="125"/>
      <c r="G238" s="125"/>
      <c r="H238" s="125"/>
      <c r="I238" s="117"/>
      <c r="J238" s="117"/>
      <c r="K238" s="117"/>
    </row>
    <row r="239" spans="2:11">
      <c r="B239" s="116"/>
      <c r="C239" s="117"/>
      <c r="D239" s="125"/>
      <c r="E239" s="125"/>
      <c r="F239" s="125"/>
      <c r="G239" s="125"/>
      <c r="H239" s="125"/>
      <c r="I239" s="117"/>
      <c r="J239" s="117"/>
      <c r="K239" s="117"/>
    </row>
    <row r="240" spans="2:11">
      <c r="B240" s="116"/>
      <c r="C240" s="117"/>
      <c r="D240" s="125"/>
      <c r="E240" s="125"/>
      <c r="F240" s="125"/>
      <c r="G240" s="125"/>
      <c r="H240" s="125"/>
      <c r="I240" s="117"/>
      <c r="J240" s="117"/>
      <c r="K240" s="117"/>
    </row>
    <row r="241" spans="2:11">
      <c r="B241" s="116"/>
      <c r="C241" s="117"/>
      <c r="D241" s="125"/>
      <c r="E241" s="125"/>
      <c r="F241" s="125"/>
      <c r="G241" s="125"/>
      <c r="H241" s="125"/>
      <c r="I241" s="117"/>
      <c r="J241" s="117"/>
      <c r="K241" s="117"/>
    </row>
    <row r="242" spans="2:11">
      <c r="B242" s="116"/>
      <c r="C242" s="117"/>
      <c r="D242" s="125"/>
      <c r="E242" s="125"/>
      <c r="F242" s="125"/>
      <c r="G242" s="125"/>
      <c r="H242" s="125"/>
      <c r="I242" s="117"/>
      <c r="J242" s="117"/>
      <c r="K242" s="117"/>
    </row>
    <row r="243" spans="2:11">
      <c r="B243" s="116"/>
      <c r="C243" s="117"/>
      <c r="D243" s="125"/>
      <c r="E243" s="125"/>
      <c r="F243" s="125"/>
      <c r="G243" s="125"/>
      <c r="H243" s="125"/>
      <c r="I243" s="117"/>
      <c r="J243" s="117"/>
      <c r="K243" s="117"/>
    </row>
    <row r="244" spans="2:11">
      <c r="B244" s="116"/>
      <c r="C244" s="117"/>
      <c r="D244" s="125"/>
      <c r="E244" s="125"/>
      <c r="F244" s="125"/>
      <c r="G244" s="125"/>
      <c r="H244" s="125"/>
      <c r="I244" s="117"/>
      <c r="J244" s="117"/>
      <c r="K244" s="117"/>
    </row>
    <row r="245" spans="2:11">
      <c r="B245" s="116"/>
      <c r="C245" s="117"/>
      <c r="D245" s="125"/>
      <c r="E245" s="125"/>
      <c r="F245" s="125"/>
      <c r="G245" s="125"/>
      <c r="H245" s="125"/>
      <c r="I245" s="117"/>
      <c r="J245" s="117"/>
      <c r="K245" s="117"/>
    </row>
    <row r="246" spans="2:11">
      <c r="B246" s="116"/>
      <c r="C246" s="117"/>
      <c r="D246" s="125"/>
      <c r="E246" s="125"/>
      <c r="F246" s="125"/>
      <c r="G246" s="125"/>
      <c r="H246" s="125"/>
      <c r="I246" s="117"/>
      <c r="J246" s="117"/>
      <c r="K246" s="117"/>
    </row>
    <row r="247" spans="2:11">
      <c r="B247" s="116"/>
      <c r="C247" s="117"/>
      <c r="D247" s="125"/>
      <c r="E247" s="125"/>
      <c r="F247" s="125"/>
      <c r="G247" s="125"/>
      <c r="H247" s="125"/>
      <c r="I247" s="117"/>
      <c r="J247" s="117"/>
      <c r="K247" s="117"/>
    </row>
    <row r="248" spans="2:11">
      <c r="B248" s="116"/>
      <c r="C248" s="117"/>
      <c r="D248" s="125"/>
      <c r="E248" s="125"/>
      <c r="F248" s="125"/>
      <c r="G248" s="125"/>
      <c r="H248" s="125"/>
      <c r="I248" s="117"/>
      <c r="J248" s="117"/>
      <c r="K248" s="117"/>
    </row>
    <row r="249" spans="2:11">
      <c r="B249" s="116"/>
      <c r="C249" s="117"/>
      <c r="D249" s="125"/>
      <c r="E249" s="125"/>
      <c r="F249" s="125"/>
      <c r="G249" s="125"/>
      <c r="H249" s="125"/>
      <c r="I249" s="117"/>
      <c r="J249" s="117"/>
      <c r="K249" s="117"/>
    </row>
    <row r="250" spans="2:11">
      <c r="B250" s="116"/>
      <c r="C250" s="117"/>
      <c r="D250" s="125"/>
      <c r="E250" s="125"/>
      <c r="F250" s="125"/>
      <c r="G250" s="125"/>
      <c r="H250" s="125"/>
      <c r="I250" s="117"/>
      <c r="J250" s="117"/>
      <c r="K250" s="117"/>
    </row>
    <row r="251" spans="2:11">
      <c r="B251" s="116"/>
      <c r="C251" s="117"/>
      <c r="D251" s="125"/>
      <c r="E251" s="125"/>
      <c r="F251" s="125"/>
      <c r="G251" s="125"/>
      <c r="H251" s="125"/>
      <c r="I251" s="117"/>
      <c r="J251" s="117"/>
      <c r="K251" s="117"/>
    </row>
    <row r="252" spans="2:11">
      <c r="B252" s="116"/>
      <c r="C252" s="117"/>
      <c r="D252" s="125"/>
      <c r="E252" s="125"/>
      <c r="F252" s="125"/>
      <c r="G252" s="125"/>
      <c r="H252" s="125"/>
      <c r="I252" s="117"/>
      <c r="J252" s="117"/>
      <c r="K252" s="117"/>
    </row>
    <row r="253" spans="2:11">
      <c r="B253" s="116"/>
      <c r="C253" s="117"/>
      <c r="D253" s="125"/>
      <c r="E253" s="125"/>
      <c r="F253" s="125"/>
      <c r="G253" s="125"/>
      <c r="H253" s="125"/>
      <c r="I253" s="117"/>
      <c r="J253" s="117"/>
      <c r="K253" s="117"/>
    </row>
    <row r="254" spans="2:11">
      <c r="B254" s="116"/>
      <c r="C254" s="117"/>
      <c r="D254" s="125"/>
      <c r="E254" s="125"/>
      <c r="F254" s="125"/>
      <c r="G254" s="125"/>
      <c r="H254" s="125"/>
      <c r="I254" s="117"/>
      <c r="J254" s="117"/>
      <c r="K254" s="117"/>
    </row>
    <row r="255" spans="2:11">
      <c r="B255" s="116"/>
      <c r="C255" s="117"/>
      <c r="D255" s="125"/>
      <c r="E255" s="125"/>
      <c r="F255" s="125"/>
      <c r="G255" s="125"/>
      <c r="H255" s="125"/>
      <c r="I255" s="117"/>
      <c r="J255" s="117"/>
      <c r="K255" s="117"/>
    </row>
    <row r="256" spans="2:11">
      <c r="B256" s="116"/>
      <c r="C256" s="117"/>
      <c r="D256" s="125"/>
      <c r="E256" s="125"/>
      <c r="F256" s="125"/>
      <c r="G256" s="125"/>
      <c r="H256" s="125"/>
      <c r="I256" s="117"/>
      <c r="J256" s="117"/>
      <c r="K256" s="117"/>
    </row>
    <row r="257" spans="2:11">
      <c r="B257" s="116"/>
      <c r="C257" s="117"/>
      <c r="D257" s="125"/>
      <c r="E257" s="125"/>
      <c r="F257" s="125"/>
      <c r="G257" s="125"/>
      <c r="H257" s="125"/>
      <c r="I257" s="117"/>
      <c r="J257" s="117"/>
      <c r="K257" s="117"/>
    </row>
    <row r="258" spans="2:11">
      <c r="B258" s="116"/>
      <c r="C258" s="117"/>
      <c r="D258" s="125"/>
      <c r="E258" s="125"/>
      <c r="F258" s="125"/>
      <c r="G258" s="125"/>
      <c r="H258" s="125"/>
      <c r="I258" s="117"/>
      <c r="J258" s="117"/>
      <c r="K258" s="117"/>
    </row>
    <row r="259" spans="2:11">
      <c r="B259" s="116"/>
      <c r="C259" s="117"/>
      <c r="D259" s="125"/>
      <c r="E259" s="125"/>
      <c r="F259" s="125"/>
      <c r="G259" s="125"/>
      <c r="H259" s="125"/>
      <c r="I259" s="117"/>
      <c r="J259" s="117"/>
      <c r="K259" s="117"/>
    </row>
    <row r="260" spans="2:11">
      <c r="B260" s="116"/>
      <c r="C260" s="117"/>
      <c r="D260" s="125"/>
      <c r="E260" s="125"/>
      <c r="F260" s="125"/>
      <c r="G260" s="125"/>
      <c r="H260" s="125"/>
      <c r="I260" s="117"/>
      <c r="J260" s="117"/>
      <c r="K260" s="117"/>
    </row>
    <row r="261" spans="2:11">
      <c r="B261" s="116"/>
      <c r="C261" s="117"/>
      <c r="D261" s="125"/>
      <c r="E261" s="125"/>
      <c r="F261" s="125"/>
      <c r="G261" s="125"/>
      <c r="H261" s="125"/>
      <c r="I261" s="117"/>
      <c r="J261" s="117"/>
      <c r="K261" s="117"/>
    </row>
    <row r="262" spans="2:11">
      <c r="B262" s="116"/>
      <c r="C262" s="117"/>
      <c r="D262" s="125"/>
      <c r="E262" s="125"/>
      <c r="F262" s="125"/>
      <c r="G262" s="125"/>
      <c r="H262" s="125"/>
      <c r="I262" s="117"/>
      <c r="J262" s="117"/>
      <c r="K262" s="117"/>
    </row>
    <row r="263" spans="2:11">
      <c r="B263" s="116"/>
      <c r="C263" s="117"/>
      <c r="D263" s="125"/>
      <c r="E263" s="125"/>
      <c r="F263" s="125"/>
      <c r="G263" s="125"/>
      <c r="H263" s="125"/>
      <c r="I263" s="117"/>
      <c r="J263" s="117"/>
      <c r="K263" s="117"/>
    </row>
    <row r="264" spans="2:11">
      <c r="B264" s="116"/>
      <c r="C264" s="117"/>
      <c r="D264" s="125"/>
      <c r="E264" s="125"/>
      <c r="F264" s="125"/>
      <c r="G264" s="125"/>
      <c r="H264" s="125"/>
      <c r="I264" s="117"/>
      <c r="J264" s="117"/>
      <c r="K264" s="117"/>
    </row>
    <row r="265" spans="2:11">
      <c r="B265" s="116"/>
      <c r="C265" s="117"/>
      <c r="D265" s="125"/>
      <c r="E265" s="125"/>
      <c r="F265" s="125"/>
      <c r="G265" s="125"/>
      <c r="H265" s="125"/>
      <c r="I265" s="117"/>
      <c r="J265" s="117"/>
      <c r="K265" s="117"/>
    </row>
    <row r="266" spans="2:11">
      <c r="B266" s="116"/>
      <c r="C266" s="117"/>
      <c r="D266" s="125"/>
      <c r="E266" s="125"/>
      <c r="F266" s="125"/>
      <c r="G266" s="125"/>
      <c r="H266" s="125"/>
      <c r="I266" s="117"/>
      <c r="J266" s="117"/>
      <c r="K266" s="117"/>
    </row>
    <row r="267" spans="2:11">
      <c r="B267" s="116"/>
      <c r="C267" s="117"/>
      <c r="D267" s="125"/>
      <c r="E267" s="125"/>
      <c r="F267" s="125"/>
      <c r="G267" s="125"/>
      <c r="H267" s="125"/>
      <c r="I267" s="117"/>
      <c r="J267" s="117"/>
      <c r="K267" s="117"/>
    </row>
    <row r="268" spans="2:11">
      <c r="B268" s="116"/>
      <c r="C268" s="117"/>
      <c r="D268" s="125"/>
      <c r="E268" s="125"/>
      <c r="F268" s="125"/>
      <c r="G268" s="125"/>
      <c r="H268" s="125"/>
      <c r="I268" s="117"/>
      <c r="J268" s="117"/>
      <c r="K268" s="117"/>
    </row>
    <row r="269" spans="2:11">
      <c r="B269" s="116"/>
      <c r="C269" s="117"/>
      <c r="D269" s="125"/>
      <c r="E269" s="125"/>
      <c r="F269" s="125"/>
      <c r="G269" s="125"/>
      <c r="H269" s="125"/>
      <c r="I269" s="117"/>
      <c r="J269" s="117"/>
      <c r="K269" s="117"/>
    </row>
    <row r="270" spans="2:11">
      <c r="B270" s="116"/>
      <c r="C270" s="117"/>
      <c r="D270" s="125"/>
      <c r="E270" s="125"/>
      <c r="F270" s="125"/>
      <c r="G270" s="125"/>
      <c r="H270" s="125"/>
      <c r="I270" s="117"/>
      <c r="J270" s="117"/>
      <c r="K270" s="117"/>
    </row>
    <row r="271" spans="2:11">
      <c r="B271" s="116"/>
      <c r="C271" s="117"/>
      <c r="D271" s="125"/>
      <c r="E271" s="125"/>
      <c r="F271" s="125"/>
      <c r="G271" s="125"/>
      <c r="H271" s="125"/>
      <c r="I271" s="117"/>
      <c r="J271" s="117"/>
      <c r="K271" s="117"/>
    </row>
    <row r="272" spans="2:11">
      <c r="B272" s="116"/>
      <c r="C272" s="117"/>
      <c r="D272" s="125"/>
      <c r="E272" s="125"/>
      <c r="F272" s="125"/>
      <c r="G272" s="125"/>
      <c r="H272" s="125"/>
      <c r="I272" s="117"/>
      <c r="J272" s="117"/>
      <c r="K272" s="117"/>
    </row>
    <row r="273" spans="2:11">
      <c r="B273" s="116"/>
      <c r="C273" s="117"/>
      <c r="D273" s="125"/>
      <c r="E273" s="125"/>
      <c r="F273" s="125"/>
      <c r="G273" s="125"/>
      <c r="H273" s="125"/>
      <c r="I273" s="117"/>
      <c r="J273" s="117"/>
      <c r="K273" s="117"/>
    </row>
    <row r="274" spans="2:11">
      <c r="B274" s="116"/>
      <c r="C274" s="117"/>
      <c r="D274" s="125"/>
      <c r="E274" s="125"/>
      <c r="F274" s="125"/>
      <c r="G274" s="125"/>
      <c r="H274" s="125"/>
      <c r="I274" s="117"/>
      <c r="J274" s="117"/>
      <c r="K274" s="117"/>
    </row>
    <row r="275" spans="2:11">
      <c r="B275" s="116"/>
      <c r="C275" s="117"/>
      <c r="D275" s="125"/>
      <c r="E275" s="125"/>
      <c r="F275" s="125"/>
      <c r="G275" s="125"/>
      <c r="H275" s="125"/>
      <c r="I275" s="117"/>
      <c r="J275" s="117"/>
      <c r="K275" s="117"/>
    </row>
    <row r="276" spans="2:11">
      <c r="B276" s="116"/>
      <c r="C276" s="117"/>
      <c r="D276" s="125"/>
      <c r="E276" s="125"/>
      <c r="F276" s="125"/>
      <c r="G276" s="125"/>
      <c r="H276" s="125"/>
      <c r="I276" s="117"/>
      <c r="J276" s="117"/>
      <c r="K276" s="117"/>
    </row>
    <row r="277" spans="2:11">
      <c r="B277" s="116"/>
      <c r="C277" s="117"/>
      <c r="D277" s="125"/>
      <c r="E277" s="125"/>
      <c r="F277" s="125"/>
      <c r="G277" s="125"/>
      <c r="H277" s="125"/>
      <c r="I277" s="117"/>
      <c r="J277" s="117"/>
      <c r="K277" s="117"/>
    </row>
    <row r="278" spans="2:11">
      <c r="B278" s="116"/>
      <c r="C278" s="117"/>
      <c r="D278" s="125"/>
      <c r="E278" s="125"/>
      <c r="F278" s="125"/>
      <c r="G278" s="125"/>
      <c r="H278" s="125"/>
      <c r="I278" s="117"/>
      <c r="J278" s="117"/>
      <c r="K278" s="117"/>
    </row>
    <row r="279" spans="2:11">
      <c r="B279" s="116"/>
      <c r="C279" s="117"/>
      <c r="D279" s="125"/>
      <c r="E279" s="125"/>
      <c r="F279" s="125"/>
      <c r="G279" s="125"/>
      <c r="H279" s="125"/>
      <c r="I279" s="117"/>
      <c r="J279" s="117"/>
      <c r="K279" s="117"/>
    </row>
    <row r="280" spans="2:11">
      <c r="B280" s="116"/>
      <c r="C280" s="117"/>
      <c r="D280" s="125"/>
      <c r="E280" s="125"/>
      <c r="F280" s="125"/>
      <c r="G280" s="125"/>
      <c r="H280" s="125"/>
      <c r="I280" s="117"/>
      <c r="J280" s="117"/>
      <c r="K280" s="117"/>
    </row>
    <row r="281" spans="2:11">
      <c r="B281" s="116"/>
      <c r="C281" s="117"/>
      <c r="D281" s="125"/>
      <c r="E281" s="125"/>
      <c r="F281" s="125"/>
      <c r="G281" s="125"/>
      <c r="H281" s="125"/>
      <c r="I281" s="117"/>
      <c r="J281" s="117"/>
      <c r="K281" s="117"/>
    </row>
    <row r="282" spans="2:11">
      <c r="B282" s="116"/>
      <c r="C282" s="117"/>
      <c r="D282" s="125"/>
      <c r="E282" s="125"/>
      <c r="F282" s="125"/>
      <c r="G282" s="125"/>
      <c r="H282" s="125"/>
      <c r="I282" s="117"/>
      <c r="J282" s="117"/>
      <c r="K282" s="117"/>
    </row>
    <row r="283" spans="2:11">
      <c r="B283" s="116"/>
      <c r="C283" s="117"/>
      <c r="D283" s="125"/>
      <c r="E283" s="125"/>
      <c r="F283" s="125"/>
      <c r="G283" s="125"/>
      <c r="H283" s="125"/>
      <c r="I283" s="117"/>
      <c r="J283" s="117"/>
      <c r="K283" s="117"/>
    </row>
    <row r="284" spans="2:11">
      <c r="B284" s="116"/>
      <c r="C284" s="117"/>
      <c r="D284" s="125"/>
      <c r="E284" s="125"/>
      <c r="F284" s="125"/>
      <c r="G284" s="125"/>
      <c r="H284" s="125"/>
      <c r="I284" s="117"/>
      <c r="J284" s="117"/>
      <c r="K284" s="117"/>
    </row>
    <row r="285" spans="2:11">
      <c r="B285" s="116"/>
      <c r="C285" s="117"/>
      <c r="D285" s="125"/>
      <c r="E285" s="125"/>
      <c r="F285" s="125"/>
      <c r="G285" s="125"/>
      <c r="H285" s="125"/>
      <c r="I285" s="117"/>
      <c r="J285" s="117"/>
      <c r="K285" s="117"/>
    </row>
    <row r="286" spans="2:11">
      <c r="B286" s="116"/>
      <c r="C286" s="117"/>
      <c r="D286" s="125"/>
      <c r="E286" s="125"/>
      <c r="F286" s="125"/>
      <c r="G286" s="125"/>
      <c r="H286" s="125"/>
      <c r="I286" s="117"/>
      <c r="J286" s="117"/>
      <c r="K286" s="117"/>
    </row>
    <row r="287" spans="2:11">
      <c r="B287" s="116"/>
      <c r="C287" s="117"/>
      <c r="D287" s="125"/>
      <c r="E287" s="125"/>
      <c r="F287" s="125"/>
      <c r="G287" s="125"/>
      <c r="H287" s="125"/>
      <c r="I287" s="117"/>
      <c r="J287" s="117"/>
      <c r="K287" s="117"/>
    </row>
    <row r="288" spans="2:11">
      <c r="B288" s="116"/>
      <c r="C288" s="117"/>
      <c r="D288" s="125"/>
      <c r="E288" s="125"/>
      <c r="F288" s="125"/>
      <c r="G288" s="125"/>
      <c r="H288" s="125"/>
      <c r="I288" s="117"/>
      <c r="J288" s="117"/>
      <c r="K288" s="117"/>
    </row>
    <row r="289" spans="2:11">
      <c r="B289" s="116"/>
      <c r="C289" s="117"/>
      <c r="D289" s="125"/>
      <c r="E289" s="125"/>
      <c r="F289" s="125"/>
      <c r="G289" s="125"/>
      <c r="H289" s="125"/>
      <c r="I289" s="117"/>
      <c r="J289" s="117"/>
      <c r="K289" s="117"/>
    </row>
    <row r="290" spans="2:11">
      <c r="B290" s="116"/>
      <c r="C290" s="117"/>
      <c r="D290" s="125"/>
      <c r="E290" s="125"/>
      <c r="F290" s="125"/>
      <c r="G290" s="125"/>
      <c r="H290" s="125"/>
      <c r="I290" s="117"/>
      <c r="J290" s="117"/>
      <c r="K290" s="117"/>
    </row>
    <row r="291" spans="2:11">
      <c r="B291" s="116"/>
      <c r="C291" s="117"/>
      <c r="D291" s="125"/>
      <c r="E291" s="125"/>
      <c r="F291" s="125"/>
      <c r="G291" s="125"/>
      <c r="H291" s="125"/>
      <c r="I291" s="117"/>
      <c r="J291" s="117"/>
      <c r="K291" s="117"/>
    </row>
    <row r="292" spans="2:11">
      <c r="B292" s="116"/>
      <c r="C292" s="117"/>
      <c r="D292" s="125"/>
      <c r="E292" s="125"/>
      <c r="F292" s="125"/>
      <c r="G292" s="125"/>
      <c r="H292" s="125"/>
      <c r="I292" s="117"/>
      <c r="J292" s="117"/>
      <c r="K292" s="117"/>
    </row>
    <row r="293" spans="2:11">
      <c r="B293" s="116"/>
      <c r="C293" s="117"/>
      <c r="D293" s="125"/>
      <c r="E293" s="125"/>
      <c r="F293" s="125"/>
      <c r="G293" s="125"/>
      <c r="H293" s="125"/>
      <c r="I293" s="117"/>
      <c r="J293" s="117"/>
      <c r="K293" s="117"/>
    </row>
    <row r="294" spans="2:11">
      <c r="B294" s="116"/>
      <c r="C294" s="117"/>
      <c r="D294" s="125"/>
      <c r="E294" s="125"/>
      <c r="F294" s="125"/>
      <c r="G294" s="125"/>
      <c r="H294" s="125"/>
      <c r="I294" s="117"/>
      <c r="J294" s="117"/>
      <c r="K294" s="117"/>
    </row>
    <row r="295" spans="2:11">
      <c r="B295" s="116"/>
      <c r="C295" s="117"/>
      <c r="D295" s="125"/>
      <c r="E295" s="125"/>
      <c r="F295" s="125"/>
      <c r="G295" s="125"/>
      <c r="H295" s="125"/>
      <c r="I295" s="117"/>
      <c r="J295" s="117"/>
      <c r="K295" s="117"/>
    </row>
    <row r="296" spans="2:11">
      <c r="B296" s="116"/>
      <c r="C296" s="117"/>
      <c r="D296" s="125"/>
      <c r="E296" s="125"/>
      <c r="F296" s="125"/>
      <c r="G296" s="125"/>
      <c r="H296" s="125"/>
      <c r="I296" s="117"/>
      <c r="J296" s="117"/>
      <c r="K296" s="117"/>
    </row>
    <row r="297" spans="2:11">
      <c r="B297" s="116"/>
      <c r="C297" s="117"/>
      <c r="D297" s="125"/>
      <c r="E297" s="125"/>
      <c r="F297" s="125"/>
      <c r="G297" s="125"/>
      <c r="H297" s="125"/>
      <c r="I297" s="117"/>
      <c r="J297" s="117"/>
      <c r="K297" s="117"/>
    </row>
    <row r="298" spans="2:11">
      <c r="B298" s="116"/>
      <c r="C298" s="117"/>
      <c r="D298" s="125"/>
      <c r="E298" s="125"/>
      <c r="F298" s="125"/>
      <c r="G298" s="125"/>
      <c r="H298" s="125"/>
      <c r="I298" s="117"/>
      <c r="J298" s="117"/>
      <c r="K298" s="117"/>
    </row>
    <row r="299" spans="2:11">
      <c r="B299" s="116"/>
      <c r="C299" s="117"/>
      <c r="D299" s="125"/>
      <c r="E299" s="125"/>
      <c r="F299" s="125"/>
      <c r="G299" s="125"/>
      <c r="H299" s="125"/>
      <c r="I299" s="117"/>
      <c r="J299" s="117"/>
      <c r="K299" s="117"/>
    </row>
    <row r="300" spans="2:11">
      <c r="B300" s="116"/>
      <c r="C300" s="117"/>
      <c r="D300" s="125"/>
      <c r="E300" s="125"/>
      <c r="F300" s="125"/>
      <c r="G300" s="125"/>
      <c r="H300" s="125"/>
      <c r="I300" s="117"/>
      <c r="J300" s="117"/>
      <c r="K300" s="117"/>
    </row>
    <row r="301" spans="2:11">
      <c r="B301" s="116"/>
      <c r="C301" s="117"/>
      <c r="D301" s="125"/>
      <c r="E301" s="125"/>
      <c r="F301" s="125"/>
      <c r="G301" s="125"/>
      <c r="H301" s="125"/>
      <c r="I301" s="117"/>
      <c r="J301" s="117"/>
      <c r="K301" s="117"/>
    </row>
    <row r="302" spans="2:11">
      <c r="B302" s="116"/>
      <c r="C302" s="117"/>
      <c r="D302" s="125"/>
      <c r="E302" s="125"/>
      <c r="F302" s="125"/>
      <c r="G302" s="125"/>
      <c r="H302" s="125"/>
      <c r="I302" s="117"/>
      <c r="J302" s="117"/>
      <c r="K302" s="117"/>
    </row>
    <row r="303" spans="2:11">
      <c r="B303" s="116"/>
      <c r="C303" s="117"/>
      <c r="D303" s="125"/>
      <c r="E303" s="125"/>
      <c r="F303" s="125"/>
      <c r="G303" s="125"/>
      <c r="H303" s="125"/>
      <c r="I303" s="117"/>
      <c r="J303" s="117"/>
      <c r="K303" s="117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E605" s="20"/>
      <c r="G605" s="20"/>
    </row>
    <row r="606" spans="4:8">
      <c r="E606" s="20"/>
      <c r="G606" s="20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</sheetData>
  <sheetProtection sheet="1" objects="1" scenarios="1"/>
  <mergeCells count="1">
    <mergeCell ref="B6:K6"/>
  </mergeCells>
  <phoneticPr fontId="3" type="noConversion"/>
  <conditionalFormatting sqref="B13">
    <cfRule type="cellIs" dxfId="1" priority="2" operator="equal">
      <formula>"NR3"</formula>
    </cfRule>
  </conditionalFormatting>
  <conditionalFormatting sqref="B13">
    <cfRule type="containsText" dxfId="0" priority="1" operator="containsText" text="הפרשה ">
      <formula>NOT(ISERROR(SEARCH("הפרשה ",B13)))</formula>
    </cfRule>
  </conditionalFormatting>
  <dataValidations count="1">
    <dataValidation allowBlank="1" showInputMessage="1" showErrorMessage="1" sqref="A1:A15 C5:C12 B15:C15 B1:B12 D1:H15 I15 I1:I12 A16:XFD1048576 J1:XFD15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1" bestFit="1" customWidth="1"/>
    <col min="4" max="4" width="11.85546875" style="1" customWidth="1"/>
    <col min="5" max="16384" width="9.140625" style="1"/>
  </cols>
  <sheetData>
    <row r="1" spans="2:6">
      <c r="B1" s="46" t="s">
        <v>142</v>
      </c>
      <c r="C1" s="67" t="s" vm="1">
        <v>225</v>
      </c>
    </row>
    <row r="2" spans="2:6">
      <c r="B2" s="46" t="s">
        <v>141</v>
      </c>
      <c r="C2" s="67" t="s">
        <v>226</v>
      </c>
    </row>
    <row r="3" spans="2:6">
      <c r="B3" s="46" t="s">
        <v>143</v>
      </c>
      <c r="C3" s="67" t="s">
        <v>227</v>
      </c>
    </row>
    <row r="4" spans="2:6">
      <c r="B4" s="46" t="s">
        <v>144</v>
      </c>
      <c r="C4" s="67">
        <v>9454</v>
      </c>
    </row>
    <row r="6" spans="2:6" ht="26.25" customHeight="1">
      <c r="B6" s="133" t="s">
        <v>177</v>
      </c>
      <c r="C6" s="134"/>
      <c r="D6" s="135"/>
    </row>
    <row r="7" spans="2:6" s="3" customFormat="1" ht="47.25">
      <c r="B7" s="47" t="s">
        <v>112</v>
      </c>
      <c r="C7" s="52" t="s">
        <v>104</v>
      </c>
      <c r="D7" s="53" t="s">
        <v>103</v>
      </c>
    </row>
    <row r="8" spans="2:6" s="3" customFormat="1">
      <c r="B8" s="14"/>
      <c r="C8" s="31" t="s">
        <v>204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93" t="s">
        <v>2587</v>
      </c>
      <c r="C10" s="80">
        <v>4139.3171153957601</v>
      </c>
      <c r="D10" s="93"/>
    </row>
    <row r="11" spans="2:6">
      <c r="B11" s="70" t="s">
        <v>25</v>
      </c>
      <c r="C11" s="80">
        <v>993.775545531788</v>
      </c>
      <c r="D11" s="107"/>
    </row>
    <row r="12" spans="2:6">
      <c r="B12" s="76" t="s">
        <v>2591</v>
      </c>
      <c r="C12" s="83">
        <v>100.91627799999999</v>
      </c>
      <c r="D12" s="101">
        <v>47201</v>
      </c>
      <c r="E12" s="3"/>
      <c r="F12" s="3"/>
    </row>
    <row r="13" spans="2:6">
      <c r="B13" s="76" t="s">
        <v>2592</v>
      </c>
      <c r="C13" s="83">
        <v>62.146010000000004</v>
      </c>
      <c r="D13" s="101">
        <v>47118</v>
      </c>
      <c r="E13" s="3"/>
      <c r="F13" s="3"/>
    </row>
    <row r="14" spans="2:6">
      <c r="B14" s="76" t="s">
        <v>2652</v>
      </c>
      <c r="C14" s="83">
        <v>77.096869999999996</v>
      </c>
      <c r="D14" s="101">
        <v>44926</v>
      </c>
    </row>
    <row r="15" spans="2:6">
      <c r="B15" s="76" t="s">
        <v>2653</v>
      </c>
      <c r="C15" s="83">
        <v>18.72729</v>
      </c>
      <c r="D15" s="101">
        <v>44255</v>
      </c>
      <c r="E15" s="3"/>
      <c r="F15" s="3"/>
    </row>
    <row r="16" spans="2:6">
      <c r="B16" s="76" t="s">
        <v>2593</v>
      </c>
      <c r="C16" s="83">
        <v>200.4572</v>
      </c>
      <c r="D16" s="101">
        <v>50257</v>
      </c>
      <c r="E16" s="3"/>
      <c r="F16" s="3"/>
    </row>
    <row r="17" spans="2:4">
      <c r="B17" s="76" t="s">
        <v>2654</v>
      </c>
      <c r="C17" s="83">
        <v>5.1506434505214003</v>
      </c>
      <c r="D17" s="101">
        <v>44561</v>
      </c>
    </row>
    <row r="18" spans="2:4">
      <c r="B18" s="76" t="s">
        <v>2655</v>
      </c>
      <c r="C18" s="83">
        <v>134.44311999999999</v>
      </c>
      <c r="D18" s="101">
        <v>51774</v>
      </c>
    </row>
    <row r="19" spans="2:4">
      <c r="B19" s="76" t="s">
        <v>2656</v>
      </c>
      <c r="C19" s="83">
        <v>349.80560395181811</v>
      </c>
      <c r="D19" s="101">
        <v>45935</v>
      </c>
    </row>
    <row r="20" spans="2:4">
      <c r="B20" s="76" t="s">
        <v>2657</v>
      </c>
      <c r="C20" s="83">
        <v>16.920140129448399</v>
      </c>
      <c r="D20" s="101">
        <v>44545</v>
      </c>
    </row>
    <row r="21" spans="2:4">
      <c r="B21" s="76" t="s">
        <v>2658</v>
      </c>
      <c r="C21" s="83">
        <v>27.585000000000004</v>
      </c>
      <c r="D21" s="101">
        <v>45935</v>
      </c>
    </row>
    <row r="22" spans="2:4">
      <c r="B22" s="76" t="s">
        <v>2659</v>
      </c>
      <c r="C22" s="83">
        <v>0.52739000000000003</v>
      </c>
      <c r="D22" s="101">
        <v>44739</v>
      </c>
    </row>
    <row r="23" spans="2:4">
      <c r="B23" s="70" t="s">
        <v>2594</v>
      </c>
      <c r="C23" s="80">
        <v>3145.5415698639717</v>
      </c>
      <c r="D23" s="107"/>
    </row>
    <row r="24" spans="2:4">
      <c r="B24" s="76" t="s">
        <v>2595</v>
      </c>
      <c r="C24" s="83">
        <v>556.306904067</v>
      </c>
      <c r="D24" s="101">
        <v>46997</v>
      </c>
    </row>
    <row r="25" spans="2:4">
      <c r="B25" s="76" t="s">
        <v>2596</v>
      </c>
      <c r="C25" s="83">
        <v>344.00866793856005</v>
      </c>
      <c r="D25" s="101">
        <v>46465</v>
      </c>
    </row>
    <row r="26" spans="2:4">
      <c r="B26" s="76" t="s">
        <v>2597</v>
      </c>
      <c r="C26" s="83">
        <v>272.08223500000003</v>
      </c>
      <c r="D26" s="101">
        <v>47082</v>
      </c>
    </row>
    <row r="27" spans="2:4">
      <c r="B27" s="76" t="s">
        <v>2660</v>
      </c>
      <c r="C27" s="83">
        <v>6.0036899999999997</v>
      </c>
      <c r="D27" s="101">
        <v>44332</v>
      </c>
    </row>
    <row r="28" spans="2:4">
      <c r="B28" s="76" t="s">
        <v>2661</v>
      </c>
      <c r="C28" s="83">
        <v>117.09319000000001</v>
      </c>
      <c r="D28" s="101">
        <v>46934</v>
      </c>
    </row>
    <row r="29" spans="2:4">
      <c r="B29" s="76" t="s">
        <v>2598</v>
      </c>
      <c r="C29" s="83">
        <v>243.19592742900002</v>
      </c>
      <c r="D29" s="101">
        <v>47849</v>
      </c>
    </row>
    <row r="30" spans="2:4">
      <c r="B30" s="76" t="s">
        <v>2662</v>
      </c>
      <c r="C30" s="83">
        <v>18.0792</v>
      </c>
      <c r="D30" s="101">
        <v>45531</v>
      </c>
    </row>
    <row r="31" spans="2:4">
      <c r="B31" s="76" t="s">
        <v>2663</v>
      </c>
      <c r="C31" s="83">
        <v>127.70878999999999</v>
      </c>
      <c r="D31" s="101">
        <v>45615</v>
      </c>
    </row>
    <row r="32" spans="2:4">
      <c r="B32" s="76" t="s">
        <v>2664</v>
      </c>
      <c r="C32" s="83">
        <v>30.23122</v>
      </c>
      <c r="D32" s="101">
        <v>46626</v>
      </c>
    </row>
    <row r="33" spans="2:4">
      <c r="B33" s="76" t="s">
        <v>2599</v>
      </c>
      <c r="C33" s="83">
        <v>324.28374620391884</v>
      </c>
      <c r="D33" s="101">
        <v>46417</v>
      </c>
    </row>
    <row r="34" spans="2:4">
      <c r="B34" s="76" t="s">
        <v>2006</v>
      </c>
      <c r="C34" s="83">
        <v>64.509432125492737</v>
      </c>
      <c r="D34" s="101">
        <v>47447</v>
      </c>
    </row>
    <row r="35" spans="2:4">
      <c r="B35" s="76" t="s">
        <v>2665</v>
      </c>
      <c r="C35" s="83">
        <v>64.337620000000001</v>
      </c>
      <c r="D35" s="101">
        <v>45008</v>
      </c>
    </row>
    <row r="36" spans="2:4">
      <c r="B36" s="76" t="s">
        <v>2666</v>
      </c>
      <c r="C36" s="83">
        <v>23.75637</v>
      </c>
      <c r="D36" s="101">
        <v>44821</v>
      </c>
    </row>
    <row r="37" spans="2:4">
      <c r="B37" s="76" t="s">
        <v>2600</v>
      </c>
      <c r="C37" s="83">
        <v>231.17814364999998</v>
      </c>
      <c r="D37" s="101">
        <v>45107</v>
      </c>
    </row>
    <row r="38" spans="2:4">
      <c r="B38" s="76" t="s">
        <v>2667</v>
      </c>
      <c r="C38" s="83">
        <v>6.1295299999999999</v>
      </c>
      <c r="D38" s="101">
        <v>46059</v>
      </c>
    </row>
    <row r="39" spans="2:4">
      <c r="B39" s="76" t="s">
        <v>2668</v>
      </c>
      <c r="C39" s="83">
        <v>8.8774500000000014</v>
      </c>
      <c r="D39" s="101">
        <v>44256</v>
      </c>
    </row>
    <row r="40" spans="2:4">
      <c r="B40" s="76" t="s">
        <v>2009</v>
      </c>
      <c r="C40" s="83">
        <v>361.07224544999997</v>
      </c>
      <c r="D40" s="101">
        <v>46539</v>
      </c>
    </row>
    <row r="41" spans="2:4">
      <c r="B41" s="76" t="s">
        <v>2669</v>
      </c>
      <c r="C41" s="83">
        <v>9.5583099999999988</v>
      </c>
      <c r="D41" s="101">
        <v>44611</v>
      </c>
    </row>
    <row r="42" spans="2:4">
      <c r="B42" s="76" t="s">
        <v>2670</v>
      </c>
      <c r="C42" s="83">
        <v>6.1909200000000002</v>
      </c>
      <c r="D42" s="101">
        <v>45648</v>
      </c>
    </row>
    <row r="43" spans="2:4">
      <c r="B43" s="76" t="s">
        <v>2003</v>
      </c>
      <c r="C43" s="83">
        <v>120.21270799999999</v>
      </c>
      <c r="D43" s="101">
        <v>48268</v>
      </c>
    </row>
    <row r="44" spans="2:4">
      <c r="B44" s="76" t="s">
        <v>2671</v>
      </c>
      <c r="C44" s="83">
        <v>29.386290000000002</v>
      </c>
      <c r="D44" s="101">
        <v>45602</v>
      </c>
    </row>
    <row r="45" spans="2:4">
      <c r="B45" s="76" t="s">
        <v>2672</v>
      </c>
      <c r="C45" s="83">
        <v>56.74906</v>
      </c>
      <c r="D45" s="101">
        <v>45165</v>
      </c>
    </row>
    <row r="46" spans="2:4">
      <c r="B46" s="76" t="s">
        <v>2673</v>
      </c>
      <c r="C46" s="83">
        <v>65.574590000000001</v>
      </c>
      <c r="D46" s="101">
        <v>46325</v>
      </c>
    </row>
    <row r="47" spans="2:4">
      <c r="B47" s="76" t="s">
        <v>2674</v>
      </c>
      <c r="C47" s="83">
        <v>59.015329999999999</v>
      </c>
      <c r="D47" s="101">
        <v>44286</v>
      </c>
    </row>
    <row r="48" spans="2:4">
      <c r="B48" s="76"/>
      <c r="C48" s="83"/>
      <c r="D48" s="101"/>
    </row>
    <row r="49" spans="2:4">
      <c r="B49" s="76"/>
      <c r="C49" s="83"/>
      <c r="D49" s="101"/>
    </row>
    <row r="50" spans="2:4">
      <c r="B50" s="76"/>
      <c r="C50" s="83"/>
      <c r="D50" s="101"/>
    </row>
    <row r="51" spans="2:4">
      <c r="B51" s="76"/>
      <c r="C51" s="83"/>
      <c r="D51" s="101"/>
    </row>
    <row r="52" spans="2:4">
      <c r="B52" s="76"/>
      <c r="C52" s="83"/>
      <c r="D52" s="101"/>
    </row>
    <row r="53" spans="2:4">
      <c r="B53" s="76"/>
      <c r="C53" s="83"/>
      <c r="D53" s="101"/>
    </row>
    <row r="54" spans="2:4">
      <c r="B54" s="76"/>
      <c r="C54" s="83"/>
      <c r="D54" s="101"/>
    </row>
    <row r="55" spans="2:4">
      <c r="B55" s="76"/>
      <c r="C55" s="83"/>
      <c r="D55" s="101"/>
    </row>
    <row r="56" spans="2:4">
      <c r="B56" s="76"/>
      <c r="C56" s="83"/>
      <c r="D56" s="101"/>
    </row>
    <row r="57" spans="2:4">
      <c r="B57" s="76"/>
      <c r="C57" s="83"/>
      <c r="D57" s="101"/>
    </row>
    <row r="58" spans="2:4">
      <c r="B58" s="76"/>
      <c r="C58" s="83"/>
      <c r="D58" s="101"/>
    </row>
    <row r="59" spans="2:4">
      <c r="B59" s="76"/>
      <c r="C59" s="83"/>
      <c r="D59" s="101"/>
    </row>
    <row r="60" spans="2:4">
      <c r="B60" s="76"/>
      <c r="C60" s="83"/>
      <c r="D60" s="101"/>
    </row>
    <row r="61" spans="2:4">
      <c r="B61" s="76"/>
      <c r="C61" s="83"/>
      <c r="D61" s="101"/>
    </row>
    <row r="62" spans="2:4">
      <c r="B62" s="76"/>
      <c r="C62" s="83"/>
      <c r="D62" s="101"/>
    </row>
    <row r="63" spans="2:4">
      <c r="B63" s="76"/>
      <c r="C63" s="83"/>
      <c r="D63" s="101"/>
    </row>
    <row r="64" spans="2:4">
      <c r="B64" s="76"/>
      <c r="C64" s="83"/>
      <c r="D64" s="101"/>
    </row>
    <row r="65" spans="2:4">
      <c r="B65" s="76"/>
      <c r="C65" s="83"/>
      <c r="D65" s="101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88"/>
      <c r="C109" s="88"/>
      <c r="D109" s="88"/>
    </row>
    <row r="110" spans="2:4">
      <c r="B110" s="116"/>
      <c r="C110" s="117"/>
      <c r="D110" s="117"/>
    </row>
    <row r="111" spans="2:4">
      <c r="B111" s="116"/>
      <c r="C111" s="117"/>
      <c r="D111" s="117"/>
    </row>
    <row r="112" spans="2:4">
      <c r="B112" s="116"/>
      <c r="C112" s="117"/>
      <c r="D112" s="117"/>
    </row>
    <row r="113" spans="2:4">
      <c r="B113" s="116"/>
      <c r="C113" s="117"/>
      <c r="D113" s="117"/>
    </row>
    <row r="114" spans="2:4">
      <c r="B114" s="116"/>
      <c r="C114" s="117"/>
      <c r="D114" s="117"/>
    </row>
    <row r="115" spans="2:4">
      <c r="B115" s="116"/>
      <c r="C115" s="117"/>
      <c r="D115" s="117"/>
    </row>
    <row r="116" spans="2:4">
      <c r="B116" s="116"/>
      <c r="C116" s="117"/>
      <c r="D116" s="117"/>
    </row>
    <row r="117" spans="2:4">
      <c r="B117" s="116"/>
      <c r="C117" s="117"/>
      <c r="D117" s="117"/>
    </row>
    <row r="118" spans="2:4">
      <c r="B118" s="116"/>
      <c r="C118" s="117"/>
      <c r="D118" s="117"/>
    </row>
    <row r="119" spans="2:4">
      <c r="B119" s="116"/>
      <c r="C119" s="117"/>
      <c r="D119" s="117"/>
    </row>
    <row r="120" spans="2:4">
      <c r="B120" s="116"/>
      <c r="C120" s="117"/>
      <c r="D120" s="117"/>
    </row>
    <row r="121" spans="2:4">
      <c r="B121" s="116"/>
      <c r="C121" s="117"/>
      <c r="D121" s="117"/>
    </row>
    <row r="122" spans="2:4">
      <c r="B122" s="116"/>
      <c r="C122" s="117"/>
      <c r="D122" s="117"/>
    </row>
    <row r="123" spans="2:4">
      <c r="B123" s="116"/>
      <c r="C123" s="117"/>
      <c r="D123" s="117"/>
    </row>
    <row r="124" spans="2:4">
      <c r="B124" s="116"/>
      <c r="C124" s="117"/>
      <c r="D124" s="117"/>
    </row>
    <row r="125" spans="2:4">
      <c r="B125" s="116"/>
      <c r="C125" s="117"/>
      <c r="D125" s="117"/>
    </row>
    <row r="126" spans="2:4">
      <c r="B126" s="116"/>
      <c r="C126" s="117"/>
      <c r="D126" s="117"/>
    </row>
    <row r="127" spans="2:4">
      <c r="B127" s="116"/>
      <c r="C127" s="117"/>
      <c r="D127" s="117"/>
    </row>
    <row r="128" spans="2:4">
      <c r="B128" s="116"/>
      <c r="C128" s="117"/>
      <c r="D128" s="117"/>
    </row>
    <row r="129" spans="2:4">
      <c r="B129" s="116"/>
      <c r="C129" s="117"/>
      <c r="D129" s="117"/>
    </row>
    <row r="130" spans="2:4">
      <c r="B130" s="116"/>
      <c r="C130" s="117"/>
      <c r="D130" s="117"/>
    </row>
    <row r="131" spans="2:4">
      <c r="B131" s="116"/>
      <c r="C131" s="117"/>
      <c r="D131" s="117"/>
    </row>
    <row r="132" spans="2:4">
      <c r="B132" s="116"/>
      <c r="C132" s="117"/>
      <c r="D132" s="117"/>
    </row>
    <row r="133" spans="2:4">
      <c r="B133" s="116"/>
      <c r="C133" s="117"/>
      <c r="D133" s="117"/>
    </row>
    <row r="134" spans="2:4">
      <c r="B134" s="116"/>
      <c r="C134" s="117"/>
      <c r="D134" s="117"/>
    </row>
    <row r="135" spans="2:4">
      <c r="B135" s="116"/>
      <c r="C135" s="117"/>
      <c r="D135" s="117"/>
    </row>
    <row r="136" spans="2:4">
      <c r="B136" s="116"/>
      <c r="C136" s="117"/>
      <c r="D136" s="117"/>
    </row>
    <row r="137" spans="2:4">
      <c r="B137" s="116"/>
      <c r="C137" s="117"/>
      <c r="D137" s="117"/>
    </row>
    <row r="138" spans="2:4">
      <c r="B138" s="116"/>
      <c r="C138" s="117"/>
      <c r="D138" s="117"/>
    </row>
    <row r="139" spans="2:4">
      <c r="B139" s="116"/>
      <c r="C139" s="117"/>
      <c r="D139" s="117"/>
    </row>
    <row r="140" spans="2:4">
      <c r="B140" s="116"/>
      <c r="C140" s="117"/>
      <c r="D140" s="117"/>
    </row>
    <row r="141" spans="2:4">
      <c r="B141" s="116"/>
      <c r="C141" s="117"/>
      <c r="D141" s="117"/>
    </row>
    <row r="142" spans="2:4">
      <c r="B142" s="116"/>
      <c r="C142" s="117"/>
      <c r="D142" s="117"/>
    </row>
    <row r="143" spans="2:4">
      <c r="B143" s="116"/>
      <c r="C143" s="117"/>
      <c r="D143" s="117"/>
    </row>
    <row r="144" spans="2:4">
      <c r="B144" s="116"/>
      <c r="C144" s="117"/>
      <c r="D144" s="117"/>
    </row>
    <row r="145" spans="2:4">
      <c r="B145" s="116"/>
      <c r="C145" s="117"/>
      <c r="D145" s="117"/>
    </row>
    <row r="146" spans="2:4">
      <c r="B146" s="116"/>
      <c r="C146" s="117"/>
      <c r="D146" s="117"/>
    </row>
    <row r="147" spans="2:4">
      <c r="B147" s="116"/>
      <c r="C147" s="117"/>
      <c r="D147" s="117"/>
    </row>
    <row r="148" spans="2:4">
      <c r="B148" s="116"/>
      <c r="C148" s="117"/>
      <c r="D148" s="117"/>
    </row>
    <row r="149" spans="2:4">
      <c r="B149" s="116"/>
      <c r="C149" s="117"/>
      <c r="D149" s="117"/>
    </row>
    <row r="150" spans="2:4">
      <c r="B150" s="116"/>
      <c r="C150" s="117"/>
      <c r="D150" s="117"/>
    </row>
    <row r="151" spans="2:4">
      <c r="B151" s="116"/>
      <c r="C151" s="117"/>
      <c r="D151" s="117"/>
    </row>
    <row r="152" spans="2:4">
      <c r="B152" s="116"/>
      <c r="C152" s="117"/>
      <c r="D152" s="117"/>
    </row>
    <row r="153" spans="2:4">
      <c r="B153" s="116"/>
      <c r="C153" s="117"/>
      <c r="D153" s="117"/>
    </row>
    <row r="154" spans="2:4">
      <c r="B154" s="116"/>
      <c r="C154" s="117"/>
      <c r="D154" s="117"/>
    </row>
    <row r="155" spans="2:4">
      <c r="B155" s="116"/>
      <c r="C155" s="117"/>
      <c r="D155" s="117"/>
    </row>
    <row r="156" spans="2:4">
      <c r="B156" s="116"/>
      <c r="C156" s="117"/>
      <c r="D156" s="117"/>
    </row>
    <row r="157" spans="2:4">
      <c r="B157" s="116"/>
      <c r="C157" s="117"/>
      <c r="D157" s="117"/>
    </row>
    <row r="158" spans="2:4">
      <c r="B158" s="116"/>
      <c r="C158" s="117"/>
      <c r="D158" s="117"/>
    </row>
    <row r="159" spans="2:4">
      <c r="B159" s="116"/>
      <c r="C159" s="117"/>
      <c r="D159" s="117"/>
    </row>
    <row r="160" spans="2:4">
      <c r="B160" s="116"/>
      <c r="C160" s="117"/>
      <c r="D160" s="117"/>
    </row>
    <row r="161" spans="2:4">
      <c r="B161" s="116"/>
      <c r="C161" s="117"/>
      <c r="D161" s="117"/>
    </row>
    <row r="162" spans="2:4">
      <c r="B162" s="116"/>
      <c r="C162" s="117"/>
      <c r="D162" s="117"/>
    </row>
    <row r="163" spans="2:4">
      <c r="B163" s="116"/>
      <c r="C163" s="117"/>
      <c r="D163" s="117"/>
    </row>
    <row r="164" spans="2:4">
      <c r="B164" s="116"/>
      <c r="C164" s="117"/>
      <c r="D164" s="117"/>
    </row>
    <row r="165" spans="2:4">
      <c r="B165" s="116"/>
      <c r="C165" s="117"/>
      <c r="D165" s="117"/>
    </row>
    <row r="166" spans="2:4">
      <c r="B166" s="116"/>
      <c r="C166" s="117"/>
      <c r="D166" s="117"/>
    </row>
    <row r="167" spans="2:4">
      <c r="B167" s="116"/>
      <c r="C167" s="117"/>
      <c r="D167" s="117"/>
    </row>
    <row r="168" spans="2:4">
      <c r="B168" s="116"/>
      <c r="C168" s="117"/>
      <c r="D168" s="117"/>
    </row>
    <row r="169" spans="2:4">
      <c r="B169" s="116"/>
      <c r="C169" s="117"/>
      <c r="D169" s="117"/>
    </row>
    <row r="170" spans="2:4">
      <c r="B170" s="116"/>
      <c r="C170" s="117"/>
      <c r="D170" s="117"/>
    </row>
    <row r="171" spans="2:4">
      <c r="B171" s="116"/>
      <c r="C171" s="117"/>
      <c r="D171" s="117"/>
    </row>
    <row r="172" spans="2:4">
      <c r="B172" s="116"/>
      <c r="C172" s="117"/>
      <c r="D172" s="117"/>
    </row>
    <row r="173" spans="2:4">
      <c r="B173" s="116"/>
      <c r="C173" s="117"/>
      <c r="D173" s="117"/>
    </row>
    <row r="174" spans="2:4">
      <c r="B174" s="116"/>
      <c r="C174" s="117"/>
      <c r="D174" s="117"/>
    </row>
    <row r="175" spans="2:4">
      <c r="B175" s="116"/>
      <c r="C175" s="117"/>
      <c r="D175" s="117"/>
    </row>
    <row r="176" spans="2:4">
      <c r="B176" s="116"/>
      <c r="C176" s="117"/>
      <c r="D176" s="117"/>
    </row>
    <row r="177" spans="2:4">
      <c r="B177" s="116"/>
      <c r="C177" s="117"/>
      <c r="D177" s="117"/>
    </row>
    <row r="178" spans="2:4">
      <c r="B178" s="116"/>
      <c r="C178" s="117"/>
      <c r="D178" s="117"/>
    </row>
    <row r="179" spans="2:4">
      <c r="B179" s="116"/>
      <c r="C179" s="117"/>
      <c r="D179" s="117"/>
    </row>
    <row r="180" spans="2:4">
      <c r="B180" s="116"/>
      <c r="C180" s="117"/>
      <c r="D180" s="117"/>
    </row>
    <row r="181" spans="2:4">
      <c r="B181" s="116"/>
      <c r="C181" s="117"/>
      <c r="D181" s="117"/>
    </row>
    <row r="182" spans="2:4">
      <c r="B182" s="116"/>
      <c r="C182" s="117"/>
      <c r="D182" s="117"/>
    </row>
    <row r="183" spans="2:4">
      <c r="B183" s="116"/>
      <c r="C183" s="117"/>
      <c r="D183" s="117"/>
    </row>
    <row r="184" spans="2:4">
      <c r="B184" s="116"/>
      <c r="C184" s="117"/>
      <c r="D184" s="117"/>
    </row>
    <row r="185" spans="2:4">
      <c r="B185" s="116"/>
      <c r="C185" s="117"/>
      <c r="D185" s="117"/>
    </row>
    <row r="186" spans="2:4">
      <c r="B186" s="116"/>
      <c r="C186" s="117"/>
      <c r="D186" s="117"/>
    </row>
    <row r="187" spans="2:4">
      <c r="B187" s="116"/>
      <c r="C187" s="117"/>
      <c r="D187" s="117"/>
    </row>
    <row r="188" spans="2:4">
      <c r="B188" s="116"/>
      <c r="C188" s="117"/>
      <c r="D188" s="117"/>
    </row>
    <row r="189" spans="2:4">
      <c r="B189" s="116"/>
      <c r="C189" s="117"/>
      <c r="D189" s="117"/>
    </row>
    <row r="190" spans="2:4">
      <c r="B190" s="116"/>
      <c r="C190" s="117"/>
      <c r="D190" s="117"/>
    </row>
    <row r="191" spans="2:4">
      <c r="B191" s="116"/>
      <c r="C191" s="117"/>
      <c r="D191" s="117"/>
    </row>
    <row r="192" spans="2:4">
      <c r="B192" s="116"/>
      <c r="C192" s="117"/>
      <c r="D192" s="117"/>
    </row>
    <row r="193" spans="2:4">
      <c r="B193" s="116"/>
      <c r="C193" s="117"/>
      <c r="D193" s="117"/>
    </row>
    <row r="194" spans="2:4">
      <c r="B194" s="116"/>
      <c r="C194" s="117"/>
      <c r="D194" s="117"/>
    </row>
    <row r="195" spans="2:4">
      <c r="B195" s="116"/>
      <c r="C195" s="117"/>
      <c r="D195" s="117"/>
    </row>
    <row r="196" spans="2:4">
      <c r="B196" s="116"/>
      <c r="C196" s="117"/>
      <c r="D196" s="117"/>
    </row>
    <row r="197" spans="2:4">
      <c r="B197" s="116"/>
      <c r="C197" s="117"/>
      <c r="D197" s="117"/>
    </row>
    <row r="198" spans="2:4">
      <c r="B198" s="116"/>
      <c r="C198" s="117"/>
      <c r="D198" s="117"/>
    </row>
    <row r="199" spans="2:4">
      <c r="B199" s="116"/>
      <c r="C199" s="117"/>
      <c r="D199" s="117"/>
    </row>
    <row r="200" spans="2:4">
      <c r="B200" s="116"/>
      <c r="C200" s="117"/>
      <c r="D200" s="117"/>
    </row>
    <row r="201" spans="2:4">
      <c r="B201" s="116"/>
      <c r="C201" s="117"/>
      <c r="D201" s="117"/>
    </row>
    <row r="202" spans="2:4">
      <c r="B202" s="116"/>
      <c r="C202" s="117"/>
      <c r="D202" s="117"/>
    </row>
    <row r="203" spans="2:4">
      <c r="B203" s="116"/>
      <c r="C203" s="117"/>
      <c r="D203" s="117"/>
    </row>
    <row r="204" spans="2:4">
      <c r="B204" s="116"/>
      <c r="C204" s="117"/>
      <c r="D204" s="117"/>
    </row>
    <row r="205" spans="2:4">
      <c r="B205" s="116"/>
      <c r="C205" s="117"/>
      <c r="D205" s="117"/>
    </row>
    <row r="206" spans="2:4">
      <c r="B206" s="116"/>
      <c r="C206" s="117"/>
      <c r="D206" s="117"/>
    </row>
    <row r="207" spans="2:4">
      <c r="B207" s="116"/>
      <c r="C207" s="117"/>
      <c r="D207" s="117"/>
    </row>
    <row r="208" spans="2:4">
      <c r="B208" s="116"/>
      <c r="C208" s="117"/>
      <c r="D208" s="117"/>
    </row>
    <row r="209" spans="2:4">
      <c r="B209" s="116"/>
      <c r="C209" s="117"/>
      <c r="D209" s="117"/>
    </row>
    <row r="210" spans="2:4">
      <c r="B210" s="116"/>
      <c r="C210" s="117"/>
      <c r="D210" s="117"/>
    </row>
    <row r="211" spans="2:4">
      <c r="B211" s="116"/>
      <c r="C211" s="117"/>
      <c r="D211" s="117"/>
    </row>
    <row r="212" spans="2:4">
      <c r="B212" s="116"/>
      <c r="C212" s="117"/>
      <c r="D212" s="117"/>
    </row>
    <row r="213" spans="2:4">
      <c r="B213" s="116"/>
      <c r="C213" s="117"/>
      <c r="D213" s="117"/>
    </row>
    <row r="214" spans="2:4">
      <c r="B214" s="116"/>
      <c r="C214" s="117"/>
      <c r="D214" s="117"/>
    </row>
    <row r="215" spans="2:4">
      <c r="B215" s="116"/>
      <c r="C215" s="117"/>
      <c r="D215" s="117"/>
    </row>
    <row r="216" spans="2:4">
      <c r="B216" s="116"/>
      <c r="C216" s="117"/>
      <c r="D216" s="117"/>
    </row>
    <row r="217" spans="2:4">
      <c r="B217" s="116"/>
      <c r="C217" s="117"/>
      <c r="D217" s="117"/>
    </row>
    <row r="218" spans="2:4">
      <c r="B218" s="116"/>
      <c r="C218" s="117"/>
      <c r="D218" s="117"/>
    </row>
    <row r="219" spans="2:4">
      <c r="B219" s="116"/>
      <c r="C219" s="117"/>
      <c r="D219" s="117"/>
    </row>
    <row r="220" spans="2:4">
      <c r="B220" s="116"/>
      <c r="C220" s="117"/>
      <c r="D220" s="117"/>
    </row>
    <row r="221" spans="2:4">
      <c r="B221" s="116"/>
      <c r="C221" s="117"/>
      <c r="D221" s="117"/>
    </row>
    <row r="222" spans="2:4">
      <c r="B222" s="116"/>
      <c r="C222" s="117"/>
      <c r="D222" s="117"/>
    </row>
    <row r="223" spans="2:4">
      <c r="B223" s="116"/>
      <c r="C223" s="117"/>
      <c r="D223" s="117"/>
    </row>
    <row r="224" spans="2:4">
      <c r="B224" s="116"/>
      <c r="C224" s="117"/>
      <c r="D224" s="117"/>
    </row>
    <row r="225" spans="2:4">
      <c r="B225" s="116"/>
      <c r="C225" s="117"/>
      <c r="D225" s="117"/>
    </row>
    <row r="226" spans="2:4">
      <c r="B226" s="116"/>
      <c r="C226" s="117"/>
      <c r="D226" s="117"/>
    </row>
    <row r="227" spans="2:4">
      <c r="B227" s="116"/>
      <c r="C227" s="117"/>
      <c r="D227" s="117"/>
    </row>
    <row r="228" spans="2:4">
      <c r="B228" s="116"/>
      <c r="C228" s="117"/>
      <c r="D228" s="117"/>
    </row>
    <row r="229" spans="2:4">
      <c r="B229" s="116"/>
      <c r="C229" s="117"/>
      <c r="D229" s="117"/>
    </row>
    <row r="230" spans="2:4">
      <c r="B230" s="116"/>
      <c r="C230" s="117"/>
      <c r="D230" s="117"/>
    </row>
    <row r="231" spans="2:4">
      <c r="B231" s="116"/>
      <c r="C231" s="117"/>
      <c r="D231" s="117"/>
    </row>
    <row r="232" spans="2:4">
      <c r="B232" s="116"/>
      <c r="C232" s="117"/>
      <c r="D232" s="117"/>
    </row>
    <row r="233" spans="2:4">
      <c r="B233" s="116"/>
      <c r="C233" s="117"/>
      <c r="D233" s="117"/>
    </row>
    <row r="234" spans="2:4">
      <c r="B234" s="116"/>
      <c r="C234" s="117"/>
      <c r="D234" s="117"/>
    </row>
    <row r="235" spans="2:4">
      <c r="B235" s="116"/>
      <c r="C235" s="117"/>
      <c r="D235" s="117"/>
    </row>
    <row r="236" spans="2:4">
      <c r="B236" s="116"/>
      <c r="C236" s="117"/>
      <c r="D236" s="117"/>
    </row>
    <row r="237" spans="2:4">
      <c r="B237" s="116"/>
      <c r="C237" s="117"/>
      <c r="D237" s="117"/>
    </row>
    <row r="238" spans="2:4">
      <c r="B238" s="116"/>
      <c r="C238" s="117"/>
      <c r="D238" s="117"/>
    </row>
    <row r="239" spans="2:4">
      <c r="B239" s="116"/>
      <c r="C239" s="117"/>
      <c r="D239" s="117"/>
    </row>
    <row r="240" spans="2:4">
      <c r="B240" s="116"/>
      <c r="C240" s="117"/>
      <c r="D240" s="117"/>
    </row>
    <row r="241" spans="2:4">
      <c r="B241" s="116"/>
      <c r="C241" s="117"/>
      <c r="D241" s="117"/>
    </row>
    <row r="242" spans="2:4">
      <c r="B242" s="116"/>
      <c r="C242" s="117"/>
      <c r="D242" s="117"/>
    </row>
    <row r="243" spans="2:4">
      <c r="B243" s="116"/>
      <c r="C243" s="117"/>
      <c r="D243" s="117"/>
    </row>
    <row r="244" spans="2:4">
      <c r="B244" s="116"/>
      <c r="C244" s="117"/>
      <c r="D244" s="117"/>
    </row>
    <row r="245" spans="2:4">
      <c r="B245" s="116"/>
      <c r="C245" s="117"/>
      <c r="D245" s="117"/>
    </row>
    <row r="246" spans="2:4">
      <c r="B246" s="116"/>
      <c r="C246" s="117"/>
      <c r="D246" s="117"/>
    </row>
    <row r="247" spans="2:4">
      <c r="B247" s="116"/>
      <c r="C247" s="117"/>
      <c r="D247" s="117"/>
    </row>
    <row r="248" spans="2:4">
      <c r="B248" s="116"/>
      <c r="C248" s="117"/>
      <c r="D248" s="117"/>
    </row>
    <row r="249" spans="2:4">
      <c r="B249" s="116"/>
      <c r="C249" s="117"/>
      <c r="D249" s="117"/>
    </row>
    <row r="250" spans="2:4">
      <c r="B250" s="116"/>
      <c r="C250" s="117"/>
      <c r="D250" s="117"/>
    </row>
    <row r="251" spans="2:4">
      <c r="B251" s="116"/>
      <c r="C251" s="117"/>
      <c r="D251" s="117"/>
    </row>
    <row r="252" spans="2:4">
      <c r="B252" s="116"/>
      <c r="C252" s="117"/>
      <c r="D252" s="117"/>
    </row>
    <row r="253" spans="2:4">
      <c r="B253" s="116"/>
      <c r="C253" s="117"/>
      <c r="D253" s="117"/>
    </row>
    <row r="254" spans="2:4">
      <c r="B254" s="116"/>
      <c r="C254" s="117"/>
      <c r="D254" s="117"/>
    </row>
    <row r="255" spans="2:4">
      <c r="B255" s="116"/>
      <c r="C255" s="117"/>
      <c r="D255" s="117"/>
    </row>
    <row r="256" spans="2:4">
      <c r="B256" s="116"/>
      <c r="C256" s="117"/>
      <c r="D256" s="117"/>
    </row>
    <row r="257" spans="2:4">
      <c r="B257" s="116"/>
      <c r="C257" s="117"/>
      <c r="D257" s="117"/>
    </row>
    <row r="258" spans="2:4">
      <c r="B258" s="116"/>
      <c r="C258" s="117"/>
      <c r="D258" s="117"/>
    </row>
    <row r="259" spans="2:4">
      <c r="B259" s="116"/>
      <c r="C259" s="117"/>
      <c r="D259" s="117"/>
    </row>
    <row r="260" spans="2:4">
      <c r="B260" s="116"/>
      <c r="C260" s="117"/>
      <c r="D260" s="117"/>
    </row>
    <row r="261" spans="2:4">
      <c r="B261" s="116"/>
      <c r="C261" s="117"/>
      <c r="D261" s="117"/>
    </row>
    <row r="262" spans="2:4">
      <c r="B262" s="116"/>
      <c r="C262" s="117"/>
      <c r="D262" s="117"/>
    </row>
    <row r="263" spans="2:4">
      <c r="B263" s="116"/>
      <c r="C263" s="117"/>
      <c r="D263" s="117"/>
    </row>
    <row r="264" spans="2:4">
      <c r="B264" s="116"/>
      <c r="C264" s="117"/>
      <c r="D264" s="117"/>
    </row>
    <row r="265" spans="2:4">
      <c r="B265" s="116"/>
      <c r="C265" s="117"/>
      <c r="D265" s="117"/>
    </row>
    <row r="266" spans="2:4">
      <c r="B266" s="116"/>
      <c r="C266" s="117"/>
      <c r="D266" s="117"/>
    </row>
    <row r="267" spans="2:4">
      <c r="B267" s="116"/>
      <c r="C267" s="117"/>
      <c r="D267" s="117"/>
    </row>
    <row r="268" spans="2:4">
      <c r="B268" s="116"/>
      <c r="C268" s="117"/>
      <c r="D268" s="117"/>
    </row>
    <row r="269" spans="2:4">
      <c r="B269" s="116"/>
      <c r="C269" s="117"/>
      <c r="D269" s="117"/>
    </row>
    <row r="270" spans="2:4">
      <c r="B270" s="116"/>
      <c r="C270" s="117"/>
      <c r="D270" s="117"/>
    </row>
    <row r="271" spans="2:4">
      <c r="B271" s="116"/>
      <c r="C271" s="117"/>
      <c r="D271" s="117"/>
    </row>
    <row r="272" spans="2:4">
      <c r="B272" s="116"/>
      <c r="C272" s="117"/>
      <c r="D272" s="117"/>
    </row>
    <row r="273" spans="2:4">
      <c r="B273" s="116"/>
      <c r="C273" s="117"/>
      <c r="D273" s="117"/>
    </row>
    <row r="274" spans="2:4">
      <c r="B274" s="116"/>
      <c r="C274" s="117"/>
      <c r="D274" s="117"/>
    </row>
    <row r="275" spans="2:4">
      <c r="B275" s="116"/>
      <c r="C275" s="117"/>
      <c r="D275" s="117"/>
    </row>
    <row r="276" spans="2:4">
      <c r="B276" s="116"/>
      <c r="C276" s="117"/>
      <c r="D276" s="117"/>
    </row>
    <row r="277" spans="2:4">
      <c r="B277" s="116"/>
      <c r="C277" s="117"/>
      <c r="D277" s="117"/>
    </row>
    <row r="278" spans="2:4">
      <c r="B278" s="116"/>
      <c r="C278" s="117"/>
      <c r="D278" s="117"/>
    </row>
    <row r="279" spans="2:4">
      <c r="B279" s="116"/>
      <c r="C279" s="117"/>
      <c r="D279" s="117"/>
    </row>
    <row r="280" spans="2:4">
      <c r="B280" s="116"/>
      <c r="C280" s="117"/>
      <c r="D280" s="117"/>
    </row>
    <row r="281" spans="2:4">
      <c r="B281" s="116"/>
      <c r="C281" s="117"/>
      <c r="D281" s="117"/>
    </row>
    <row r="282" spans="2:4">
      <c r="B282" s="116"/>
      <c r="C282" s="117"/>
      <c r="D282" s="117"/>
    </row>
    <row r="283" spans="2:4">
      <c r="B283" s="116"/>
      <c r="C283" s="117"/>
      <c r="D283" s="117"/>
    </row>
    <row r="284" spans="2:4">
      <c r="B284" s="116"/>
      <c r="C284" s="117"/>
      <c r="D284" s="117"/>
    </row>
    <row r="285" spans="2:4">
      <c r="B285" s="116"/>
      <c r="C285" s="117"/>
      <c r="D285" s="117"/>
    </row>
    <row r="286" spans="2:4">
      <c r="B286" s="116"/>
      <c r="C286" s="117"/>
      <c r="D286" s="117"/>
    </row>
    <row r="287" spans="2:4">
      <c r="B287" s="116"/>
      <c r="C287" s="117"/>
      <c r="D287" s="117"/>
    </row>
    <row r="288" spans="2:4">
      <c r="B288" s="116"/>
      <c r="C288" s="117"/>
      <c r="D288" s="117"/>
    </row>
    <row r="289" spans="2:4">
      <c r="B289" s="116"/>
      <c r="C289" s="117"/>
      <c r="D289" s="117"/>
    </row>
    <row r="290" spans="2:4">
      <c r="B290" s="116"/>
      <c r="C290" s="117"/>
      <c r="D290" s="117"/>
    </row>
    <row r="291" spans="2:4">
      <c r="B291" s="116"/>
      <c r="C291" s="117"/>
      <c r="D291" s="117"/>
    </row>
    <row r="292" spans="2:4">
      <c r="B292" s="116"/>
      <c r="C292" s="117"/>
      <c r="D292" s="117"/>
    </row>
    <row r="293" spans="2:4">
      <c r="B293" s="116"/>
      <c r="C293" s="117"/>
      <c r="D293" s="117"/>
    </row>
    <row r="294" spans="2:4">
      <c r="B294" s="116"/>
      <c r="C294" s="117"/>
      <c r="D294" s="117"/>
    </row>
    <row r="295" spans="2:4">
      <c r="B295" s="116"/>
      <c r="C295" s="117"/>
      <c r="D295" s="117"/>
    </row>
    <row r="296" spans="2:4">
      <c r="B296" s="116"/>
      <c r="C296" s="117"/>
      <c r="D296" s="117"/>
    </row>
    <row r="297" spans="2:4">
      <c r="B297" s="116"/>
      <c r="C297" s="117"/>
      <c r="D297" s="117"/>
    </row>
    <row r="298" spans="2:4">
      <c r="B298" s="116"/>
      <c r="C298" s="117"/>
      <c r="D298" s="117"/>
    </row>
    <row r="299" spans="2:4">
      <c r="B299" s="116"/>
      <c r="C299" s="117"/>
      <c r="D299" s="117"/>
    </row>
    <row r="300" spans="2:4">
      <c r="B300" s="116"/>
      <c r="C300" s="117"/>
      <c r="D300" s="117"/>
    </row>
    <row r="301" spans="2:4">
      <c r="B301" s="116"/>
      <c r="C301" s="117"/>
      <c r="D301" s="117"/>
    </row>
    <row r="302" spans="2:4">
      <c r="B302" s="116"/>
      <c r="C302" s="117"/>
      <c r="D302" s="117"/>
    </row>
    <row r="303" spans="2:4">
      <c r="B303" s="116"/>
      <c r="C303" s="117"/>
      <c r="D303" s="117"/>
    </row>
    <row r="304" spans="2:4">
      <c r="B304" s="116"/>
      <c r="C304" s="117"/>
      <c r="D304" s="117"/>
    </row>
    <row r="305" spans="2:4">
      <c r="B305" s="116"/>
      <c r="C305" s="117"/>
      <c r="D305" s="117"/>
    </row>
    <row r="306" spans="2:4">
      <c r="B306" s="116"/>
      <c r="C306" s="117"/>
      <c r="D306" s="117"/>
    </row>
    <row r="307" spans="2:4">
      <c r="B307" s="116"/>
      <c r="C307" s="117"/>
      <c r="D307" s="117"/>
    </row>
    <row r="308" spans="2:4">
      <c r="B308" s="116"/>
      <c r="C308" s="117"/>
      <c r="D308" s="117"/>
    </row>
    <row r="309" spans="2:4">
      <c r="B309" s="116"/>
      <c r="C309" s="117"/>
      <c r="D309" s="117"/>
    </row>
    <row r="310" spans="2:4">
      <c r="B310" s="116"/>
      <c r="C310" s="117"/>
      <c r="D310" s="117"/>
    </row>
    <row r="311" spans="2:4">
      <c r="B311" s="116"/>
      <c r="C311" s="117"/>
      <c r="D311" s="117"/>
    </row>
    <row r="312" spans="2:4">
      <c r="B312" s="116"/>
      <c r="C312" s="117"/>
      <c r="D312" s="117"/>
    </row>
    <row r="313" spans="2:4">
      <c r="B313" s="116"/>
      <c r="C313" s="117"/>
      <c r="D313" s="117"/>
    </row>
    <row r="314" spans="2:4">
      <c r="B314" s="116"/>
      <c r="C314" s="117"/>
      <c r="D314" s="117"/>
    </row>
    <row r="315" spans="2:4">
      <c r="B315" s="116"/>
      <c r="C315" s="117"/>
      <c r="D315" s="117"/>
    </row>
    <row r="316" spans="2:4">
      <c r="B316" s="116"/>
      <c r="C316" s="117"/>
      <c r="D316" s="117"/>
    </row>
    <row r="317" spans="2:4">
      <c r="B317" s="116"/>
      <c r="C317" s="117"/>
      <c r="D317" s="117"/>
    </row>
    <row r="318" spans="2:4">
      <c r="B318" s="116"/>
      <c r="C318" s="117"/>
      <c r="D318" s="117"/>
    </row>
    <row r="319" spans="2:4">
      <c r="B319" s="116"/>
      <c r="C319" s="117"/>
      <c r="D319" s="117"/>
    </row>
    <row r="320" spans="2:4">
      <c r="B320" s="116"/>
      <c r="C320" s="117"/>
      <c r="D320" s="117"/>
    </row>
    <row r="321" spans="2:4">
      <c r="B321" s="116"/>
      <c r="C321" s="117"/>
      <c r="D321" s="117"/>
    </row>
    <row r="322" spans="2:4">
      <c r="B322" s="116"/>
      <c r="C322" s="117"/>
      <c r="D322" s="117"/>
    </row>
    <row r="323" spans="2:4">
      <c r="B323" s="116"/>
      <c r="C323" s="117"/>
      <c r="D323" s="117"/>
    </row>
    <row r="324" spans="2:4">
      <c r="B324" s="116"/>
      <c r="C324" s="117"/>
      <c r="D324" s="117"/>
    </row>
    <row r="325" spans="2:4">
      <c r="B325" s="116"/>
      <c r="C325" s="117"/>
      <c r="D325" s="117"/>
    </row>
    <row r="326" spans="2:4">
      <c r="B326" s="116"/>
      <c r="C326" s="117"/>
      <c r="D326" s="117"/>
    </row>
    <row r="327" spans="2:4">
      <c r="B327" s="116"/>
      <c r="C327" s="117"/>
      <c r="D327" s="117"/>
    </row>
    <row r="328" spans="2:4">
      <c r="B328" s="116"/>
      <c r="C328" s="117"/>
      <c r="D328" s="117"/>
    </row>
    <row r="329" spans="2:4">
      <c r="B329" s="116"/>
      <c r="C329" s="117"/>
      <c r="D329" s="117"/>
    </row>
    <row r="330" spans="2:4">
      <c r="B330" s="116"/>
      <c r="C330" s="117"/>
      <c r="D330" s="117"/>
    </row>
    <row r="331" spans="2:4">
      <c r="B331" s="116"/>
      <c r="C331" s="117"/>
      <c r="D331" s="117"/>
    </row>
    <row r="332" spans="2:4">
      <c r="B332" s="116"/>
      <c r="C332" s="117"/>
      <c r="D332" s="117"/>
    </row>
    <row r="333" spans="2:4">
      <c r="B333" s="116"/>
      <c r="C333" s="117"/>
      <c r="D333" s="117"/>
    </row>
    <row r="334" spans="2:4">
      <c r="B334" s="116"/>
      <c r="C334" s="117"/>
      <c r="D334" s="117"/>
    </row>
    <row r="335" spans="2:4">
      <c r="B335" s="116"/>
      <c r="C335" s="117"/>
      <c r="D335" s="117"/>
    </row>
    <row r="336" spans="2:4">
      <c r="B336" s="116"/>
      <c r="C336" s="117"/>
      <c r="D336" s="117"/>
    </row>
    <row r="337" spans="2:4">
      <c r="B337" s="116"/>
      <c r="C337" s="117"/>
      <c r="D337" s="117"/>
    </row>
    <row r="338" spans="2:4">
      <c r="B338" s="116"/>
      <c r="C338" s="117"/>
      <c r="D338" s="117"/>
    </row>
    <row r="339" spans="2:4">
      <c r="B339" s="116"/>
      <c r="C339" s="117"/>
      <c r="D339" s="117"/>
    </row>
    <row r="340" spans="2:4">
      <c r="B340" s="116"/>
      <c r="C340" s="117"/>
      <c r="D340" s="117"/>
    </row>
    <row r="341" spans="2:4">
      <c r="B341" s="116"/>
      <c r="C341" s="117"/>
      <c r="D341" s="117"/>
    </row>
    <row r="342" spans="2:4">
      <c r="B342" s="116"/>
      <c r="C342" s="117"/>
      <c r="D342" s="117"/>
    </row>
    <row r="343" spans="2:4">
      <c r="B343" s="116"/>
      <c r="C343" s="117"/>
      <c r="D343" s="117"/>
    </row>
    <row r="344" spans="2:4">
      <c r="B344" s="116"/>
      <c r="C344" s="117"/>
      <c r="D344" s="117"/>
    </row>
    <row r="345" spans="2:4">
      <c r="B345" s="116"/>
      <c r="C345" s="117"/>
      <c r="D345" s="117"/>
    </row>
    <row r="346" spans="2:4">
      <c r="B346" s="116"/>
      <c r="C346" s="117"/>
      <c r="D346" s="117"/>
    </row>
    <row r="347" spans="2:4">
      <c r="B347" s="116"/>
      <c r="C347" s="117"/>
      <c r="D347" s="117"/>
    </row>
    <row r="348" spans="2:4">
      <c r="B348" s="116"/>
      <c r="C348" s="117"/>
      <c r="D348" s="117"/>
    </row>
    <row r="349" spans="2:4">
      <c r="B349" s="116"/>
      <c r="C349" s="117"/>
      <c r="D349" s="117"/>
    </row>
    <row r="350" spans="2:4">
      <c r="B350" s="116"/>
      <c r="C350" s="117"/>
      <c r="D350" s="117"/>
    </row>
    <row r="351" spans="2:4">
      <c r="B351" s="116"/>
      <c r="C351" s="117"/>
      <c r="D351" s="117"/>
    </row>
    <row r="352" spans="2:4">
      <c r="B352" s="116"/>
      <c r="C352" s="117"/>
      <c r="D352" s="117"/>
    </row>
    <row r="353" spans="2:4">
      <c r="B353" s="116"/>
      <c r="C353" s="117"/>
      <c r="D353" s="117"/>
    </row>
    <row r="354" spans="2:4">
      <c r="B354" s="116"/>
      <c r="C354" s="117"/>
      <c r="D354" s="117"/>
    </row>
    <row r="355" spans="2:4">
      <c r="B355" s="116"/>
      <c r="C355" s="117"/>
      <c r="D355" s="117"/>
    </row>
    <row r="356" spans="2:4">
      <c r="B356" s="116"/>
      <c r="C356" s="117"/>
      <c r="D356" s="117"/>
    </row>
    <row r="357" spans="2:4">
      <c r="B357" s="116"/>
      <c r="C357" s="117"/>
      <c r="D357" s="117"/>
    </row>
    <row r="358" spans="2:4">
      <c r="B358" s="116"/>
      <c r="C358" s="117"/>
      <c r="D358" s="117"/>
    </row>
    <row r="359" spans="2:4">
      <c r="B359" s="116"/>
      <c r="C359" s="117"/>
      <c r="D359" s="117"/>
    </row>
    <row r="360" spans="2:4">
      <c r="B360" s="116"/>
      <c r="C360" s="117"/>
      <c r="D360" s="117"/>
    </row>
    <row r="361" spans="2:4">
      <c r="B361" s="116"/>
      <c r="C361" s="117"/>
      <c r="D361" s="117"/>
    </row>
    <row r="362" spans="2:4">
      <c r="B362" s="116"/>
      <c r="C362" s="117"/>
      <c r="D362" s="117"/>
    </row>
    <row r="363" spans="2:4">
      <c r="B363" s="116"/>
      <c r="C363" s="117"/>
      <c r="D363" s="117"/>
    </row>
    <row r="364" spans="2:4">
      <c r="B364" s="116"/>
      <c r="C364" s="117"/>
      <c r="D364" s="117"/>
    </row>
    <row r="365" spans="2:4">
      <c r="B365" s="116"/>
      <c r="C365" s="117"/>
      <c r="D365" s="117"/>
    </row>
    <row r="366" spans="2:4">
      <c r="B366" s="116"/>
      <c r="C366" s="117"/>
      <c r="D366" s="117"/>
    </row>
    <row r="367" spans="2:4">
      <c r="B367" s="116"/>
      <c r="C367" s="117"/>
      <c r="D367" s="117"/>
    </row>
    <row r="368" spans="2:4">
      <c r="B368" s="116"/>
      <c r="C368" s="117"/>
      <c r="D368" s="117"/>
    </row>
    <row r="369" spans="2:4">
      <c r="B369" s="116"/>
      <c r="C369" s="117"/>
      <c r="D369" s="117"/>
    </row>
    <row r="370" spans="2:4">
      <c r="B370" s="116"/>
      <c r="C370" s="117"/>
      <c r="D370" s="117"/>
    </row>
    <row r="371" spans="2:4">
      <c r="B371" s="116"/>
      <c r="C371" s="117"/>
      <c r="D371" s="117"/>
    </row>
    <row r="372" spans="2:4">
      <c r="B372" s="116"/>
      <c r="C372" s="117"/>
      <c r="D372" s="117"/>
    </row>
    <row r="373" spans="2:4">
      <c r="B373" s="116"/>
      <c r="C373" s="117"/>
      <c r="D373" s="117"/>
    </row>
    <row r="374" spans="2:4">
      <c r="B374" s="116"/>
      <c r="C374" s="117"/>
      <c r="D374" s="117"/>
    </row>
    <row r="375" spans="2:4">
      <c r="B375" s="116"/>
      <c r="C375" s="117"/>
      <c r="D375" s="117"/>
    </row>
    <row r="376" spans="2:4">
      <c r="B376" s="116"/>
      <c r="C376" s="117"/>
      <c r="D376" s="117"/>
    </row>
    <row r="377" spans="2:4">
      <c r="B377" s="116"/>
      <c r="C377" s="117"/>
      <c r="D377" s="117"/>
    </row>
    <row r="378" spans="2:4">
      <c r="B378" s="116"/>
      <c r="C378" s="117"/>
      <c r="D378" s="117"/>
    </row>
    <row r="379" spans="2:4">
      <c r="B379" s="116"/>
      <c r="C379" s="117"/>
      <c r="D379" s="117"/>
    </row>
    <row r="380" spans="2:4">
      <c r="B380" s="116"/>
      <c r="C380" s="117"/>
      <c r="D380" s="117"/>
    </row>
    <row r="381" spans="2:4">
      <c r="B381" s="116"/>
      <c r="C381" s="117"/>
      <c r="D381" s="117"/>
    </row>
    <row r="382" spans="2:4">
      <c r="B382" s="116"/>
      <c r="C382" s="117"/>
      <c r="D382" s="117"/>
    </row>
    <row r="383" spans="2:4">
      <c r="B383" s="116"/>
      <c r="C383" s="117"/>
      <c r="D383" s="117"/>
    </row>
    <row r="384" spans="2:4">
      <c r="B384" s="116"/>
      <c r="C384" s="117"/>
      <c r="D384" s="117"/>
    </row>
    <row r="385" spans="2:4">
      <c r="B385" s="116"/>
      <c r="C385" s="117"/>
      <c r="D385" s="117"/>
    </row>
    <row r="386" spans="2:4">
      <c r="B386" s="116"/>
      <c r="C386" s="117"/>
      <c r="D386" s="117"/>
    </row>
    <row r="387" spans="2:4">
      <c r="B387" s="116"/>
      <c r="C387" s="117"/>
      <c r="D387" s="117"/>
    </row>
    <row r="388" spans="2:4">
      <c r="B388" s="116"/>
      <c r="C388" s="117"/>
      <c r="D388" s="117"/>
    </row>
    <row r="389" spans="2:4">
      <c r="B389" s="116"/>
      <c r="C389" s="117"/>
      <c r="D389" s="117"/>
    </row>
    <row r="390" spans="2:4">
      <c r="B390" s="116"/>
      <c r="C390" s="117"/>
      <c r="D390" s="117"/>
    </row>
    <row r="391" spans="2:4">
      <c r="B391" s="116"/>
      <c r="C391" s="117"/>
      <c r="D391" s="117"/>
    </row>
    <row r="392" spans="2:4">
      <c r="B392" s="116"/>
      <c r="C392" s="117"/>
      <c r="D392" s="117"/>
    </row>
    <row r="393" spans="2:4">
      <c r="B393" s="116"/>
      <c r="C393" s="117"/>
      <c r="D393" s="117"/>
    </row>
    <row r="394" spans="2:4">
      <c r="B394" s="116"/>
      <c r="C394" s="117"/>
      <c r="D394" s="117"/>
    </row>
    <row r="395" spans="2:4">
      <c r="B395" s="116"/>
      <c r="C395" s="117"/>
      <c r="D395" s="117"/>
    </row>
    <row r="396" spans="2:4">
      <c r="B396" s="116"/>
      <c r="C396" s="117"/>
      <c r="D396" s="117"/>
    </row>
    <row r="397" spans="2:4">
      <c r="B397" s="116"/>
      <c r="C397" s="117"/>
      <c r="D397" s="117"/>
    </row>
    <row r="398" spans="2:4">
      <c r="B398" s="116"/>
      <c r="C398" s="117"/>
      <c r="D398" s="117"/>
    </row>
    <row r="399" spans="2:4">
      <c r="B399" s="116"/>
      <c r="C399" s="117"/>
      <c r="D399" s="117"/>
    </row>
    <row r="400" spans="2:4">
      <c r="B400" s="116"/>
      <c r="C400" s="117"/>
      <c r="D400" s="117"/>
    </row>
    <row r="401" spans="2:4">
      <c r="B401" s="116"/>
      <c r="C401" s="117"/>
      <c r="D401" s="117"/>
    </row>
    <row r="402" spans="2:4">
      <c r="B402" s="116"/>
      <c r="C402" s="117"/>
      <c r="D402" s="117"/>
    </row>
    <row r="403" spans="2:4">
      <c r="B403" s="116"/>
      <c r="C403" s="117"/>
      <c r="D403" s="117"/>
    </row>
    <row r="404" spans="2:4">
      <c r="B404" s="116"/>
      <c r="C404" s="117"/>
      <c r="D404" s="117"/>
    </row>
    <row r="405" spans="2:4">
      <c r="B405" s="116"/>
      <c r="C405" s="117"/>
      <c r="D405" s="117"/>
    </row>
    <row r="406" spans="2:4">
      <c r="B406" s="116"/>
      <c r="C406" s="117"/>
      <c r="D406" s="117"/>
    </row>
    <row r="407" spans="2:4">
      <c r="B407" s="116"/>
      <c r="C407" s="117"/>
      <c r="D407" s="117"/>
    </row>
    <row r="408" spans="2:4">
      <c r="B408" s="116"/>
      <c r="C408" s="117"/>
      <c r="D408" s="117"/>
    </row>
    <row r="409" spans="2:4">
      <c r="B409" s="116"/>
      <c r="C409" s="117"/>
      <c r="D409" s="117"/>
    </row>
    <row r="410" spans="2:4">
      <c r="B410" s="116"/>
      <c r="C410" s="117"/>
      <c r="D410" s="117"/>
    </row>
    <row r="411" spans="2:4">
      <c r="B411" s="116"/>
      <c r="C411" s="117"/>
      <c r="D411" s="117"/>
    </row>
    <row r="412" spans="2:4">
      <c r="B412" s="116"/>
      <c r="C412" s="117"/>
      <c r="D412" s="117"/>
    </row>
    <row r="413" spans="2:4">
      <c r="B413" s="116"/>
      <c r="C413" s="117"/>
      <c r="D413" s="117"/>
    </row>
    <row r="414" spans="2:4">
      <c r="B414" s="116"/>
      <c r="C414" s="117"/>
      <c r="D414" s="117"/>
    </row>
    <row r="415" spans="2:4">
      <c r="B415" s="116"/>
      <c r="C415" s="117"/>
      <c r="D415" s="117"/>
    </row>
    <row r="416" spans="2:4">
      <c r="B416" s="116"/>
      <c r="C416" s="117"/>
      <c r="D416" s="117"/>
    </row>
    <row r="417" spans="2:4">
      <c r="B417" s="116"/>
      <c r="C417" s="117"/>
      <c r="D417" s="117"/>
    </row>
    <row r="418" spans="2:4">
      <c r="B418" s="116"/>
      <c r="C418" s="117"/>
      <c r="D418" s="117"/>
    </row>
    <row r="419" spans="2:4">
      <c r="B419" s="116"/>
      <c r="C419" s="117"/>
      <c r="D419" s="117"/>
    </row>
    <row r="420" spans="2:4">
      <c r="B420" s="116"/>
      <c r="C420" s="117"/>
      <c r="D420" s="117"/>
    </row>
    <row r="421" spans="2:4">
      <c r="B421" s="116"/>
      <c r="C421" s="117"/>
      <c r="D421" s="117"/>
    </row>
    <row r="422" spans="2:4">
      <c r="B422" s="116"/>
      <c r="C422" s="117"/>
      <c r="D422" s="117"/>
    </row>
    <row r="423" spans="2:4">
      <c r="B423" s="116"/>
      <c r="C423" s="117"/>
      <c r="D423" s="117"/>
    </row>
    <row r="424" spans="2:4">
      <c r="B424" s="116"/>
      <c r="C424" s="117"/>
      <c r="D424" s="117"/>
    </row>
    <row r="425" spans="2:4">
      <c r="B425" s="116"/>
      <c r="C425" s="117"/>
      <c r="D425" s="117"/>
    </row>
    <row r="426" spans="2:4">
      <c r="B426" s="116"/>
      <c r="C426" s="117"/>
      <c r="D426" s="117"/>
    </row>
    <row r="427" spans="2:4">
      <c r="B427" s="116"/>
      <c r="C427" s="117"/>
      <c r="D427" s="117"/>
    </row>
    <row r="428" spans="2:4">
      <c r="B428" s="116"/>
      <c r="C428" s="117"/>
      <c r="D428" s="117"/>
    </row>
    <row r="429" spans="2:4">
      <c r="B429" s="116"/>
      <c r="C429" s="117"/>
      <c r="D429" s="117"/>
    </row>
    <row r="430" spans="2:4">
      <c r="B430" s="116"/>
      <c r="C430" s="117"/>
      <c r="D430" s="117"/>
    </row>
    <row r="431" spans="2:4">
      <c r="B431" s="116"/>
      <c r="C431" s="117"/>
      <c r="D431" s="117"/>
    </row>
    <row r="432" spans="2:4">
      <c r="B432" s="116"/>
      <c r="C432" s="117"/>
      <c r="D432" s="117"/>
    </row>
    <row r="433" spans="2:4">
      <c r="B433" s="116"/>
      <c r="C433" s="117"/>
      <c r="D433" s="117"/>
    </row>
    <row r="434" spans="2:4">
      <c r="B434" s="116"/>
      <c r="C434" s="117"/>
      <c r="D434" s="117"/>
    </row>
    <row r="435" spans="2:4">
      <c r="B435" s="116"/>
      <c r="C435" s="117"/>
      <c r="D435" s="117"/>
    </row>
    <row r="436" spans="2:4">
      <c r="B436" s="116"/>
      <c r="C436" s="117"/>
      <c r="D436" s="117"/>
    </row>
    <row r="437" spans="2:4">
      <c r="B437" s="116"/>
      <c r="C437" s="117"/>
      <c r="D437" s="117"/>
    </row>
    <row r="438" spans="2:4">
      <c r="B438" s="116"/>
      <c r="C438" s="117"/>
      <c r="D438" s="117"/>
    </row>
    <row r="439" spans="2:4">
      <c r="B439" s="116"/>
      <c r="C439" s="117"/>
      <c r="D439" s="117"/>
    </row>
    <row r="440" spans="2:4">
      <c r="B440" s="116"/>
      <c r="C440" s="117"/>
      <c r="D440" s="117"/>
    </row>
    <row r="441" spans="2:4">
      <c r="B441" s="116"/>
      <c r="C441" s="117"/>
      <c r="D441" s="117"/>
    </row>
    <row r="442" spans="2:4">
      <c r="B442" s="116"/>
      <c r="C442" s="117"/>
      <c r="D442" s="117"/>
    </row>
    <row r="443" spans="2:4">
      <c r="B443" s="116"/>
      <c r="C443" s="117"/>
      <c r="D443" s="117"/>
    </row>
    <row r="444" spans="2:4">
      <c r="B444" s="116"/>
      <c r="C444" s="117"/>
      <c r="D444" s="117"/>
    </row>
    <row r="445" spans="2:4">
      <c r="B445" s="116"/>
      <c r="C445" s="117"/>
      <c r="D445" s="117"/>
    </row>
    <row r="446" spans="2:4">
      <c r="B446" s="116"/>
      <c r="C446" s="117"/>
      <c r="D446" s="117"/>
    </row>
    <row r="447" spans="2:4">
      <c r="B447" s="116"/>
      <c r="C447" s="117"/>
      <c r="D447" s="117"/>
    </row>
    <row r="448" spans="2:4">
      <c r="B448" s="116"/>
      <c r="C448" s="117"/>
      <c r="D448" s="117"/>
    </row>
    <row r="449" spans="2:4">
      <c r="B449" s="116"/>
      <c r="C449" s="117"/>
      <c r="D449" s="117"/>
    </row>
    <row r="450" spans="2:4">
      <c r="B450" s="116"/>
      <c r="C450" s="117"/>
      <c r="D450" s="117"/>
    </row>
    <row r="451" spans="2:4">
      <c r="B451" s="116"/>
      <c r="C451" s="117"/>
      <c r="D451" s="117"/>
    </row>
    <row r="452" spans="2:4">
      <c r="B452" s="116"/>
      <c r="C452" s="117"/>
      <c r="D452" s="117"/>
    </row>
    <row r="453" spans="2:4">
      <c r="B453" s="116"/>
      <c r="C453" s="117"/>
      <c r="D453" s="117"/>
    </row>
    <row r="454" spans="2:4">
      <c r="B454" s="116"/>
      <c r="C454" s="117"/>
      <c r="D454" s="117"/>
    </row>
    <row r="455" spans="2:4">
      <c r="B455" s="116"/>
      <c r="C455" s="117"/>
      <c r="D455" s="117"/>
    </row>
    <row r="456" spans="2:4">
      <c r="B456" s="116"/>
      <c r="C456" s="117"/>
      <c r="D456" s="117"/>
    </row>
    <row r="457" spans="2:4">
      <c r="B457" s="116"/>
      <c r="C457" s="117"/>
      <c r="D457" s="117"/>
    </row>
    <row r="458" spans="2:4">
      <c r="B458" s="116"/>
      <c r="C458" s="117"/>
      <c r="D458" s="117"/>
    </row>
    <row r="459" spans="2:4">
      <c r="B459" s="116"/>
      <c r="C459" s="117"/>
      <c r="D459" s="117"/>
    </row>
    <row r="460" spans="2:4">
      <c r="B460" s="116"/>
      <c r="C460" s="117"/>
      <c r="D460" s="117"/>
    </row>
    <row r="461" spans="2:4">
      <c r="B461" s="116"/>
      <c r="C461" s="117"/>
      <c r="D461" s="117"/>
    </row>
    <row r="462" spans="2:4">
      <c r="B462" s="116"/>
      <c r="C462" s="117"/>
      <c r="D462" s="117"/>
    </row>
    <row r="463" spans="2:4">
      <c r="B463" s="116"/>
      <c r="C463" s="117"/>
      <c r="D463" s="117"/>
    </row>
    <row r="464" spans="2:4">
      <c r="B464" s="116"/>
      <c r="C464" s="117"/>
      <c r="D464" s="117"/>
    </row>
    <row r="465" spans="2:4">
      <c r="B465" s="116"/>
      <c r="C465" s="117"/>
      <c r="D465" s="117"/>
    </row>
    <row r="466" spans="2:4">
      <c r="B466" s="116"/>
      <c r="C466" s="117"/>
      <c r="D466" s="117"/>
    </row>
    <row r="467" spans="2:4">
      <c r="B467" s="116"/>
      <c r="C467" s="117"/>
      <c r="D467" s="117"/>
    </row>
    <row r="468" spans="2:4">
      <c r="B468" s="116"/>
      <c r="C468" s="117"/>
      <c r="D468" s="117"/>
    </row>
    <row r="469" spans="2:4">
      <c r="B469" s="116"/>
      <c r="C469" s="117"/>
      <c r="D469" s="117"/>
    </row>
    <row r="470" spans="2:4">
      <c r="B470" s="116"/>
      <c r="C470" s="117"/>
      <c r="D470" s="117"/>
    </row>
    <row r="471" spans="2:4">
      <c r="B471" s="116"/>
      <c r="C471" s="117"/>
      <c r="D471" s="117"/>
    </row>
    <row r="472" spans="2:4">
      <c r="B472" s="116"/>
      <c r="C472" s="117"/>
      <c r="D472" s="117"/>
    </row>
    <row r="473" spans="2:4">
      <c r="B473" s="116"/>
      <c r="C473" s="117"/>
      <c r="D473" s="117"/>
    </row>
    <row r="474" spans="2:4">
      <c r="B474" s="116"/>
      <c r="C474" s="117"/>
      <c r="D474" s="117"/>
    </row>
    <row r="475" spans="2:4">
      <c r="B475" s="116"/>
      <c r="C475" s="117"/>
      <c r="D475" s="117"/>
    </row>
    <row r="476" spans="2:4">
      <c r="B476" s="116"/>
      <c r="C476" s="117"/>
      <c r="D476" s="117"/>
    </row>
    <row r="477" spans="2:4">
      <c r="B477" s="116"/>
      <c r="C477" s="117"/>
      <c r="D477" s="117"/>
    </row>
    <row r="478" spans="2:4">
      <c r="B478" s="116"/>
      <c r="C478" s="117"/>
      <c r="D478" s="117"/>
    </row>
    <row r="479" spans="2:4">
      <c r="B479" s="116"/>
      <c r="C479" s="117"/>
      <c r="D479" s="117"/>
    </row>
    <row r="480" spans="2:4">
      <c r="B480" s="116"/>
      <c r="C480" s="117"/>
      <c r="D480" s="117"/>
    </row>
    <row r="481" spans="2:4">
      <c r="B481" s="116"/>
      <c r="C481" s="117"/>
      <c r="D481" s="117"/>
    </row>
    <row r="482" spans="2:4">
      <c r="B482" s="116"/>
      <c r="C482" s="117"/>
      <c r="D482" s="117"/>
    </row>
    <row r="483" spans="2:4">
      <c r="B483" s="116"/>
      <c r="C483" s="117"/>
      <c r="D483" s="117"/>
    </row>
    <row r="484" spans="2:4">
      <c r="B484" s="116"/>
      <c r="C484" s="117"/>
      <c r="D484" s="117"/>
    </row>
    <row r="485" spans="2:4">
      <c r="B485" s="116"/>
      <c r="C485" s="117"/>
      <c r="D485" s="117"/>
    </row>
    <row r="486" spans="2:4">
      <c r="B486" s="116"/>
      <c r="C486" s="117"/>
      <c r="D486" s="117"/>
    </row>
    <row r="487" spans="2:4">
      <c r="B487" s="116"/>
      <c r="C487" s="117"/>
      <c r="D487" s="117"/>
    </row>
    <row r="488" spans="2:4">
      <c r="B488" s="116"/>
      <c r="C488" s="117"/>
      <c r="D488" s="117"/>
    </row>
    <row r="489" spans="2:4">
      <c r="B489" s="116"/>
      <c r="C489" s="117"/>
      <c r="D489" s="117"/>
    </row>
    <row r="490" spans="2:4">
      <c r="B490" s="116"/>
      <c r="C490" s="117"/>
      <c r="D490" s="117"/>
    </row>
    <row r="491" spans="2:4">
      <c r="B491" s="116"/>
      <c r="C491" s="117"/>
      <c r="D491" s="117"/>
    </row>
    <row r="492" spans="2:4">
      <c r="B492" s="116"/>
      <c r="C492" s="117"/>
      <c r="D492" s="117"/>
    </row>
    <row r="493" spans="2:4">
      <c r="B493" s="116"/>
      <c r="C493" s="117"/>
      <c r="D493" s="117"/>
    </row>
    <row r="494" spans="2:4">
      <c r="B494" s="116"/>
      <c r="C494" s="117"/>
      <c r="D494" s="117"/>
    </row>
    <row r="495" spans="2:4">
      <c r="B495" s="116"/>
      <c r="C495" s="117"/>
      <c r="D495" s="117"/>
    </row>
    <row r="496" spans="2:4">
      <c r="B496" s="116"/>
      <c r="C496" s="117"/>
      <c r="D496" s="117"/>
    </row>
    <row r="497" spans="2:4">
      <c r="B497" s="116"/>
      <c r="C497" s="117"/>
      <c r="D497" s="117"/>
    </row>
    <row r="498" spans="2:4">
      <c r="B498" s="116"/>
      <c r="C498" s="117"/>
      <c r="D498" s="117"/>
    </row>
    <row r="499" spans="2:4">
      <c r="B499" s="116"/>
      <c r="C499" s="117"/>
      <c r="D499" s="117"/>
    </row>
    <row r="500" spans="2:4">
      <c r="B500" s="116"/>
      <c r="C500" s="117"/>
      <c r="D500" s="117"/>
    </row>
    <row r="501" spans="2:4">
      <c r="B501" s="116"/>
      <c r="C501" s="117"/>
      <c r="D501" s="117"/>
    </row>
    <row r="502" spans="2:4">
      <c r="B502" s="116"/>
      <c r="C502" s="117"/>
      <c r="D502" s="117"/>
    </row>
    <row r="503" spans="2:4">
      <c r="B503" s="116"/>
      <c r="C503" s="117"/>
      <c r="D503" s="117"/>
    </row>
    <row r="504" spans="2:4">
      <c r="B504" s="116"/>
      <c r="C504" s="117"/>
      <c r="D504" s="117"/>
    </row>
    <row r="505" spans="2:4">
      <c r="B505" s="116"/>
      <c r="C505" s="117"/>
      <c r="D505" s="117"/>
    </row>
    <row r="506" spans="2:4">
      <c r="B506" s="116"/>
      <c r="C506" s="117"/>
      <c r="D506" s="117"/>
    </row>
    <row r="507" spans="2:4">
      <c r="B507" s="116"/>
      <c r="C507" s="117"/>
      <c r="D507" s="117"/>
    </row>
    <row r="508" spans="2:4">
      <c r="B508" s="116"/>
      <c r="C508" s="117"/>
      <c r="D508" s="117"/>
    </row>
    <row r="509" spans="2:4">
      <c r="B509" s="116"/>
      <c r="C509" s="117"/>
      <c r="D509" s="117"/>
    </row>
    <row r="510" spans="2:4">
      <c r="B510" s="116"/>
      <c r="C510" s="117"/>
      <c r="D510" s="117"/>
    </row>
    <row r="511" spans="2:4">
      <c r="B511" s="116"/>
      <c r="C511" s="117"/>
      <c r="D511" s="117"/>
    </row>
    <row r="512" spans="2:4">
      <c r="B512" s="116"/>
      <c r="C512" s="117"/>
      <c r="D512" s="117"/>
    </row>
    <row r="513" spans="2:4">
      <c r="B513" s="116"/>
      <c r="C513" s="117"/>
      <c r="D513" s="117"/>
    </row>
    <row r="514" spans="2:4">
      <c r="B514" s="116"/>
      <c r="C514" s="117"/>
      <c r="D514" s="117"/>
    </row>
    <row r="515" spans="2:4">
      <c r="B515" s="116"/>
      <c r="C515" s="117"/>
      <c r="D515" s="117"/>
    </row>
    <row r="516" spans="2:4">
      <c r="B516" s="116"/>
      <c r="C516" s="117"/>
      <c r="D516" s="117"/>
    </row>
    <row r="517" spans="2:4">
      <c r="B517" s="116"/>
      <c r="C517" s="117"/>
      <c r="D517" s="117"/>
    </row>
    <row r="518" spans="2:4">
      <c r="B518" s="116"/>
      <c r="C518" s="117"/>
      <c r="D518" s="117"/>
    </row>
    <row r="519" spans="2:4">
      <c r="B519" s="116"/>
      <c r="C519" s="117"/>
      <c r="D519" s="117"/>
    </row>
    <row r="520" spans="2:4">
      <c r="B520" s="116"/>
      <c r="C520" s="117"/>
      <c r="D520" s="117"/>
    </row>
    <row r="521" spans="2:4">
      <c r="B521" s="116"/>
      <c r="C521" s="117"/>
      <c r="D521" s="117"/>
    </row>
    <row r="522" spans="2:4">
      <c r="B522" s="116"/>
      <c r="C522" s="117"/>
      <c r="D522" s="117"/>
    </row>
    <row r="523" spans="2:4">
      <c r="B523" s="116"/>
      <c r="C523" s="117"/>
      <c r="D523" s="117"/>
    </row>
    <row r="524" spans="2:4">
      <c r="B524" s="116"/>
      <c r="C524" s="117"/>
      <c r="D524" s="117"/>
    </row>
    <row r="525" spans="2:4">
      <c r="B525" s="116"/>
      <c r="C525" s="117"/>
      <c r="D525" s="117"/>
    </row>
    <row r="526" spans="2:4">
      <c r="B526" s="116"/>
      <c r="C526" s="117"/>
      <c r="D526" s="117"/>
    </row>
    <row r="527" spans="2:4">
      <c r="B527" s="116"/>
      <c r="C527" s="117"/>
      <c r="D527" s="117"/>
    </row>
    <row r="528" spans="2:4">
      <c r="B528" s="116"/>
      <c r="C528" s="117"/>
      <c r="D528" s="117"/>
    </row>
    <row r="529" spans="2:4">
      <c r="B529" s="116"/>
      <c r="C529" s="117"/>
      <c r="D529" s="117"/>
    </row>
    <row r="530" spans="2:4">
      <c r="B530" s="116"/>
      <c r="C530" s="117"/>
      <c r="D530" s="117"/>
    </row>
    <row r="531" spans="2:4">
      <c r="B531" s="116"/>
      <c r="C531" s="117"/>
      <c r="D531" s="117"/>
    </row>
    <row r="532" spans="2:4">
      <c r="B532" s="116"/>
      <c r="C532" s="117"/>
      <c r="D532" s="117"/>
    </row>
    <row r="533" spans="2:4">
      <c r="B533" s="116"/>
      <c r="C533" s="117"/>
      <c r="D533" s="117"/>
    </row>
    <row r="534" spans="2:4">
      <c r="B534" s="116"/>
      <c r="C534" s="117"/>
      <c r="D534" s="117"/>
    </row>
    <row r="535" spans="2:4">
      <c r="B535" s="116"/>
      <c r="C535" s="117"/>
      <c r="D535" s="117"/>
    </row>
    <row r="536" spans="2:4">
      <c r="B536" s="116"/>
      <c r="C536" s="117"/>
      <c r="D536" s="117"/>
    </row>
    <row r="537" spans="2:4">
      <c r="B537" s="116"/>
      <c r="C537" s="117"/>
      <c r="D537" s="117"/>
    </row>
    <row r="538" spans="2:4">
      <c r="B538" s="116"/>
      <c r="C538" s="117"/>
      <c r="D538" s="117"/>
    </row>
    <row r="539" spans="2:4">
      <c r="B539" s="116"/>
      <c r="C539" s="117"/>
      <c r="D539" s="117"/>
    </row>
    <row r="540" spans="2:4">
      <c r="B540" s="116"/>
      <c r="C540" s="117"/>
      <c r="D540" s="117"/>
    </row>
    <row r="541" spans="2:4">
      <c r="B541" s="116"/>
      <c r="C541" s="117"/>
      <c r="D541" s="117"/>
    </row>
    <row r="542" spans="2:4">
      <c r="B542" s="116"/>
      <c r="C542" s="117"/>
      <c r="D542" s="117"/>
    </row>
    <row r="543" spans="2:4">
      <c r="B543" s="116"/>
      <c r="C543" s="117"/>
      <c r="D543" s="117"/>
    </row>
    <row r="544" spans="2:4">
      <c r="B544" s="116"/>
      <c r="C544" s="117"/>
      <c r="D544" s="117"/>
    </row>
    <row r="545" spans="2:4">
      <c r="B545" s="116"/>
      <c r="C545" s="117"/>
      <c r="D545" s="117"/>
    </row>
    <row r="546" spans="2:4">
      <c r="B546" s="116"/>
      <c r="C546" s="117"/>
      <c r="D546" s="117"/>
    </row>
    <row r="547" spans="2:4">
      <c r="B547" s="116"/>
      <c r="C547" s="117"/>
      <c r="D547" s="117"/>
    </row>
    <row r="548" spans="2:4">
      <c r="B548" s="116"/>
      <c r="C548" s="117"/>
      <c r="D548" s="117"/>
    </row>
    <row r="549" spans="2:4">
      <c r="B549" s="116"/>
      <c r="C549" s="117"/>
      <c r="D549" s="117"/>
    </row>
    <row r="550" spans="2:4">
      <c r="B550" s="116"/>
      <c r="C550" s="117"/>
      <c r="D550" s="117"/>
    </row>
    <row r="551" spans="2:4">
      <c r="B551" s="116"/>
      <c r="C551" s="117"/>
      <c r="D551" s="117"/>
    </row>
    <row r="552" spans="2:4">
      <c r="B552" s="116"/>
      <c r="C552" s="117"/>
      <c r="D552" s="117"/>
    </row>
    <row r="553" spans="2:4">
      <c r="B553" s="116"/>
      <c r="C553" s="117"/>
      <c r="D553" s="117"/>
    </row>
    <row r="554" spans="2:4">
      <c r="B554" s="116"/>
      <c r="C554" s="117"/>
      <c r="D554" s="117"/>
    </row>
    <row r="555" spans="2:4">
      <c r="B555" s="116"/>
      <c r="C555" s="117"/>
      <c r="D555" s="117"/>
    </row>
    <row r="556" spans="2:4">
      <c r="B556" s="116"/>
      <c r="C556" s="117"/>
      <c r="D556" s="117"/>
    </row>
    <row r="557" spans="2:4">
      <c r="B557" s="116"/>
      <c r="C557" s="117"/>
      <c r="D557" s="117"/>
    </row>
    <row r="558" spans="2:4">
      <c r="B558" s="116"/>
      <c r="C558" s="117"/>
      <c r="D558" s="117"/>
    </row>
    <row r="559" spans="2:4">
      <c r="B559" s="116"/>
      <c r="C559" s="117"/>
      <c r="D559" s="117"/>
    </row>
    <row r="560" spans="2:4">
      <c r="B560" s="116"/>
      <c r="C560" s="117"/>
      <c r="D560" s="117"/>
    </row>
    <row r="561" spans="2:4">
      <c r="B561" s="116"/>
      <c r="C561" s="117"/>
      <c r="D561" s="117"/>
    </row>
    <row r="562" spans="2:4">
      <c r="B562" s="116"/>
      <c r="C562" s="117"/>
      <c r="D562" s="117"/>
    </row>
    <row r="563" spans="2:4">
      <c r="B563" s="116"/>
      <c r="C563" s="117"/>
      <c r="D563" s="117"/>
    </row>
    <row r="564" spans="2:4">
      <c r="B564" s="116"/>
      <c r="C564" s="117"/>
      <c r="D564" s="117"/>
    </row>
    <row r="565" spans="2:4">
      <c r="B565" s="116"/>
      <c r="C565" s="117"/>
      <c r="D565" s="117"/>
    </row>
    <row r="566" spans="2:4">
      <c r="B566" s="116"/>
      <c r="C566" s="117"/>
      <c r="D566" s="117"/>
    </row>
    <row r="567" spans="2:4">
      <c r="B567" s="116"/>
      <c r="C567" s="117"/>
      <c r="D567" s="117"/>
    </row>
    <row r="568" spans="2:4">
      <c r="B568" s="116"/>
      <c r="C568" s="117"/>
      <c r="D568" s="117"/>
    </row>
    <row r="569" spans="2:4">
      <c r="B569" s="116"/>
      <c r="C569" s="117"/>
      <c r="D569" s="117"/>
    </row>
    <row r="570" spans="2:4">
      <c r="B570" s="116"/>
      <c r="C570" s="117"/>
      <c r="D570" s="117"/>
    </row>
    <row r="571" spans="2:4">
      <c r="B571" s="116"/>
      <c r="C571" s="117"/>
      <c r="D571" s="117"/>
    </row>
    <row r="572" spans="2:4">
      <c r="B572" s="116"/>
      <c r="C572" s="117"/>
      <c r="D572" s="117"/>
    </row>
    <row r="573" spans="2:4">
      <c r="B573" s="116"/>
      <c r="C573" s="117"/>
      <c r="D573" s="117"/>
    </row>
    <row r="574" spans="2:4">
      <c r="B574" s="116"/>
      <c r="C574" s="117"/>
      <c r="D574" s="117"/>
    </row>
    <row r="575" spans="2:4">
      <c r="B575" s="116"/>
      <c r="C575" s="117"/>
      <c r="D575" s="117"/>
    </row>
    <row r="576" spans="2:4">
      <c r="B576" s="116"/>
      <c r="C576" s="117"/>
      <c r="D576" s="117"/>
    </row>
    <row r="577" spans="2:4">
      <c r="B577" s="116"/>
      <c r="C577" s="117"/>
      <c r="D577" s="117"/>
    </row>
    <row r="578" spans="2:4">
      <c r="B578" s="116"/>
      <c r="C578" s="117"/>
      <c r="D578" s="117"/>
    </row>
    <row r="579" spans="2:4">
      <c r="B579" s="116"/>
      <c r="C579" s="117"/>
      <c r="D579" s="117"/>
    </row>
    <row r="580" spans="2:4">
      <c r="B580" s="116"/>
      <c r="C580" s="117"/>
      <c r="D580" s="117"/>
    </row>
    <row r="581" spans="2:4">
      <c r="B581" s="116"/>
      <c r="C581" s="117"/>
      <c r="D581" s="117"/>
    </row>
    <row r="582" spans="2:4">
      <c r="B582" s="116"/>
      <c r="C582" s="117"/>
      <c r="D582" s="117"/>
    </row>
    <row r="583" spans="2:4">
      <c r="B583" s="116"/>
      <c r="C583" s="117"/>
      <c r="D583" s="117"/>
    </row>
    <row r="584" spans="2:4">
      <c r="B584" s="116"/>
      <c r="C584" s="117"/>
      <c r="D584" s="117"/>
    </row>
    <row r="585" spans="2:4">
      <c r="B585" s="116"/>
      <c r="C585" s="117"/>
      <c r="D585" s="117"/>
    </row>
    <row r="586" spans="2:4">
      <c r="B586" s="116"/>
      <c r="C586" s="117"/>
      <c r="D586" s="117"/>
    </row>
    <row r="587" spans="2:4">
      <c r="B587" s="116"/>
      <c r="C587" s="117"/>
      <c r="D587" s="117"/>
    </row>
    <row r="588" spans="2:4">
      <c r="B588" s="116"/>
      <c r="C588" s="117"/>
      <c r="D588" s="117"/>
    </row>
    <row r="589" spans="2:4">
      <c r="B589" s="116"/>
      <c r="C589" s="117"/>
      <c r="D589" s="117"/>
    </row>
    <row r="590" spans="2:4">
      <c r="B590" s="116"/>
      <c r="C590" s="117"/>
      <c r="D590" s="117"/>
    </row>
    <row r="591" spans="2:4">
      <c r="B591" s="116"/>
      <c r="C591" s="117"/>
      <c r="D591" s="117"/>
    </row>
    <row r="592" spans="2:4">
      <c r="B592" s="116"/>
      <c r="C592" s="117"/>
      <c r="D592" s="117"/>
    </row>
    <row r="593" spans="2:4">
      <c r="B593" s="116"/>
      <c r="C593" s="117"/>
      <c r="D593" s="117"/>
    </row>
    <row r="594" spans="2:4">
      <c r="B594" s="116"/>
      <c r="C594" s="117"/>
      <c r="D594" s="117"/>
    </row>
    <row r="595" spans="2:4">
      <c r="B595" s="116"/>
      <c r="C595" s="117"/>
      <c r="D595" s="117"/>
    </row>
    <row r="596" spans="2:4">
      <c r="B596" s="116"/>
      <c r="C596" s="117"/>
      <c r="D596" s="117"/>
    </row>
    <row r="597" spans="2:4">
      <c r="B597" s="116"/>
      <c r="C597" s="117"/>
      <c r="D597" s="117"/>
    </row>
    <row r="598" spans="2:4">
      <c r="B598" s="116"/>
      <c r="C598" s="117"/>
      <c r="D598" s="117"/>
    </row>
    <row r="599" spans="2:4">
      <c r="B599" s="116"/>
      <c r="C599" s="117"/>
      <c r="D599" s="117"/>
    </row>
    <row r="600" spans="2:4">
      <c r="B600" s="116"/>
      <c r="C600" s="117"/>
      <c r="D600" s="117"/>
    </row>
    <row r="601" spans="2:4">
      <c r="B601" s="116"/>
      <c r="C601" s="117"/>
      <c r="D601" s="117"/>
    </row>
    <row r="602" spans="2:4">
      <c r="B602" s="116"/>
      <c r="C602" s="117"/>
      <c r="D602" s="117"/>
    </row>
    <row r="603" spans="2:4">
      <c r="B603" s="116"/>
      <c r="C603" s="117"/>
      <c r="D603" s="117"/>
    </row>
    <row r="604" spans="2:4">
      <c r="B604" s="116"/>
      <c r="C604" s="117"/>
      <c r="D604" s="117"/>
    </row>
    <row r="605" spans="2:4">
      <c r="B605" s="116"/>
      <c r="C605" s="117"/>
      <c r="D605" s="117"/>
    </row>
    <row r="606" spans="2:4">
      <c r="B606" s="116"/>
      <c r="C606" s="117"/>
      <c r="D606" s="117"/>
    </row>
    <row r="607" spans="2:4">
      <c r="B607" s="116"/>
      <c r="C607" s="117"/>
      <c r="D607" s="117"/>
    </row>
    <row r="608" spans="2:4">
      <c r="B608" s="116"/>
      <c r="C608" s="117"/>
      <c r="D608" s="117"/>
    </row>
    <row r="609" spans="2:4">
      <c r="B609" s="116"/>
      <c r="C609" s="117"/>
      <c r="D609" s="117"/>
    </row>
    <row r="610" spans="2:4">
      <c r="B610" s="116"/>
      <c r="C610" s="117"/>
      <c r="D610" s="117"/>
    </row>
    <row r="611" spans="2:4">
      <c r="B611" s="116"/>
      <c r="C611" s="117"/>
      <c r="D611" s="117"/>
    </row>
    <row r="612" spans="2:4">
      <c r="B612" s="116"/>
      <c r="C612" s="117"/>
      <c r="D612" s="117"/>
    </row>
    <row r="613" spans="2:4">
      <c r="B613" s="116"/>
      <c r="C613" s="117"/>
      <c r="D613" s="117"/>
    </row>
    <row r="614" spans="2:4">
      <c r="B614" s="116"/>
      <c r="C614" s="117"/>
      <c r="D614" s="117"/>
    </row>
    <row r="615" spans="2:4">
      <c r="B615" s="116"/>
      <c r="C615" s="117"/>
      <c r="D615" s="117"/>
    </row>
    <row r="616" spans="2:4">
      <c r="B616" s="116"/>
      <c r="C616" s="117"/>
      <c r="D616" s="117"/>
    </row>
    <row r="617" spans="2:4">
      <c r="B617" s="116"/>
      <c r="C617" s="117"/>
      <c r="D617" s="117"/>
    </row>
    <row r="618" spans="2:4">
      <c r="B618" s="116"/>
      <c r="C618" s="117"/>
      <c r="D618" s="117"/>
    </row>
    <row r="619" spans="2:4">
      <c r="B619" s="116"/>
      <c r="C619" s="117"/>
      <c r="D619" s="117"/>
    </row>
    <row r="620" spans="2:4">
      <c r="B620" s="116"/>
      <c r="C620" s="117"/>
      <c r="D620" s="117"/>
    </row>
    <row r="621" spans="2:4">
      <c r="B621" s="116"/>
      <c r="C621" s="117"/>
      <c r="D621" s="117"/>
    </row>
    <row r="622" spans="2:4">
      <c r="B622" s="116"/>
      <c r="C622" s="117"/>
      <c r="D622" s="117"/>
    </row>
    <row r="623" spans="2:4">
      <c r="B623" s="116"/>
      <c r="C623" s="117"/>
      <c r="D623" s="117"/>
    </row>
    <row r="624" spans="2:4">
      <c r="B624" s="116"/>
      <c r="C624" s="117"/>
      <c r="D624" s="117"/>
    </row>
    <row r="625" spans="2:4">
      <c r="B625" s="116"/>
      <c r="C625" s="117"/>
      <c r="D625" s="117"/>
    </row>
    <row r="626" spans="2:4">
      <c r="B626" s="116"/>
      <c r="C626" s="117"/>
      <c r="D626" s="117"/>
    </row>
    <row r="627" spans="2:4">
      <c r="B627" s="116"/>
      <c r="C627" s="117"/>
      <c r="D627" s="117"/>
    </row>
    <row r="628" spans="2:4">
      <c r="B628" s="116"/>
      <c r="C628" s="117"/>
      <c r="D628" s="117"/>
    </row>
    <row r="629" spans="2:4">
      <c r="B629" s="116"/>
      <c r="C629" s="117"/>
      <c r="D629" s="117"/>
    </row>
    <row r="630" spans="2:4">
      <c r="B630" s="116"/>
      <c r="C630" s="117"/>
      <c r="D630" s="117"/>
    </row>
    <row r="631" spans="2:4">
      <c r="B631" s="116"/>
      <c r="C631" s="117"/>
      <c r="D631" s="117"/>
    </row>
    <row r="632" spans="2:4">
      <c r="B632" s="116"/>
      <c r="C632" s="117"/>
      <c r="D632" s="117"/>
    </row>
    <row r="633" spans="2:4">
      <c r="B633" s="116"/>
      <c r="C633" s="117"/>
      <c r="D633" s="117"/>
    </row>
    <row r="634" spans="2:4">
      <c r="B634" s="116"/>
      <c r="C634" s="117"/>
      <c r="D634" s="117"/>
    </row>
    <row r="635" spans="2:4">
      <c r="B635" s="116"/>
      <c r="C635" s="117"/>
      <c r="D635" s="117"/>
    </row>
    <row r="636" spans="2:4">
      <c r="B636" s="116"/>
      <c r="C636" s="117"/>
      <c r="D636" s="117"/>
    </row>
    <row r="637" spans="2:4">
      <c r="B637" s="116"/>
      <c r="C637" s="117"/>
      <c r="D637" s="117"/>
    </row>
    <row r="638" spans="2:4">
      <c r="B638" s="116"/>
      <c r="C638" s="117"/>
      <c r="D638" s="117"/>
    </row>
    <row r="639" spans="2:4">
      <c r="B639" s="116"/>
      <c r="C639" s="117"/>
      <c r="D639" s="117"/>
    </row>
    <row r="640" spans="2:4">
      <c r="B640" s="116"/>
      <c r="C640" s="117"/>
      <c r="D640" s="117"/>
    </row>
    <row r="641" spans="2:4">
      <c r="B641" s="116"/>
      <c r="C641" s="117"/>
      <c r="D641" s="117"/>
    </row>
    <row r="642" spans="2:4">
      <c r="B642" s="116"/>
      <c r="C642" s="117"/>
      <c r="D642" s="117"/>
    </row>
    <row r="643" spans="2:4">
      <c r="B643" s="116"/>
      <c r="C643" s="117"/>
      <c r="D643" s="117"/>
    </row>
    <row r="644" spans="2:4">
      <c r="B644" s="116"/>
      <c r="C644" s="117"/>
      <c r="D644" s="117"/>
    </row>
    <row r="645" spans="2:4">
      <c r="B645" s="116"/>
      <c r="C645" s="117"/>
      <c r="D645" s="117"/>
    </row>
    <row r="646" spans="2:4">
      <c r="B646" s="116"/>
      <c r="C646" s="117"/>
      <c r="D646" s="117"/>
    </row>
    <row r="647" spans="2:4">
      <c r="B647" s="116"/>
      <c r="C647" s="117"/>
      <c r="D647" s="117"/>
    </row>
    <row r="648" spans="2:4">
      <c r="B648" s="116"/>
      <c r="C648" s="117"/>
      <c r="D648" s="117"/>
    </row>
    <row r="649" spans="2:4">
      <c r="B649" s="116"/>
      <c r="C649" s="117"/>
      <c r="D649" s="117"/>
    </row>
    <row r="650" spans="2:4">
      <c r="B650" s="116"/>
      <c r="C650" s="117"/>
      <c r="D650" s="117"/>
    </row>
    <row r="651" spans="2:4">
      <c r="B651" s="116"/>
      <c r="C651" s="117"/>
      <c r="D651" s="117"/>
    </row>
    <row r="652" spans="2:4">
      <c r="B652" s="116"/>
      <c r="C652" s="117"/>
      <c r="D652" s="117"/>
    </row>
    <row r="653" spans="2:4">
      <c r="B653" s="116"/>
      <c r="C653" s="117"/>
      <c r="D653" s="117"/>
    </row>
    <row r="654" spans="2:4">
      <c r="B654" s="116"/>
      <c r="C654" s="117"/>
      <c r="D654" s="117"/>
    </row>
    <row r="655" spans="2:4">
      <c r="B655" s="116"/>
      <c r="C655" s="117"/>
      <c r="D655" s="117"/>
    </row>
    <row r="656" spans="2:4">
      <c r="B656" s="116"/>
      <c r="C656" s="117"/>
      <c r="D656" s="117"/>
    </row>
    <row r="657" spans="2:4">
      <c r="B657" s="116"/>
      <c r="C657" s="117"/>
      <c r="D657" s="117"/>
    </row>
    <row r="658" spans="2:4">
      <c r="B658" s="116"/>
      <c r="C658" s="117"/>
      <c r="D658" s="117"/>
    </row>
    <row r="659" spans="2:4">
      <c r="B659" s="116"/>
      <c r="C659" s="117"/>
      <c r="D659" s="117"/>
    </row>
    <row r="660" spans="2:4">
      <c r="B660" s="116"/>
      <c r="C660" s="117"/>
      <c r="D660" s="117"/>
    </row>
    <row r="661" spans="2:4">
      <c r="B661" s="116"/>
      <c r="C661" s="117"/>
      <c r="D661" s="117"/>
    </row>
    <row r="662" spans="2:4">
      <c r="B662" s="116"/>
      <c r="C662" s="117"/>
      <c r="D662" s="117"/>
    </row>
    <row r="663" spans="2:4">
      <c r="B663" s="116"/>
      <c r="C663" s="117"/>
      <c r="D663" s="117"/>
    </row>
    <row r="664" spans="2:4">
      <c r="B664" s="116"/>
      <c r="C664" s="117"/>
      <c r="D664" s="117"/>
    </row>
    <row r="665" spans="2:4">
      <c r="B665" s="116"/>
      <c r="C665" s="117"/>
      <c r="D665" s="117"/>
    </row>
    <row r="666" spans="2:4">
      <c r="B666" s="116"/>
      <c r="C666" s="117"/>
      <c r="D666" s="117"/>
    </row>
    <row r="667" spans="2:4">
      <c r="B667" s="116"/>
      <c r="C667" s="117"/>
      <c r="D667" s="117"/>
    </row>
    <row r="668" spans="2:4">
      <c r="B668" s="116"/>
      <c r="C668" s="117"/>
      <c r="D668" s="117"/>
    </row>
    <row r="669" spans="2:4">
      <c r="B669" s="116"/>
      <c r="C669" s="117"/>
      <c r="D669" s="117"/>
    </row>
    <row r="670" spans="2:4">
      <c r="B670" s="116"/>
      <c r="C670" s="117"/>
      <c r="D670" s="117"/>
    </row>
    <row r="671" spans="2:4">
      <c r="B671" s="116"/>
      <c r="C671" s="117"/>
      <c r="D671" s="117"/>
    </row>
    <row r="672" spans="2:4">
      <c r="B672" s="116"/>
      <c r="C672" s="117"/>
      <c r="D672" s="117"/>
    </row>
    <row r="673" spans="2:4">
      <c r="B673" s="116"/>
      <c r="C673" s="117"/>
      <c r="D673" s="117"/>
    </row>
    <row r="674" spans="2:4">
      <c r="B674" s="116"/>
      <c r="C674" s="117"/>
      <c r="D674" s="117"/>
    </row>
    <row r="675" spans="2:4">
      <c r="B675" s="116"/>
      <c r="C675" s="117"/>
      <c r="D675" s="117"/>
    </row>
    <row r="676" spans="2:4">
      <c r="B676" s="116"/>
      <c r="C676" s="117"/>
      <c r="D676" s="117"/>
    </row>
    <row r="677" spans="2:4">
      <c r="B677" s="116"/>
      <c r="C677" s="117"/>
      <c r="D677" s="117"/>
    </row>
    <row r="678" spans="2:4">
      <c r="B678" s="116"/>
      <c r="C678" s="117"/>
      <c r="D678" s="117"/>
    </row>
    <row r="679" spans="2:4">
      <c r="B679" s="116"/>
      <c r="C679" s="117"/>
      <c r="D679" s="117"/>
    </row>
    <row r="680" spans="2:4">
      <c r="B680" s="116"/>
      <c r="C680" s="117"/>
      <c r="D680" s="117"/>
    </row>
    <row r="681" spans="2:4">
      <c r="B681" s="116"/>
      <c r="C681" s="117"/>
      <c r="D681" s="117"/>
    </row>
    <row r="682" spans="2:4">
      <c r="B682" s="116"/>
      <c r="C682" s="117"/>
      <c r="D682" s="117"/>
    </row>
    <row r="683" spans="2:4">
      <c r="B683" s="116"/>
      <c r="C683" s="117"/>
      <c r="D683" s="117"/>
    </row>
    <row r="684" spans="2:4">
      <c r="B684" s="116"/>
      <c r="C684" s="117"/>
      <c r="D684" s="117"/>
    </row>
    <row r="685" spans="2:4">
      <c r="B685" s="116"/>
      <c r="C685" s="117"/>
      <c r="D685" s="117"/>
    </row>
    <row r="686" spans="2:4">
      <c r="B686" s="116"/>
      <c r="C686" s="117"/>
      <c r="D686" s="117"/>
    </row>
    <row r="687" spans="2:4">
      <c r="B687" s="116"/>
      <c r="C687" s="117"/>
      <c r="D687" s="117"/>
    </row>
    <row r="688" spans="2:4">
      <c r="B688" s="116"/>
      <c r="C688" s="117"/>
      <c r="D688" s="117"/>
    </row>
    <row r="689" spans="2:4">
      <c r="B689" s="116"/>
      <c r="C689" s="117"/>
      <c r="D689" s="117"/>
    </row>
    <row r="690" spans="2:4">
      <c r="B690" s="116"/>
      <c r="C690" s="117"/>
      <c r="D690" s="117"/>
    </row>
    <row r="691" spans="2:4">
      <c r="B691" s="116"/>
      <c r="C691" s="117"/>
      <c r="D691" s="117"/>
    </row>
    <row r="692" spans="2:4">
      <c r="B692" s="116"/>
      <c r="C692" s="117"/>
      <c r="D692" s="117"/>
    </row>
    <row r="693" spans="2:4">
      <c r="B693" s="116"/>
      <c r="C693" s="117"/>
      <c r="D693" s="117"/>
    </row>
    <row r="694" spans="2:4">
      <c r="B694" s="116"/>
      <c r="C694" s="117"/>
      <c r="D694" s="117"/>
    </row>
    <row r="695" spans="2:4">
      <c r="B695" s="116"/>
      <c r="C695" s="117"/>
      <c r="D695" s="117"/>
    </row>
    <row r="696" spans="2:4">
      <c r="B696" s="116"/>
      <c r="C696" s="117"/>
      <c r="D696" s="117"/>
    </row>
    <row r="697" spans="2:4">
      <c r="B697" s="116"/>
      <c r="C697" s="117"/>
      <c r="D697" s="117"/>
    </row>
    <row r="698" spans="2:4">
      <c r="B698" s="116"/>
      <c r="C698" s="117"/>
      <c r="D698" s="117"/>
    </row>
    <row r="699" spans="2:4">
      <c r="B699" s="116"/>
      <c r="C699" s="117"/>
      <c r="D699" s="117"/>
    </row>
    <row r="700" spans="2:4">
      <c r="B700" s="116"/>
      <c r="C700" s="117"/>
      <c r="D700" s="117"/>
    </row>
    <row r="701" spans="2:4">
      <c r="B701" s="116"/>
      <c r="C701" s="117"/>
      <c r="D701" s="117"/>
    </row>
    <row r="702" spans="2:4">
      <c r="B702" s="116"/>
      <c r="C702" s="117"/>
      <c r="D702" s="117"/>
    </row>
    <row r="703" spans="2:4">
      <c r="B703" s="116"/>
      <c r="C703" s="117"/>
      <c r="D703" s="117"/>
    </row>
    <row r="704" spans="2:4">
      <c r="B704" s="116"/>
      <c r="C704" s="117"/>
      <c r="D704" s="117"/>
    </row>
    <row r="705" spans="2:4">
      <c r="B705" s="116"/>
      <c r="C705" s="117"/>
      <c r="D705" s="117"/>
    </row>
    <row r="706" spans="2:4">
      <c r="B706" s="116"/>
      <c r="C706" s="117"/>
      <c r="D706" s="117"/>
    </row>
    <row r="707" spans="2:4">
      <c r="B707" s="116"/>
      <c r="C707" s="117"/>
      <c r="D707" s="117"/>
    </row>
    <row r="708" spans="2:4">
      <c r="B708" s="116"/>
      <c r="C708" s="117"/>
      <c r="D708" s="117"/>
    </row>
    <row r="709" spans="2:4">
      <c r="B709" s="116"/>
      <c r="C709" s="117"/>
      <c r="D709" s="117"/>
    </row>
    <row r="710" spans="2:4">
      <c r="B710" s="116"/>
      <c r="C710" s="117"/>
      <c r="D710" s="117"/>
    </row>
    <row r="711" spans="2:4">
      <c r="B711" s="116"/>
      <c r="C711" s="117"/>
      <c r="D711" s="117"/>
    </row>
    <row r="712" spans="2:4">
      <c r="B712" s="116"/>
      <c r="C712" s="117"/>
      <c r="D712" s="117"/>
    </row>
    <row r="713" spans="2:4">
      <c r="B713" s="116"/>
      <c r="C713" s="117"/>
      <c r="D713" s="117"/>
    </row>
    <row r="714" spans="2:4">
      <c r="B714" s="116"/>
      <c r="C714" s="117"/>
      <c r="D714" s="117"/>
    </row>
    <row r="715" spans="2:4">
      <c r="B715" s="116"/>
      <c r="C715" s="117"/>
      <c r="D715" s="117"/>
    </row>
    <row r="716" spans="2:4">
      <c r="B716" s="116"/>
      <c r="C716" s="117"/>
      <c r="D716" s="117"/>
    </row>
    <row r="717" spans="2:4">
      <c r="B717" s="116"/>
      <c r="C717" s="117"/>
      <c r="D717" s="117"/>
    </row>
    <row r="718" spans="2:4">
      <c r="B718" s="116"/>
      <c r="C718" s="117"/>
      <c r="D718" s="117"/>
    </row>
    <row r="719" spans="2:4">
      <c r="B719" s="116"/>
      <c r="C719" s="117"/>
      <c r="D719" s="117"/>
    </row>
    <row r="720" spans="2:4">
      <c r="B720" s="116"/>
      <c r="C720" s="117"/>
      <c r="D720" s="117"/>
    </row>
    <row r="721" spans="2:4">
      <c r="B721" s="116"/>
      <c r="C721" s="117"/>
      <c r="D721" s="117"/>
    </row>
    <row r="722" spans="2:4">
      <c r="B722" s="116"/>
      <c r="C722" s="117"/>
      <c r="D722" s="117"/>
    </row>
    <row r="723" spans="2:4">
      <c r="B723" s="116"/>
      <c r="C723" s="117"/>
      <c r="D723" s="117"/>
    </row>
    <row r="724" spans="2:4">
      <c r="B724" s="116"/>
      <c r="C724" s="117"/>
      <c r="D724" s="117"/>
    </row>
    <row r="725" spans="2:4">
      <c r="B725" s="116"/>
      <c r="C725" s="117"/>
      <c r="D725" s="117"/>
    </row>
    <row r="726" spans="2:4">
      <c r="B726" s="116"/>
      <c r="C726" s="117"/>
      <c r="D726" s="117"/>
    </row>
    <row r="727" spans="2:4">
      <c r="B727" s="116"/>
      <c r="C727" s="117"/>
      <c r="D727" s="117"/>
    </row>
    <row r="728" spans="2:4">
      <c r="B728" s="116"/>
      <c r="C728" s="117"/>
      <c r="D728" s="117"/>
    </row>
    <row r="729" spans="2:4">
      <c r="B729" s="116"/>
      <c r="C729" s="117"/>
      <c r="D729" s="117"/>
    </row>
    <row r="730" spans="2:4">
      <c r="B730" s="116"/>
      <c r="C730" s="117"/>
      <c r="D730" s="117"/>
    </row>
    <row r="731" spans="2:4">
      <c r="B731" s="116"/>
      <c r="C731" s="117"/>
      <c r="D731" s="117"/>
    </row>
    <row r="732" spans="2:4">
      <c r="B732" s="116"/>
      <c r="C732" s="117"/>
      <c r="D732" s="117"/>
    </row>
    <row r="733" spans="2:4">
      <c r="B733" s="116"/>
      <c r="C733" s="117"/>
      <c r="D733" s="117"/>
    </row>
    <row r="734" spans="2:4">
      <c r="B734" s="116"/>
      <c r="C734" s="117"/>
      <c r="D734" s="117"/>
    </row>
    <row r="735" spans="2:4">
      <c r="B735" s="116"/>
      <c r="C735" s="117"/>
      <c r="D735" s="117"/>
    </row>
    <row r="736" spans="2:4">
      <c r="B736" s="116"/>
      <c r="C736" s="117"/>
      <c r="D736" s="117"/>
    </row>
    <row r="737" spans="2:4">
      <c r="B737" s="116"/>
      <c r="C737" s="117"/>
      <c r="D737" s="117"/>
    </row>
    <row r="738" spans="2:4">
      <c r="B738" s="116"/>
      <c r="C738" s="117"/>
      <c r="D738" s="117"/>
    </row>
    <row r="739" spans="2:4">
      <c r="B739" s="116"/>
      <c r="C739" s="117"/>
      <c r="D739" s="117"/>
    </row>
    <row r="740" spans="2:4">
      <c r="B740" s="116"/>
      <c r="C740" s="117"/>
      <c r="D740" s="117"/>
    </row>
    <row r="741" spans="2:4">
      <c r="B741" s="116"/>
      <c r="C741" s="117"/>
      <c r="D741" s="117"/>
    </row>
    <row r="742" spans="2:4">
      <c r="B742" s="116"/>
      <c r="C742" s="117"/>
      <c r="D742" s="117"/>
    </row>
    <row r="743" spans="2:4">
      <c r="B743" s="116"/>
      <c r="C743" s="117"/>
      <c r="D743" s="117"/>
    </row>
    <row r="744" spans="2:4">
      <c r="B744" s="116"/>
      <c r="C744" s="117"/>
      <c r="D744" s="117"/>
    </row>
    <row r="745" spans="2:4">
      <c r="B745" s="116"/>
      <c r="C745" s="117"/>
      <c r="D745" s="117"/>
    </row>
    <row r="746" spans="2:4">
      <c r="B746" s="116"/>
      <c r="C746" s="117"/>
      <c r="D746" s="117"/>
    </row>
    <row r="747" spans="2:4">
      <c r="B747" s="116"/>
      <c r="C747" s="117"/>
      <c r="D747" s="117"/>
    </row>
    <row r="748" spans="2:4">
      <c r="B748" s="116"/>
      <c r="C748" s="117"/>
      <c r="D748" s="117"/>
    </row>
    <row r="749" spans="2:4">
      <c r="B749" s="116"/>
      <c r="C749" s="117"/>
      <c r="D749" s="117"/>
    </row>
    <row r="750" spans="2:4">
      <c r="B750" s="116"/>
      <c r="C750" s="117"/>
      <c r="D750" s="117"/>
    </row>
    <row r="751" spans="2:4">
      <c r="B751" s="116"/>
      <c r="C751" s="117"/>
      <c r="D751" s="117"/>
    </row>
    <row r="752" spans="2:4">
      <c r="B752" s="116"/>
      <c r="C752" s="117"/>
      <c r="D752" s="117"/>
    </row>
    <row r="753" spans="2:4">
      <c r="B753" s="116"/>
      <c r="C753" s="117"/>
      <c r="D753" s="117"/>
    </row>
    <row r="754" spans="2:4">
      <c r="B754" s="116"/>
      <c r="C754" s="117"/>
      <c r="D754" s="117"/>
    </row>
    <row r="755" spans="2:4">
      <c r="B755" s="116"/>
      <c r="C755" s="117"/>
      <c r="D755" s="117"/>
    </row>
    <row r="756" spans="2:4">
      <c r="B756" s="116"/>
      <c r="C756" s="117"/>
      <c r="D756" s="117"/>
    </row>
    <row r="757" spans="2:4">
      <c r="B757" s="116"/>
      <c r="C757" s="117"/>
      <c r="D757" s="117"/>
    </row>
    <row r="758" spans="2:4">
      <c r="B758" s="116"/>
      <c r="C758" s="117"/>
      <c r="D758" s="117"/>
    </row>
    <row r="759" spans="2:4">
      <c r="B759" s="116"/>
      <c r="C759" s="117"/>
      <c r="D759" s="117"/>
    </row>
    <row r="760" spans="2:4">
      <c r="B760" s="116"/>
      <c r="C760" s="117"/>
      <c r="D760" s="117"/>
    </row>
    <row r="761" spans="2:4">
      <c r="B761" s="116"/>
      <c r="C761" s="117"/>
      <c r="D761" s="117"/>
    </row>
    <row r="762" spans="2:4">
      <c r="B762" s="116"/>
      <c r="C762" s="117"/>
      <c r="D762" s="117"/>
    </row>
    <row r="763" spans="2:4">
      <c r="B763" s="116"/>
      <c r="C763" s="117"/>
      <c r="D763" s="117"/>
    </row>
    <row r="764" spans="2:4">
      <c r="B764" s="116"/>
      <c r="C764" s="117"/>
      <c r="D764" s="117"/>
    </row>
    <row r="765" spans="2:4">
      <c r="B765" s="116"/>
      <c r="C765" s="117"/>
      <c r="D765" s="117"/>
    </row>
    <row r="766" spans="2:4">
      <c r="B766" s="116"/>
      <c r="C766" s="117"/>
      <c r="D766" s="117"/>
    </row>
    <row r="767" spans="2:4">
      <c r="B767" s="116"/>
      <c r="C767" s="117"/>
      <c r="D767" s="117"/>
    </row>
    <row r="768" spans="2:4">
      <c r="B768" s="116"/>
      <c r="C768" s="117"/>
      <c r="D768" s="117"/>
    </row>
    <row r="769" spans="2:4">
      <c r="B769" s="116"/>
      <c r="C769" s="117"/>
      <c r="D769" s="117"/>
    </row>
    <row r="770" spans="2:4">
      <c r="B770" s="116"/>
      <c r="C770" s="117"/>
      <c r="D770" s="117"/>
    </row>
    <row r="771" spans="2:4">
      <c r="B771" s="116"/>
      <c r="C771" s="117"/>
      <c r="D771" s="117"/>
    </row>
    <row r="772" spans="2:4">
      <c r="B772" s="116"/>
      <c r="C772" s="117"/>
      <c r="D772" s="117"/>
    </row>
    <row r="773" spans="2:4">
      <c r="B773" s="116"/>
      <c r="C773" s="117"/>
      <c r="D773" s="117"/>
    </row>
    <row r="774" spans="2:4">
      <c r="B774" s="116"/>
      <c r="C774" s="117"/>
      <c r="D774" s="117"/>
    </row>
    <row r="775" spans="2:4">
      <c r="B775" s="116"/>
      <c r="C775" s="117"/>
      <c r="D775" s="117"/>
    </row>
    <row r="776" spans="2:4">
      <c r="B776" s="116"/>
      <c r="C776" s="117"/>
      <c r="D776" s="117"/>
    </row>
    <row r="777" spans="2:4">
      <c r="B777" s="116"/>
      <c r="C777" s="117"/>
      <c r="D777" s="117"/>
    </row>
    <row r="778" spans="2:4">
      <c r="B778" s="116"/>
      <c r="C778" s="117"/>
      <c r="D778" s="117"/>
    </row>
    <row r="779" spans="2:4">
      <c r="B779" s="116"/>
      <c r="C779" s="117"/>
      <c r="D779" s="117"/>
    </row>
    <row r="780" spans="2:4">
      <c r="B780" s="116"/>
      <c r="C780" s="117"/>
      <c r="D780" s="117"/>
    </row>
    <row r="781" spans="2:4">
      <c r="B781" s="116"/>
      <c r="C781" s="117"/>
      <c r="D781" s="117"/>
    </row>
    <row r="782" spans="2:4">
      <c r="B782" s="116"/>
      <c r="C782" s="117"/>
      <c r="D782" s="117"/>
    </row>
    <row r="783" spans="2:4">
      <c r="B783" s="116"/>
      <c r="C783" s="117"/>
      <c r="D783" s="117"/>
    </row>
    <row r="784" spans="2:4">
      <c r="B784" s="116"/>
      <c r="C784" s="117"/>
      <c r="D784" s="117"/>
    </row>
    <row r="785" spans="2:4">
      <c r="B785" s="116"/>
      <c r="C785" s="117"/>
      <c r="D785" s="117"/>
    </row>
    <row r="786" spans="2:4">
      <c r="B786" s="116"/>
      <c r="C786" s="117"/>
      <c r="D786" s="117"/>
    </row>
    <row r="787" spans="2:4">
      <c r="B787" s="116"/>
      <c r="C787" s="117"/>
      <c r="D787" s="117"/>
    </row>
    <row r="788" spans="2:4">
      <c r="B788" s="116"/>
      <c r="C788" s="117"/>
      <c r="D788" s="117"/>
    </row>
    <row r="789" spans="2:4">
      <c r="B789" s="116"/>
      <c r="C789" s="117"/>
      <c r="D789" s="117"/>
    </row>
    <row r="790" spans="2:4">
      <c r="B790" s="116"/>
      <c r="C790" s="117"/>
      <c r="D790" s="117"/>
    </row>
    <row r="791" spans="2:4">
      <c r="B791" s="116"/>
      <c r="C791" s="117"/>
      <c r="D791" s="117"/>
    </row>
    <row r="792" spans="2:4">
      <c r="B792" s="116"/>
      <c r="C792" s="117"/>
      <c r="D792" s="117"/>
    </row>
    <row r="793" spans="2:4">
      <c r="B793" s="116"/>
      <c r="C793" s="117"/>
      <c r="D793" s="117"/>
    </row>
    <row r="794" spans="2:4">
      <c r="B794" s="116"/>
      <c r="C794" s="117"/>
      <c r="D794" s="117"/>
    </row>
    <row r="795" spans="2:4">
      <c r="B795" s="116"/>
      <c r="C795" s="117"/>
      <c r="D795" s="117"/>
    </row>
    <row r="796" spans="2:4">
      <c r="B796" s="116"/>
      <c r="C796" s="117"/>
      <c r="D796" s="117"/>
    </row>
    <row r="797" spans="2:4">
      <c r="B797" s="116"/>
      <c r="C797" s="117"/>
      <c r="D797" s="117"/>
    </row>
    <row r="798" spans="2:4">
      <c r="B798" s="116"/>
      <c r="C798" s="117"/>
      <c r="D798" s="117"/>
    </row>
    <row r="799" spans="2:4">
      <c r="B799" s="116"/>
      <c r="C799" s="117"/>
      <c r="D799" s="117"/>
    </row>
    <row r="800" spans="2:4">
      <c r="B800" s="116"/>
      <c r="C800" s="117"/>
      <c r="D800" s="117"/>
    </row>
    <row r="801" spans="2:4">
      <c r="B801" s="116"/>
      <c r="C801" s="117"/>
      <c r="D801" s="117"/>
    </row>
    <row r="802" spans="2:4">
      <c r="B802" s="116"/>
      <c r="C802" s="117"/>
      <c r="D802" s="117"/>
    </row>
    <row r="803" spans="2:4">
      <c r="B803" s="116"/>
      <c r="C803" s="117"/>
      <c r="D803" s="117"/>
    </row>
    <row r="804" spans="2:4">
      <c r="B804" s="116"/>
      <c r="C804" s="117"/>
      <c r="D804" s="117"/>
    </row>
    <row r="805" spans="2:4">
      <c r="B805" s="116"/>
      <c r="C805" s="117"/>
      <c r="D805" s="117"/>
    </row>
    <row r="806" spans="2:4">
      <c r="B806" s="116"/>
      <c r="C806" s="117"/>
      <c r="D806" s="117"/>
    </row>
    <row r="807" spans="2:4">
      <c r="B807" s="116"/>
      <c r="C807" s="117"/>
      <c r="D807" s="117"/>
    </row>
    <row r="808" spans="2:4">
      <c r="B808" s="116"/>
      <c r="C808" s="117"/>
      <c r="D808" s="117"/>
    </row>
    <row r="809" spans="2:4">
      <c r="B809" s="116"/>
      <c r="C809" s="117"/>
      <c r="D809" s="117"/>
    </row>
    <row r="810" spans="2:4">
      <c r="B810" s="116"/>
      <c r="C810" s="117"/>
      <c r="D810" s="117"/>
    </row>
    <row r="811" spans="2:4">
      <c r="B811" s="116"/>
      <c r="C811" s="117"/>
      <c r="D811" s="117"/>
    </row>
    <row r="812" spans="2:4">
      <c r="B812" s="116"/>
      <c r="C812" s="117"/>
      <c r="D812" s="117"/>
    </row>
    <row r="813" spans="2:4">
      <c r="B813" s="116"/>
      <c r="C813" s="117"/>
      <c r="D813" s="117"/>
    </row>
    <row r="814" spans="2:4">
      <c r="B814" s="116"/>
      <c r="C814" s="117"/>
      <c r="D814" s="117"/>
    </row>
    <row r="815" spans="2:4">
      <c r="B815" s="116"/>
      <c r="C815" s="117"/>
      <c r="D815" s="117"/>
    </row>
    <row r="816" spans="2:4">
      <c r="B816" s="116"/>
      <c r="C816" s="117"/>
      <c r="D816" s="117"/>
    </row>
    <row r="817" spans="2:4">
      <c r="B817" s="116"/>
      <c r="C817" s="117"/>
      <c r="D817" s="117"/>
    </row>
    <row r="818" spans="2:4">
      <c r="B818" s="116"/>
      <c r="C818" s="117"/>
      <c r="D818" s="117"/>
    </row>
    <row r="819" spans="2:4">
      <c r="B819" s="116"/>
      <c r="C819" s="117"/>
      <c r="D819" s="117"/>
    </row>
    <row r="820" spans="2:4">
      <c r="B820" s="116"/>
      <c r="C820" s="117"/>
      <c r="D820" s="117"/>
    </row>
    <row r="821" spans="2:4">
      <c r="B821" s="116"/>
      <c r="C821" s="117"/>
      <c r="D821" s="117"/>
    </row>
    <row r="822" spans="2:4">
      <c r="B822" s="116"/>
      <c r="C822" s="117"/>
      <c r="D822" s="117"/>
    </row>
    <row r="823" spans="2:4">
      <c r="B823" s="116"/>
      <c r="C823" s="117"/>
      <c r="D823" s="117"/>
    </row>
    <row r="824" spans="2:4">
      <c r="B824" s="116"/>
      <c r="C824" s="117"/>
      <c r="D824" s="117"/>
    </row>
    <row r="825" spans="2:4">
      <c r="B825" s="116"/>
      <c r="C825" s="117"/>
      <c r="D825" s="117"/>
    </row>
    <row r="826" spans="2:4">
      <c r="B826" s="116"/>
      <c r="C826" s="117"/>
      <c r="D826" s="117"/>
    </row>
    <row r="827" spans="2:4">
      <c r="B827" s="116"/>
      <c r="C827" s="117"/>
      <c r="D827" s="117"/>
    </row>
    <row r="828" spans="2:4">
      <c r="B828" s="116"/>
      <c r="C828" s="117"/>
      <c r="D828" s="117"/>
    </row>
    <row r="829" spans="2:4">
      <c r="B829" s="116"/>
      <c r="C829" s="117"/>
      <c r="D829" s="117"/>
    </row>
    <row r="830" spans="2:4">
      <c r="B830" s="116"/>
      <c r="C830" s="117"/>
      <c r="D830" s="117"/>
    </row>
    <row r="831" spans="2:4">
      <c r="B831" s="116"/>
      <c r="C831" s="117"/>
      <c r="D831" s="117"/>
    </row>
    <row r="832" spans="2:4">
      <c r="B832" s="116"/>
      <c r="C832" s="117"/>
      <c r="D832" s="117"/>
    </row>
    <row r="833" spans="2:4">
      <c r="B833" s="116"/>
      <c r="C833" s="117"/>
      <c r="D833" s="117"/>
    </row>
    <row r="834" spans="2:4">
      <c r="B834" s="116"/>
      <c r="C834" s="117"/>
      <c r="D834" s="117"/>
    </row>
    <row r="835" spans="2:4">
      <c r="B835" s="116"/>
      <c r="C835" s="117"/>
      <c r="D835" s="117"/>
    </row>
    <row r="836" spans="2:4">
      <c r="B836" s="116"/>
      <c r="C836" s="117"/>
      <c r="D836" s="117"/>
    </row>
    <row r="837" spans="2:4">
      <c r="B837" s="116"/>
      <c r="C837" s="117"/>
      <c r="D837" s="117"/>
    </row>
    <row r="838" spans="2:4">
      <c r="B838" s="116"/>
      <c r="C838" s="117"/>
      <c r="D838" s="117"/>
    </row>
    <row r="839" spans="2:4">
      <c r="B839" s="116"/>
      <c r="C839" s="117"/>
      <c r="D839" s="117"/>
    </row>
    <row r="840" spans="2:4">
      <c r="B840" s="116"/>
      <c r="C840" s="117"/>
      <c r="D840" s="117"/>
    </row>
    <row r="841" spans="2:4">
      <c r="B841" s="116"/>
      <c r="C841" s="117"/>
      <c r="D841" s="117"/>
    </row>
    <row r="842" spans="2:4">
      <c r="B842" s="116"/>
      <c r="C842" s="117"/>
      <c r="D842" s="117"/>
    </row>
    <row r="843" spans="2:4">
      <c r="B843" s="116"/>
      <c r="C843" s="117"/>
      <c r="D843" s="117"/>
    </row>
    <row r="844" spans="2:4">
      <c r="B844" s="116"/>
      <c r="C844" s="117"/>
      <c r="D844" s="117"/>
    </row>
    <row r="845" spans="2:4">
      <c r="B845" s="116"/>
      <c r="C845" s="117"/>
      <c r="D845" s="117"/>
    </row>
    <row r="846" spans="2:4">
      <c r="B846" s="116"/>
      <c r="C846" s="117"/>
      <c r="D846" s="117"/>
    </row>
    <row r="847" spans="2:4">
      <c r="B847" s="116"/>
      <c r="C847" s="117"/>
      <c r="D847" s="117"/>
    </row>
    <row r="848" spans="2:4">
      <c r="B848" s="116"/>
      <c r="C848" s="117"/>
      <c r="D848" s="117"/>
    </row>
    <row r="849" spans="2:4">
      <c r="B849" s="116"/>
      <c r="C849" s="117"/>
      <c r="D849" s="117"/>
    </row>
    <row r="850" spans="2:4">
      <c r="B850" s="116"/>
      <c r="C850" s="117"/>
      <c r="D850" s="117"/>
    </row>
    <row r="851" spans="2:4">
      <c r="B851" s="116"/>
      <c r="C851" s="117"/>
      <c r="D851" s="117"/>
    </row>
    <row r="852" spans="2:4">
      <c r="B852" s="116"/>
      <c r="C852" s="117"/>
      <c r="D852" s="117"/>
    </row>
    <row r="853" spans="2:4">
      <c r="B853" s="116"/>
      <c r="C853" s="117"/>
      <c r="D853" s="117"/>
    </row>
    <row r="854" spans="2:4">
      <c r="B854" s="116"/>
      <c r="C854" s="117"/>
      <c r="D854" s="117"/>
    </row>
    <row r="855" spans="2:4">
      <c r="B855" s="116"/>
      <c r="C855" s="117"/>
      <c r="D855" s="117"/>
    </row>
    <row r="856" spans="2:4">
      <c r="B856" s="116"/>
      <c r="C856" s="117"/>
      <c r="D856" s="117"/>
    </row>
    <row r="857" spans="2:4">
      <c r="B857" s="116"/>
      <c r="C857" s="117"/>
      <c r="D857" s="117"/>
    </row>
    <row r="858" spans="2:4">
      <c r="B858" s="116"/>
      <c r="C858" s="117"/>
      <c r="D858" s="117"/>
    </row>
    <row r="859" spans="2:4">
      <c r="B859" s="116"/>
      <c r="C859" s="117"/>
      <c r="D859" s="117"/>
    </row>
    <row r="860" spans="2:4">
      <c r="B860" s="116"/>
      <c r="C860" s="117"/>
      <c r="D860" s="117"/>
    </row>
    <row r="861" spans="2:4">
      <c r="B861" s="116"/>
      <c r="C861" s="117"/>
      <c r="D861" s="117"/>
    </row>
    <row r="862" spans="2:4">
      <c r="B862" s="116"/>
      <c r="C862" s="117"/>
      <c r="D862" s="117"/>
    </row>
    <row r="863" spans="2:4">
      <c r="B863" s="116"/>
      <c r="C863" s="117"/>
      <c r="D863" s="117"/>
    </row>
    <row r="864" spans="2:4">
      <c r="B864" s="116"/>
      <c r="C864" s="117"/>
      <c r="D864" s="117"/>
    </row>
    <row r="865" spans="2:4">
      <c r="B865" s="116"/>
      <c r="C865" s="117"/>
      <c r="D865" s="117"/>
    </row>
    <row r="866" spans="2:4">
      <c r="B866" s="116"/>
      <c r="C866" s="117"/>
      <c r="D866" s="117"/>
    </row>
    <row r="867" spans="2:4">
      <c r="B867" s="116"/>
      <c r="C867" s="117"/>
      <c r="D867" s="117"/>
    </row>
    <row r="868" spans="2:4">
      <c r="B868" s="116"/>
      <c r="C868" s="117"/>
      <c r="D868" s="117"/>
    </row>
    <row r="869" spans="2:4">
      <c r="B869" s="116"/>
      <c r="C869" s="117"/>
      <c r="D869" s="117"/>
    </row>
    <row r="870" spans="2:4">
      <c r="B870" s="116"/>
      <c r="C870" s="117"/>
      <c r="D870" s="117"/>
    </row>
    <row r="871" spans="2:4">
      <c r="B871" s="116"/>
      <c r="C871" s="117"/>
      <c r="D871" s="117"/>
    </row>
    <row r="872" spans="2:4">
      <c r="B872" s="116"/>
      <c r="C872" s="117"/>
      <c r="D872" s="117"/>
    </row>
    <row r="873" spans="2:4">
      <c r="B873" s="116"/>
      <c r="C873" s="117"/>
      <c r="D873" s="117"/>
    </row>
    <row r="874" spans="2:4">
      <c r="B874" s="116"/>
      <c r="C874" s="117"/>
      <c r="D874" s="117"/>
    </row>
    <row r="875" spans="2:4">
      <c r="B875" s="116"/>
      <c r="C875" s="117"/>
      <c r="D875" s="117"/>
    </row>
    <row r="876" spans="2:4">
      <c r="B876" s="116"/>
      <c r="C876" s="117"/>
      <c r="D876" s="117"/>
    </row>
    <row r="877" spans="2:4">
      <c r="B877" s="116"/>
      <c r="C877" s="117"/>
      <c r="D877" s="117"/>
    </row>
    <row r="878" spans="2:4">
      <c r="B878" s="116"/>
      <c r="C878" s="117"/>
      <c r="D878" s="117"/>
    </row>
    <row r="879" spans="2:4">
      <c r="B879" s="116"/>
      <c r="C879" s="117"/>
      <c r="D879" s="117"/>
    </row>
    <row r="880" spans="2:4">
      <c r="B880" s="116"/>
      <c r="C880" s="117"/>
      <c r="D880" s="117"/>
    </row>
    <row r="881" spans="2:4">
      <c r="B881" s="116"/>
      <c r="C881" s="117"/>
      <c r="D881" s="117"/>
    </row>
    <row r="882" spans="2:4">
      <c r="B882" s="116"/>
      <c r="C882" s="117"/>
      <c r="D882" s="117"/>
    </row>
    <row r="883" spans="2:4">
      <c r="B883" s="116"/>
      <c r="C883" s="117"/>
      <c r="D883" s="117"/>
    </row>
    <row r="884" spans="2:4">
      <c r="B884" s="116"/>
      <c r="C884" s="117"/>
      <c r="D884" s="117"/>
    </row>
    <row r="885" spans="2:4">
      <c r="B885" s="116"/>
      <c r="C885" s="117"/>
      <c r="D885" s="117"/>
    </row>
    <row r="886" spans="2:4">
      <c r="B886" s="116"/>
      <c r="C886" s="117"/>
      <c r="D886" s="117"/>
    </row>
    <row r="887" spans="2:4">
      <c r="B887" s="116"/>
      <c r="C887" s="117"/>
      <c r="D887" s="117"/>
    </row>
    <row r="888" spans="2:4">
      <c r="B888" s="116"/>
      <c r="C888" s="117"/>
      <c r="D888" s="117"/>
    </row>
    <row r="889" spans="2:4">
      <c r="B889" s="116"/>
      <c r="C889" s="117"/>
      <c r="D889" s="117"/>
    </row>
    <row r="890" spans="2:4">
      <c r="B890" s="116"/>
      <c r="C890" s="117"/>
      <c r="D890" s="117"/>
    </row>
    <row r="891" spans="2:4">
      <c r="B891" s="116"/>
      <c r="C891" s="117"/>
      <c r="D891" s="117"/>
    </row>
    <row r="892" spans="2:4">
      <c r="B892" s="116"/>
      <c r="C892" s="117"/>
      <c r="D892" s="117"/>
    </row>
    <row r="893" spans="2:4">
      <c r="B893" s="116"/>
      <c r="C893" s="117"/>
      <c r="D893" s="117"/>
    </row>
    <row r="894" spans="2:4">
      <c r="B894" s="116"/>
      <c r="C894" s="117"/>
      <c r="D894" s="117"/>
    </row>
    <row r="895" spans="2:4">
      <c r="B895" s="116"/>
      <c r="C895" s="117"/>
      <c r="D895" s="117"/>
    </row>
    <row r="896" spans="2:4">
      <c r="B896" s="116"/>
      <c r="C896" s="117"/>
      <c r="D896" s="117"/>
    </row>
    <row r="897" spans="2:4">
      <c r="B897" s="116"/>
      <c r="C897" s="117"/>
      <c r="D897" s="117"/>
    </row>
    <row r="898" spans="2:4">
      <c r="B898" s="116"/>
      <c r="C898" s="117"/>
      <c r="D898" s="117"/>
    </row>
    <row r="899" spans="2:4">
      <c r="B899" s="116"/>
      <c r="C899" s="117"/>
      <c r="D899" s="117"/>
    </row>
    <row r="900" spans="2:4">
      <c r="B900" s="116"/>
      <c r="C900" s="117"/>
      <c r="D900" s="117"/>
    </row>
    <row r="901" spans="2:4">
      <c r="B901" s="116"/>
      <c r="C901" s="117"/>
      <c r="D901" s="117"/>
    </row>
    <row r="902" spans="2:4">
      <c r="B902" s="116"/>
      <c r="C902" s="117"/>
      <c r="D902" s="117"/>
    </row>
    <row r="903" spans="2:4">
      <c r="B903" s="116"/>
      <c r="C903" s="117"/>
      <c r="D903" s="117"/>
    </row>
    <row r="904" spans="2:4">
      <c r="B904" s="116"/>
      <c r="C904" s="117"/>
      <c r="D904" s="117"/>
    </row>
    <row r="905" spans="2:4">
      <c r="B905" s="116"/>
      <c r="C905" s="117"/>
      <c r="D905" s="117"/>
    </row>
    <row r="906" spans="2:4">
      <c r="B906" s="116"/>
      <c r="C906" s="117"/>
      <c r="D906" s="117"/>
    </row>
    <row r="907" spans="2:4">
      <c r="B907" s="116"/>
      <c r="C907" s="117"/>
      <c r="D907" s="117"/>
    </row>
    <row r="908" spans="2:4">
      <c r="B908" s="116"/>
      <c r="C908" s="117"/>
      <c r="D908" s="117"/>
    </row>
    <row r="909" spans="2:4">
      <c r="B909" s="116"/>
      <c r="C909" s="117"/>
      <c r="D909" s="117"/>
    </row>
    <row r="910" spans="2:4">
      <c r="B910" s="116"/>
      <c r="C910" s="117"/>
      <c r="D910" s="117"/>
    </row>
    <row r="911" spans="2:4">
      <c r="B911" s="116"/>
      <c r="C911" s="117"/>
      <c r="D911" s="117"/>
    </row>
    <row r="912" spans="2:4">
      <c r="B912" s="116"/>
      <c r="C912" s="117"/>
      <c r="D912" s="117"/>
    </row>
    <row r="913" spans="2:4">
      <c r="B913" s="116"/>
      <c r="C913" s="117"/>
      <c r="D913" s="117"/>
    </row>
    <row r="914" spans="2:4">
      <c r="B914" s="116"/>
      <c r="C914" s="117"/>
      <c r="D914" s="117"/>
    </row>
    <row r="915" spans="2:4">
      <c r="B915" s="116"/>
      <c r="C915" s="117"/>
      <c r="D915" s="117"/>
    </row>
    <row r="916" spans="2:4">
      <c r="B916" s="116"/>
      <c r="C916" s="117"/>
      <c r="D916" s="117"/>
    </row>
    <row r="917" spans="2:4">
      <c r="B917" s="116"/>
      <c r="C917" s="117"/>
      <c r="D917" s="117"/>
    </row>
    <row r="918" spans="2:4">
      <c r="B918" s="116"/>
      <c r="C918" s="117"/>
      <c r="D918" s="117"/>
    </row>
    <row r="919" spans="2:4">
      <c r="B919" s="116"/>
      <c r="C919" s="117"/>
      <c r="D919" s="117"/>
    </row>
    <row r="920" spans="2:4">
      <c r="B920" s="116"/>
      <c r="C920" s="117"/>
      <c r="D920" s="117"/>
    </row>
    <row r="921" spans="2:4">
      <c r="B921" s="116"/>
      <c r="C921" s="117"/>
      <c r="D921" s="117"/>
    </row>
    <row r="922" spans="2:4">
      <c r="B922" s="116"/>
      <c r="C922" s="117"/>
      <c r="D922" s="117"/>
    </row>
    <row r="923" spans="2:4">
      <c r="B923" s="116"/>
      <c r="C923" s="117"/>
      <c r="D923" s="117"/>
    </row>
    <row r="924" spans="2:4">
      <c r="B924" s="116"/>
      <c r="C924" s="117"/>
      <c r="D924" s="117"/>
    </row>
    <row r="925" spans="2:4">
      <c r="B925" s="116"/>
      <c r="C925" s="117"/>
      <c r="D925" s="117"/>
    </row>
    <row r="926" spans="2:4">
      <c r="B926" s="116"/>
      <c r="C926" s="117"/>
      <c r="D926" s="117"/>
    </row>
    <row r="927" spans="2:4">
      <c r="B927" s="116"/>
      <c r="C927" s="117"/>
      <c r="D927" s="117"/>
    </row>
    <row r="928" spans="2:4">
      <c r="B928" s="116"/>
      <c r="C928" s="117"/>
      <c r="D928" s="117"/>
    </row>
    <row r="929" spans="2:4">
      <c r="B929" s="116"/>
      <c r="C929" s="117"/>
      <c r="D929" s="117"/>
    </row>
    <row r="930" spans="2:4">
      <c r="B930" s="116"/>
      <c r="C930" s="117"/>
      <c r="D930" s="117"/>
    </row>
    <row r="931" spans="2:4">
      <c r="B931" s="116"/>
      <c r="C931" s="117"/>
      <c r="D931" s="117"/>
    </row>
    <row r="932" spans="2:4">
      <c r="B932" s="116"/>
      <c r="C932" s="117"/>
      <c r="D932" s="117"/>
    </row>
    <row r="933" spans="2:4">
      <c r="B933" s="116"/>
      <c r="C933" s="117"/>
      <c r="D933" s="117"/>
    </row>
    <row r="934" spans="2:4">
      <c r="B934" s="116"/>
      <c r="C934" s="117"/>
      <c r="D934" s="117"/>
    </row>
    <row r="935" spans="2:4">
      <c r="B935" s="116"/>
      <c r="C935" s="117"/>
      <c r="D935" s="117"/>
    </row>
    <row r="936" spans="2:4">
      <c r="B936" s="116"/>
      <c r="C936" s="117"/>
      <c r="D936" s="117"/>
    </row>
    <row r="937" spans="2:4">
      <c r="B937" s="116"/>
      <c r="C937" s="117"/>
      <c r="D937" s="117"/>
    </row>
    <row r="938" spans="2:4">
      <c r="B938" s="116"/>
      <c r="C938" s="117"/>
      <c r="D938" s="117"/>
    </row>
    <row r="939" spans="2:4">
      <c r="B939" s="116"/>
      <c r="C939" s="117"/>
      <c r="D939" s="117"/>
    </row>
    <row r="940" spans="2:4">
      <c r="B940" s="116"/>
      <c r="C940" s="117"/>
      <c r="D940" s="117"/>
    </row>
    <row r="941" spans="2:4">
      <c r="B941" s="116"/>
      <c r="C941" s="117"/>
      <c r="D941" s="117"/>
    </row>
    <row r="942" spans="2:4">
      <c r="B942" s="116"/>
      <c r="C942" s="117"/>
      <c r="D942" s="117"/>
    </row>
    <row r="943" spans="2:4">
      <c r="B943" s="116"/>
      <c r="C943" s="117"/>
      <c r="D943" s="117"/>
    </row>
    <row r="944" spans="2:4">
      <c r="B944" s="116"/>
      <c r="C944" s="117"/>
      <c r="D944" s="117"/>
    </row>
    <row r="945" spans="2:4">
      <c r="B945" s="116"/>
      <c r="C945" s="117"/>
      <c r="D945" s="117"/>
    </row>
    <row r="946" spans="2:4">
      <c r="B946" s="116"/>
      <c r="C946" s="117"/>
      <c r="D946" s="117"/>
    </row>
    <row r="947" spans="2:4">
      <c r="B947" s="116"/>
      <c r="C947" s="117"/>
      <c r="D947" s="117"/>
    </row>
    <row r="948" spans="2:4">
      <c r="B948" s="116"/>
      <c r="C948" s="117"/>
      <c r="D948" s="117"/>
    </row>
    <row r="949" spans="2:4">
      <c r="B949" s="116"/>
      <c r="C949" s="117"/>
      <c r="D949" s="117"/>
    </row>
    <row r="950" spans="2:4">
      <c r="B950" s="116"/>
      <c r="C950" s="117"/>
      <c r="D950" s="117"/>
    </row>
    <row r="951" spans="2:4">
      <c r="B951" s="116"/>
      <c r="C951" s="117"/>
      <c r="D951" s="117"/>
    </row>
    <row r="952" spans="2:4">
      <c r="B952" s="116"/>
      <c r="C952" s="117"/>
      <c r="D952" s="117"/>
    </row>
    <row r="953" spans="2:4">
      <c r="B953" s="116"/>
      <c r="C953" s="117"/>
      <c r="D953" s="117"/>
    </row>
    <row r="954" spans="2:4">
      <c r="B954" s="116"/>
      <c r="C954" s="117"/>
      <c r="D954" s="117"/>
    </row>
    <row r="955" spans="2:4">
      <c r="B955" s="116"/>
      <c r="C955" s="117"/>
      <c r="D955" s="117"/>
    </row>
    <row r="956" spans="2:4">
      <c r="B956" s="116"/>
      <c r="C956" s="117"/>
      <c r="D956" s="117"/>
    </row>
    <row r="957" spans="2:4">
      <c r="B957" s="116"/>
      <c r="C957" s="117"/>
      <c r="D957" s="117"/>
    </row>
    <row r="958" spans="2:4">
      <c r="B958" s="116"/>
      <c r="C958" s="117"/>
      <c r="D958" s="117"/>
    </row>
    <row r="959" spans="2:4">
      <c r="B959" s="116"/>
      <c r="C959" s="117"/>
      <c r="D959" s="117"/>
    </row>
    <row r="960" spans="2:4">
      <c r="B960" s="116"/>
      <c r="C960" s="117"/>
      <c r="D960" s="117"/>
    </row>
    <row r="961" spans="2:4">
      <c r="B961" s="116"/>
      <c r="C961" s="117"/>
      <c r="D961" s="117"/>
    </row>
    <row r="962" spans="2:4">
      <c r="B962" s="116"/>
      <c r="C962" s="117"/>
      <c r="D962" s="117"/>
    </row>
    <row r="963" spans="2:4">
      <c r="B963" s="116"/>
      <c r="C963" s="117"/>
      <c r="D963" s="117"/>
    </row>
    <row r="964" spans="2:4">
      <c r="B964" s="116"/>
      <c r="C964" s="117"/>
      <c r="D964" s="117"/>
    </row>
    <row r="965" spans="2:4">
      <c r="B965" s="116"/>
      <c r="C965" s="117"/>
      <c r="D965" s="117"/>
    </row>
    <row r="966" spans="2:4">
      <c r="B966" s="116"/>
      <c r="C966" s="117"/>
      <c r="D966" s="117"/>
    </row>
    <row r="967" spans="2:4">
      <c r="B967" s="116"/>
      <c r="C967" s="117"/>
      <c r="D967" s="117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142</v>
      </c>
      <c r="C1" s="67" t="s" vm="1">
        <v>225</v>
      </c>
    </row>
    <row r="2" spans="2:16">
      <c r="B2" s="46" t="s">
        <v>141</v>
      </c>
      <c r="C2" s="67" t="s">
        <v>226</v>
      </c>
    </row>
    <row r="3" spans="2:16">
      <c r="B3" s="46" t="s">
        <v>143</v>
      </c>
      <c r="C3" s="67" t="s">
        <v>227</v>
      </c>
    </row>
    <row r="4" spans="2:16">
      <c r="B4" s="46" t="s">
        <v>144</v>
      </c>
      <c r="C4" s="67">
        <v>9454</v>
      </c>
    </row>
    <row r="6" spans="2:16" ht="26.25" customHeight="1">
      <c r="B6" s="133" t="s">
        <v>180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16" s="3" customFormat="1" ht="78.75">
      <c r="B7" s="21" t="s">
        <v>112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100</v>
      </c>
      <c r="H7" s="29" t="s">
        <v>17</v>
      </c>
      <c r="I7" s="29" t="s">
        <v>99</v>
      </c>
      <c r="J7" s="29" t="s">
        <v>16</v>
      </c>
      <c r="K7" s="29" t="s">
        <v>178</v>
      </c>
      <c r="L7" s="29" t="s">
        <v>206</v>
      </c>
      <c r="M7" s="29" t="s">
        <v>179</v>
      </c>
      <c r="N7" s="29" t="s">
        <v>58</v>
      </c>
      <c r="O7" s="29" t="s">
        <v>145</v>
      </c>
      <c r="P7" s="30" t="s">
        <v>147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208</v>
      </c>
      <c r="M8" s="31" t="s">
        <v>204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1" t="s">
        <v>2588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2">
        <v>0</v>
      </c>
      <c r="N10" s="88"/>
      <c r="O10" s="123">
        <v>0</v>
      </c>
      <c r="P10" s="123">
        <v>0</v>
      </c>
    </row>
    <row r="11" spans="2:16" ht="20.25" customHeight="1">
      <c r="B11" s="118" t="s">
        <v>216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8" t="s">
        <v>108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8" t="s">
        <v>207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</row>
    <row r="111" spans="2:16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</row>
    <row r="112" spans="2:16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</row>
    <row r="113" spans="2:16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</row>
    <row r="114" spans="2:16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</row>
    <row r="115" spans="2:16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</row>
    <row r="116" spans="2:16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</row>
    <row r="117" spans="2:16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</row>
    <row r="118" spans="2:16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</row>
    <row r="119" spans="2:16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</row>
    <row r="120" spans="2:16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</row>
    <row r="121" spans="2:16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</row>
    <row r="122" spans="2:16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</row>
    <row r="123" spans="2:16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</row>
    <row r="124" spans="2:16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</row>
    <row r="125" spans="2:16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</row>
    <row r="126" spans="2:16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</row>
    <row r="127" spans="2:16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</row>
    <row r="128" spans="2:16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</row>
    <row r="129" spans="2:16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</row>
    <row r="130" spans="2:16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</row>
    <row r="131" spans="2:16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</row>
    <row r="132" spans="2:16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</row>
    <row r="133" spans="2:16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</row>
    <row r="134" spans="2:16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</row>
    <row r="135" spans="2:16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</row>
    <row r="136" spans="2:16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</row>
    <row r="137" spans="2:16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</row>
    <row r="138" spans="2:16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</row>
    <row r="139" spans="2:16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</row>
    <row r="140" spans="2:16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</row>
    <row r="141" spans="2:16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</row>
    <row r="142" spans="2:16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</row>
    <row r="143" spans="2:16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</row>
    <row r="144" spans="2:16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</row>
    <row r="145" spans="2:16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</row>
    <row r="146" spans="2:16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</row>
    <row r="147" spans="2:16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</row>
    <row r="148" spans="2:16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</row>
    <row r="149" spans="2:16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</row>
    <row r="150" spans="2:16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</row>
    <row r="151" spans="2:16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</row>
    <row r="152" spans="2:16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</row>
    <row r="153" spans="2:16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</row>
    <row r="154" spans="2:16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</row>
    <row r="155" spans="2:16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</row>
    <row r="156" spans="2:16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</row>
    <row r="157" spans="2:16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</row>
    <row r="158" spans="2:16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</row>
    <row r="159" spans="2:16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</row>
    <row r="160" spans="2:16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</row>
    <row r="161" spans="2:16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</row>
    <row r="162" spans="2:16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</row>
    <row r="163" spans="2:16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</row>
    <row r="164" spans="2:16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</row>
    <row r="165" spans="2:16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</row>
    <row r="166" spans="2:16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</row>
    <row r="167" spans="2:16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</row>
    <row r="168" spans="2:16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</row>
    <row r="169" spans="2:16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</row>
    <row r="170" spans="2:16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</row>
    <row r="171" spans="2:16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</row>
    <row r="172" spans="2:16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</row>
    <row r="173" spans="2:16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</row>
    <row r="174" spans="2:16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</row>
    <row r="175" spans="2:16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</row>
    <row r="176" spans="2:16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</row>
    <row r="177" spans="2:16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</row>
    <row r="178" spans="2:16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</row>
    <row r="179" spans="2:16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</row>
    <row r="180" spans="2:16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</row>
    <row r="181" spans="2:16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</row>
    <row r="182" spans="2:16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</row>
    <row r="183" spans="2:16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</row>
    <row r="184" spans="2:16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</row>
    <row r="185" spans="2:16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</row>
    <row r="186" spans="2:16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</row>
    <row r="187" spans="2:16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</row>
    <row r="188" spans="2:16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</row>
    <row r="189" spans="2:16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</row>
    <row r="190" spans="2:16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</row>
    <row r="191" spans="2:16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</row>
    <row r="192" spans="2:16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</row>
    <row r="193" spans="2:16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</row>
    <row r="194" spans="2:16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</row>
    <row r="195" spans="2:16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</row>
    <row r="196" spans="2:16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</row>
    <row r="197" spans="2:16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</row>
    <row r="198" spans="2:16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</row>
    <row r="199" spans="2:16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</row>
    <row r="200" spans="2:16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</row>
    <row r="201" spans="2:16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</row>
    <row r="202" spans="2:16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</row>
    <row r="203" spans="2:16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</row>
    <row r="204" spans="2:16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</row>
    <row r="205" spans="2:16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</row>
    <row r="206" spans="2:16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</row>
    <row r="207" spans="2:16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</row>
    <row r="208" spans="2:16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</row>
    <row r="209" spans="2:16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</row>
    <row r="210" spans="2:16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</row>
    <row r="211" spans="2:16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</row>
    <row r="212" spans="2:16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</row>
    <row r="213" spans="2:16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</row>
    <row r="214" spans="2:16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</row>
    <row r="215" spans="2:16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</row>
    <row r="216" spans="2:16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</row>
    <row r="217" spans="2:16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142</v>
      </c>
      <c r="C1" s="67" t="s" vm="1">
        <v>225</v>
      </c>
    </row>
    <row r="2" spans="2:16">
      <c r="B2" s="46" t="s">
        <v>141</v>
      </c>
      <c r="C2" s="67" t="s">
        <v>226</v>
      </c>
    </row>
    <row r="3" spans="2:16">
      <c r="B3" s="46" t="s">
        <v>143</v>
      </c>
      <c r="C3" s="67" t="s">
        <v>227</v>
      </c>
    </row>
    <row r="4" spans="2:16">
      <c r="B4" s="46" t="s">
        <v>144</v>
      </c>
      <c r="C4" s="67">
        <v>9454</v>
      </c>
    </row>
    <row r="6" spans="2:16" ht="26.25" customHeight="1">
      <c r="B6" s="133" t="s">
        <v>181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16" s="3" customFormat="1" ht="78.75">
      <c r="B7" s="21" t="s">
        <v>112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100</v>
      </c>
      <c r="H7" s="29" t="s">
        <v>17</v>
      </c>
      <c r="I7" s="29" t="s">
        <v>99</v>
      </c>
      <c r="J7" s="29" t="s">
        <v>16</v>
      </c>
      <c r="K7" s="29" t="s">
        <v>178</v>
      </c>
      <c r="L7" s="29" t="s">
        <v>201</v>
      </c>
      <c r="M7" s="29" t="s">
        <v>179</v>
      </c>
      <c r="N7" s="29" t="s">
        <v>58</v>
      </c>
      <c r="O7" s="29" t="s">
        <v>145</v>
      </c>
      <c r="P7" s="30" t="s">
        <v>147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208</v>
      </c>
      <c r="M8" s="31" t="s">
        <v>204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1" t="s">
        <v>2589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2">
        <v>0</v>
      </c>
      <c r="N10" s="88"/>
      <c r="O10" s="123">
        <v>0</v>
      </c>
      <c r="P10" s="123">
        <v>0</v>
      </c>
    </row>
    <row r="11" spans="2:16" ht="20.25" customHeight="1">
      <c r="B11" s="118" t="s">
        <v>216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8" t="s">
        <v>108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8" t="s">
        <v>207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</row>
    <row r="111" spans="2:16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</row>
    <row r="112" spans="2:16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</row>
    <row r="113" spans="2:16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</row>
    <row r="114" spans="2:16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</row>
    <row r="115" spans="2:16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</row>
    <row r="116" spans="2:16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</row>
    <row r="117" spans="2:16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</row>
    <row r="118" spans="2:16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</row>
    <row r="119" spans="2:16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</row>
    <row r="120" spans="2:16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</row>
    <row r="121" spans="2:16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</row>
    <row r="122" spans="2:16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</row>
    <row r="123" spans="2:16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</row>
    <row r="124" spans="2:16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</row>
    <row r="125" spans="2:16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</row>
    <row r="126" spans="2:16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</row>
    <row r="127" spans="2:16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</row>
    <row r="128" spans="2:16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</row>
    <row r="129" spans="2:16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</row>
    <row r="130" spans="2:16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</row>
    <row r="131" spans="2:16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</row>
    <row r="132" spans="2:16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</row>
    <row r="133" spans="2:16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</row>
    <row r="134" spans="2:16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</row>
    <row r="135" spans="2:16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</row>
    <row r="136" spans="2:16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</row>
    <row r="137" spans="2:16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</row>
    <row r="138" spans="2:16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</row>
    <row r="139" spans="2:16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</row>
    <row r="140" spans="2:16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</row>
    <row r="141" spans="2:16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</row>
    <row r="142" spans="2:16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</row>
    <row r="143" spans="2:16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</row>
    <row r="144" spans="2:16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</row>
    <row r="145" spans="2:16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</row>
    <row r="146" spans="2:16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</row>
    <row r="147" spans="2:16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</row>
    <row r="148" spans="2:16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</row>
    <row r="149" spans="2:16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</row>
    <row r="150" spans="2:16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</row>
    <row r="151" spans="2:16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</row>
    <row r="152" spans="2:16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</row>
    <row r="153" spans="2:16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</row>
    <row r="154" spans="2:16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</row>
    <row r="155" spans="2:16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</row>
    <row r="156" spans="2:16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</row>
    <row r="157" spans="2:16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</row>
    <row r="158" spans="2:16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</row>
    <row r="159" spans="2:16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</row>
    <row r="160" spans="2:16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</row>
    <row r="161" spans="2:16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</row>
    <row r="162" spans="2:16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</row>
    <row r="163" spans="2:16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</row>
    <row r="164" spans="2:16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</row>
    <row r="165" spans="2:16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</row>
    <row r="166" spans="2:16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</row>
    <row r="167" spans="2:16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</row>
    <row r="168" spans="2:16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</row>
    <row r="169" spans="2:16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</row>
    <row r="170" spans="2:16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</row>
    <row r="171" spans="2:16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</row>
    <row r="172" spans="2:16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</row>
    <row r="173" spans="2:16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</row>
    <row r="174" spans="2:16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</row>
    <row r="175" spans="2:16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</row>
    <row r="176" spans="2:16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</row>
    <row r="177" spans="2:16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</row>
    <row r="178" spans="2:16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</row>
    <row r="179" spans="2:16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</row>
    <row r="180" spans="2:16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</row>
    <row r="181" spans="2:16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</row>
    <row r="182" spans="2:16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</row>
    <row r="183" spans="2:16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</row>
    <row r="184" spans="2:16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</row>
    <row r="185" spans="2:16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</row>
    <row r="186" spans="2:16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</row>
    <row r="187" spans="2:16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</row>
    <row r="188" spans="2:16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</row>
    <row r="189" spans="2:16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</row>
    <row r="190" spans="2:16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</row>
    <row r="191" spans="2:16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</row>
    <row r="192" spans="2:16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</row>
    <row r="193" spans="2:16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</row>
    <row r="194" spans="2:16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</row>
    <row r="195" spans="2:16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</row>
    <row r="196" spans="2:16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</row>
    <row r="197" spans="2:16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</row>
    <row r="198" spans="2:16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</row>
    <row r="199" spans="2:16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</row>
    <row r="200" spans="2:16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</row>
    <row r="201" spans="2:16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</row>
    <row r="202" spans="2:16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</row>
    <row r="203" spans="2:16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</row>
    <row r="204" spans="2:16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</row>
    <row r="205" spans="2:16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</row>
    <row r="206" spans="2:16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</row>
    <row r="207" spans="2:16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</row>
    <row r="208" spans="2:16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</row>
    <row r="209" spans="2:16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</row>
    <row r="210" spans="2:16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</row>
    <row r="211" spans="2:16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</row>
    <row r="212" spans="2:16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</row>
    <row r="213" spans="2:16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</row>
    <row r="214" spans="2:16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</row>
    <row r="215" spans="2:16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</row>
    <row r="216" spans="2:16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</row>
    <row r="217" spans="2:16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</row>
    <row r="218" spans="2:16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</row>
    <row r="219" spans="2:16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</row>
    <row r="220" spans="2:16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</row>
    <row r="221" spans="2:16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</row>
    <row r="222" spans="2:16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</row>
    <row r="223" spans="2:16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</row>
    <row r="224" spans="2:16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</row>
    <row r="225" spans="2:16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</row>
    <row r="226" spans="2:16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</row>
    <row r="227" spans="2:16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</row>
    <row r="228" spans="2:16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</row>
    <row r="229" spans="2:16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</row>
    <row r="230" spans="2:16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</row>
    <row r="231" spans="2:16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</row>
    <row r="232" spans="2:16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</row>
    <row r="233" spans="2:16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</row>
    <row r="234" spans="2:16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</row>
    <row r="235" spans="2:16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</row>
    <row r="236" spans="2:16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</row>
    <row r="237" spans="2:16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</row>
    <row r="238" spans="2:16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</row>
    <row r="239" spans="2:16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</row>
    <row r="240" spans="2:16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</row>
    <row r="241" spans="2:16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</row>
    <row r="242" spans="2:16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</row>
    <row r="243" spans="2:16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</row>
    <row r="244" spans="2:16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5" spans="2:16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</row>
    <row r="246" spans="2:16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</row>
    <row r="247" spans="2:16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</row>
    <row r="248" spans="2:16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2:16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2:16"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2:16"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2:16"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2:16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2:16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2:16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2:16"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2:16"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2:16"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2:16"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2:16"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2:16"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2:16"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2:16"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2:16"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2:16"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2:16"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2:16">
      <c r="B267" s="116"/>
      <c r="C267" s="116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2:16">
      <c r="B268" s="116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2:16">
      <c r="B269" s="116"/>
      <c r="C269" s="116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2:16">
      <c r="B270" s="116"/>
      <c r="C270" s="116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2:16">
      <c r="B271" s="116"/>
      <c r="C271" s="116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2:16">
      <c r="B272" s="116"/>
      <c r="C272" s="116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2:16">
      <c r="B273" s="116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2:16">
      <c r="B274" s="116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2:16">
      <c r="B275" s="116"/>
      <c r="C275" s="116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2:16">
      <c r="B276" s="116"/>
      <c r="C276" s="116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2:16">
      <c r="B277" s="116"/>
      <c r="C277" s="116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2:16"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2:16">
      <c r="B279" s="116"/>
      <c r="C279" s="116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2:16">
      <c r="B280" s="116"/>
      <c r="C280" s="116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2:16">
      <c r="B281" s="116"/>
      <c r="C281" s="116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2:16">
      <c r="B282" s="116"/>
      <c r="C282" s="116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2:16">
      <c r="B283" s="116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2:16">
      <c r="B284" s="116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2:16">
      <c r="B285" s="116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2:16"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2:16">
      <c r="B287" s="116"/>
      <c r="C287" s="116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2:16">
      <c r="B288" s="116"/>
      <c r="C288" s="116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2:16">
      <c r="B289" s="116"/>
      <c r="C289" s="116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2:16">
      <c r="B290" s="116"/>
      <c r="C290" s="116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2:16">
      <c r="B291" s="116"/>
      <c r="C291" s="116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2:16">
      <c r="B292" s="116"/>
      <c r="C292" s="116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2:16">
      <c r="B293" s="116"/>
      <c r="C293" s="116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2:16">
      <c r="B294" s="116"/>
      <c r="C294" s="116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2:16">
      <c r="B295" s="116"/>
      <c r="C295" s="116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2:16">
      <c r="B296" s="116"/>
      <c r="C296" s="116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2:16">
      <c r="B297" s="116"/>
      <c r="C297" s="116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2:16"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2:16">
      <c r="B299" s="116"/>
      <c r="C299" s="116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2:16">
      <c r="B300" s="116"/>
      <c r="C300" s="116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2:16">
      <c r="B301" s="116"/>
      <c r="C301" s="116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2:16">
      <c r="B302" s="116"/>
      <c r="C302" s="116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2:16">
      <c r="B303" s="116"/>
      <c r="C303" s="116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2:16">
      <c r="B304" s="116"/>
      <c r="C304" s="116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2:16">
      <c r="B305" s="116"/>
      <c r="C305" s="116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2:16">
      <c r="B306" s="116"/>
      <c r="C306" s="116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2:16">
      <c r="B307" s="116"/>
      <c r="C307" s="116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2:16">
      <c r="B308" s="116"/>
      <c r="C308" s="116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2:16">
      <c r="B309" s="116"/>
      <c r="C309" s="116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2:16">
      <c r="B310" s="116"/>
      <c r="C310" s="116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2:16">
      <c r="B311" s="116"/>
      <c r="C311" s="116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2:16">
      <c r="B312" s="116"/>
      <c r="C312" s="116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2:16">
      <c r="B313" s="116"/>
      <c r="C313" s="116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2:16">
      <c r="B314" s="116"/>
      <c r="C314" s="116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2:16">
      <c r="B315" s="116"/>
      <c r="C315" s="116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2:16">
      <c r="B316" s="116"/>
      <c r="C316" s="116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2:16">
      <c r="B317" s="116"/>
      <c r="C317" s="116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2:16">
      <c r="B318" s="116"/>
      <c r="C318" s="116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2:16">
      <c r="B319" s="116"/>
      <c r="C319" s="116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2:16">
      <c r="B320" s="116"/>
      <c r="C320" s="116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2:16">
      <c r="B321" s="116"/>
      <c r="C321" s="116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2:16">
      <c r="B322" s="116"/>
      <c r="C322" s="116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2:16">
      <c r="B323" s="116"/>
      <c r="C323" s="116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2:16">
      <c r="B324" s="116"/>
      <c r="C324" s="116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2:16">
      <c r="B325" s="116"/>
      <c r="C325" s="116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2:16">
      <c r="B326" s="116"/>
      <c r="C326" s="116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2:16">
      <c r="B327" s="116"/>
      <c r="C327" s="116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2:16">
      <c r="B328" s="116"/>
      <c r="C328" s="116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2:16">
      <c r="B329" s="116"/>
      <c r="C329" s="116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2:16">
      <c r="B330" s="116"/>
      <c r="C330" s="116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2:16">
      <c r="B331" s="116"/>
      <c r="C331" s="116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  <row r="332" spans="2:16">
      <c r="B332" s="116"/>
      <c r="C332" s="116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</row>
    <row r="333" spans="2:16">
      <c r="B333" s="116"/>
      <c r="C333" s="116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</row>
    <row r="334" spans="2:16">
      <c r="B334" s="116"/>
      <c r="C334" s="116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</row>
    <row r="335" spans="2:16">
      <c r="B335" s="116"/>
      <c r="C335" s="116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</row>
    <row r="336" spans="2:16">
      <c r="B336" s="116"/>
      <c r="C336" s="116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</row>
    <row r="337" spans="2:16">
      <c r="B337" s="116"/>
      <c r="C337" s="116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</row>
    <row r="338" spans="2:16">
      <c r="B338" s="116"/>
      <c r="C338" s="116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</row>
    <row r="339" spans="2:16">
      <c r="B339" s="116"/>
      <c r="C339" s="116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</row>
    <row r="340" spans="2:16">
      <c r="B340" s="116"/>
      <c r="C340" s="116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</row>
    <row r="341" spans="2:16">
      <c r="B341" s="116"/>
      <c r="C341" s="116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</row>
    <row r="342" spans="2:16">
      <c r="B342" s="116"/>
      <c r="C342" s="116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</row>
    <row r="343" spans="2:16">
      <c r="B343" s="116"/>
      <c r="C343" s="116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</row>
    <row r="344" spans="2:16">
      <c r="B344" s="116"/>
      <c r="C344" s="116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</row>
    <row r="345" spans="2:16">
      <c r="B345" s="116"/>
      <c r="C345" s="116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</row>
    <row r="346" spans="2:16">
      <c r="B346" s="116"/>
      <c r="C346" s="116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</row>
    <row r="347" spans="2:16">
      <c r="B347" s="116"/>
      <c r="C347" s="116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</row>
    <row r="348" spans="2:16">
      <c r="B348" s="116"/>
      <c r="C348" s="116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</row>
    <row r="349" spans="2:16">
      <c r="B349" s="116"/>
      <c r="C349" s="116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</row>
    <row r="350" spans="2:16">
      <c r="B350" s="116"/>
      <c r="C350" s="116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</row>
    <row r="351" spans="2:16">
      <c r="B351" s="116"/>
      <c r="C351" s="116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</row>
    <row r="352" spans="2:16">
      <c r="B352" s="116"/>
      <c r="C352" s="116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</row>
    <row r="353" spans="2:16">
      <c r="B353" s="116"/>
      <c r="C353" s="116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</row>
    <row r="354" spans="2:16">
      <c r="B354" s="116"/>
      <c r="C354" s="116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</row>
    <row r="355" spans="2:16">
      <c r="B355" s="116"/>
      <c r="C355" s="116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</row>
    <row r="356" spans="2:16">
      <c r="B356" s="116"/>
      <c r="C356" s="116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</row>
    <row r="357" spans="2:16">
      <c r="B357" s="116"/>
      <c r="C357" s="116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</row>
    <row r="358" spans="2:16">
      <c r="B358" s="116"/>
      <c r="C358" s="116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</row>
    <row r="359" spans="2:16">
      <c r="B359" s="116"/>
      <c r="C359" s="116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</row>
    <row r="360" spans="2:16">
      <c r="B360" s="116"/>
      <c r="C360" s="116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</row>
    <row r="361" spans="2:16">
      <c r="B361" s="116"/>
      <c r="C361" s="116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</row>
    <row r="362" spans="2:16">
      <c r="B362" s="116"/>
      <c r="C362" s="116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</row>
    <row r="363" spans="2:16">
      <c r="B363" s="116"/>
      <c r="C363" s="116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</row>
    <row r="364" spans="2:16">
      <c r="B364" s="116"/>
      <c r="C364" s="116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</row>
    <row r="365" spans="2:16">
      <c r="B365" s="116"/>
      <c r="C365" s="116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</row>
    <row r="366" spans="2:16">
      <c r="B366" s="116"/>
      <c r="C366" s="116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</row>
    <row r="367" spans="2:16">
      <c r="B367" s="116"/>
      <c r="C367" s="116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</row>
    <row r="368" spans="2:16">
      <c r="B368" s="116"/>
      <c r="C368" s="116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</row>
    <row r="369" spans="2:16">
      <c r="B369" s="116"/>
      <c r="C369" s="116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</row>
    <row r="370" spans="2:16">
      <c r="B370" s="116"/>
      <c r="C370" s="116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</row>
    <row r="371" spans="2:16">
      <c r="B371" s="116"/>
      <c r="C371" s="116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</row>
    <row r="372" spans="2:16">
      <c r="B372" s="116"/>
      <c r="C372" s="116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</row>
    <row r="373" spans="2:16">
      <c r="B373" s="116"/>
      <c r="C373" s="116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</row>
    <row r="374" spans="2:16">
      <c r="B374" s="116"/>
      <c r="C374" s="116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</row>
    <row r="375" spans="2:16">
      <c r="B375" s="116"/>
      <c r="C375" s="116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</row>
    <row r="376" spans="2:16">
      <c r="B376" s="116"/>
      <c r="C376" s="116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</row>
    <row r="377" spans="2:16">
      <c r="B377" s="116"/>
      <c r="C377" s="116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</row>
    <row r="378" spans="2:16">
      <c r="B378" s="116"/>
      <c r="C378" s="116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</row>
    <row r="379" spans="2:16">
      <c r="B379" s="116"/>
      <c r="C379" s="116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</row>
    <row r="380" spans="2:16">
      <c r="B380" s="116"/>
      <c r="C380" s="116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</row>
    <row r="381" spans="2:16">
      <c r="B381" s="116"/>
      <c r="C381" s="116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</row>
    <row r="382" spans="2:16">
      <c r="B382" s="116"/>
      <c r="C382" s="116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</row>
    <row r="383" spans="2:16">
      <c r="B383" s="116"/>
      <c r="C383" s="116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</row>
    <row r="384" spans="2:16">
      <c r="B384" s="116"/>
      <c r="C384" s="116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</row>
    <row r="385" spans="2:16">
      <c r="B385" s="116"/>
      <c r="C385" s="116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</row>
    <row r="386" spans="2:16">
      <c r="B386" s="116"/>
      <c r="C386" s="116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</row>
    <row r="387" spans="2:16">
      <c r="B387" s="116"/>
      <c r="C387" s="116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</row>
    <row r="388" spans="2:16">
      <c r="B388" s="116"/>
      <c r="C388" s="116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</row>
    <row r="389" spans="2:16">
      <c r="B389" s="116"/>
      <c r="C389" s="116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</row>
    <row r="390" spans="2:16">
      <c r="B390" s="116"/>
      <c r="C390" s="116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</row>
    <row r="391" spans="2:16">
      <c r="B391" s="116"/>
      <c r="C391" s="116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</row>
    <row r="392" spans="2:16">
      <c r="B392" s="116"/>
      <c r="C392" s="116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</row>
    <row r="393" spans="2:16">
      <c r="B393" s="116"/>
      <c r="C393" s="116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</row>
    <row r="394" spans="2:16">
      <c r="B394" s="116"/>
      <c r="C394" s="116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</row>
    <row r="395" spans="2:16">
      <c r="B395" s="116"/>
      <c r="C395" s="116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</row>
    <row r="396" spans="2:16">
      <c r="B396" s="116"/>
      <c r="C396" s="116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</row>
    <row r="397" spans="2:16">
      <c r="B397" s="124"/>
      <c r="C397" s="116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</row>
    <row r="398" spans="2:16">
      <c r="B398" s="124"/>
      <c r="C398" s="116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</row>
    <row r="399" spans="2:16">
      <c r="B399" s="125"/>
      <c r="C399" s="116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</row>
    <row r="400" spans="2:16">
      <c r="B400" s="116"/>
      <c r="C400" s="116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</row>
    <row r="401" spans="2:16">
      <c r="B401" s="116"/>
      <c r="C401" s="116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</row>
    <row r="402" spans="2:16">
      <c r="B402" s="116"/>
      <c r="C402" s="116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</row>
    <row r="403" spans="2:16">
      <c r="B403" s="116"/>
      <c r="C403" s="116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</row>
    <row r="404" spans="2:16">
      <c r="B404" s="116"/>
      <c r="C404" s="116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</row>
    <row r="405" spans="2:16">
      <c r="B405" s="116"/>
      <c r="C405" s="116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</row>
    <row r="406" spans="2:16">
      <c r="B406" s="116"/>
      <c r="C406" s="116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</row>
    <row r="407" spans="2:16">
      <c r="B407" s="116"/>
      <c r="C407" s="116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</row>
    <row r="408" spans="2:16">
      <c r="B408" s="116"/>
      <c r="C408" s="116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</row>
    <row r="409" spans="2:16">
      <c r="B409" s="116"/>
      <c r="C409" s="116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</row>
    <row r="410" spans="2:16">
      <c r="B410" s="116"/>
      <c r="C410" s="116"/>
      <c r="D410" s="116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</row>
    <row r="411" spans="2:16">
      <c r="B411" s="116"/>
      <c r="C411" s="116"/>
      <c r="D411" s="116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3.57031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142</v>
      </c>
      <c r="C1" s="67" t="s" vm="1">
        <v>225</v>
      </c>
    </row>
    <row r="2" spans="2:18">
      <c r="B2" s="46" t="s">
        <v>141</v>
      </c>
      <c r="C2" s="67" t="s">
        <v>226</v>
      </c>
    </row>
    <row r="3" spans="2:18">
      <c r="B3" s="46" t="s">
        <v>143</v>
      </c>
      <c r="C3" s="67" t="s">
        <v>227</v>
      </c>
    </row>
    <row r="4" spans="2:18">
      <c r="B4" s="46" t="s">
        <v>144</v>
      </c>
      <c r="C4" s="67">
        <v>9454</v>
      </c>
    </row>
    <row r="6" spans="2:18" ht="21.75" customHeight="1">
      <c r="B6" s="136" t="s">
        <v>170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8"/>
    </row>
    <row r="7" spans="2:18" ht="27.75" customHeight="1">
      <c r="B7" s="139" t="s">
        <v>85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1"/>
    </row>
    <row r="8" spans="2:18" s="3" customFormat="1" ht="66" customHeight="1">
      <c r="B8" s="21" t="s">
        <v>111</v>
      </c>
      <c r="C8" s="29" t="s">
        <v>44</v>
      </c>
      <c r="D8" s="29" t="s">
        <v>115</v>
      </c>
      <c r="E8" s="29" t="s">
        <v>14</v>
      </c>
      <c r="F8" s="29" t="s">
        <v>66</v>
      </c>
      <c r="G8" s="29" t="s">
        <v>100</v>
      </c>
      <c r="H8" s="29" t="s">
        <v>17</v>
      </c>
      <c r="I8" s="29" t="s">
        <v>99</v>
      </c>
      <c r="J8" s="29" t="s">
        <v>16</v>
      </c>
      <c r="K8" s="29" t="s">
        <v>18</v>
      </c>
      <c r="L8" s="29" t="s">
        <v>201</v>
      </c>
      <c r="M8" s="29" t="s">
        <v>200</v>
      </c>
      <c r="N8" s="29" t="s">
        <v>215</v>
      </c>
      <c r="O8" s="29" t="s">
        <v>61</v>
      </c>
      <c r="P8" s="29" t="s">
        <v>203</v>
      </c>
      <c r="Q8" s="29" t="s">
        <v>145</v>
      </c>
      <c r="R8" s="59" t="s">
        <v>147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208</v>
      </c>
      <c r="M9" s="31"/>
      <c r="N9" s="15" t="s">
        <v>204</v>
      </c>
      <c r="O9" s="31" t="s">
        <v>209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109</v>
      </c>
      <c r="R10" s="19" t="s">
        <v>110</v>
      </c>
    </row>
    <row r="11" spans="2:18" s="4" customFormat="1" ht="18" customHeight="1">
      <c r="B11" s="68" t="s">
        <v>26</v>
      </c>
      <c r="C11" s="69"/>
      <c r="D11" s="69"/>
      <c r="E11" s="69"/>
      <c r="F11" s="69"/>
      <c r="G11" s="69"/>
      <c r="H11" s="77">
        <v>7.970988032606277</v>
      </c>
      <c r="I11" s="69"/>
      <c r="J11" s="69"/>
      <c r="K11" s="78">
        <v>3.0441335079571859E-3</v>
      </c>
      <c r="L11" s="77"/>
      <c r="M11" s="79"/>
      <c r="N11" s="69"/>
      <c r="O11" s="77">
        <v>15084.410812025999</v>
      </c>
      <c r="P11" s="69"/>
      <c r="Q11" s="78">
        <f>IFERROR(O11/$O$11,0)</f>
        <v>1</v>
      </c>
      <c r="R11" s="78">
        <f>O11/'סכום נכסי הקרן'!$C$42</f>
        <v>0.183402301486076</v>
      </c>
    </row>
    <row r="12" spans="2:18" ht="22.5" customHeight="1">
      <c r="B12" s="70" t="s">
        <v>194</v>
      </c>
      <c r="C12" s="71"/>
      <c r="D12" s="71"/>
      <c r="E12" s="71"/>
      <c r="F12" s="71"/>
      <c r="G12" s="71"/>
      <c r="H12" s="80">
        <v>7.8858947472889573</v>
      </c>
      <c r="I12" s="71"/>
      <c r="J12" s="71"/>
      <c r="K12" s="81">
        <v>2.8946394797227464E-3</v>
      </c>
      <c r="L12" s="80"/>
      <c r="M12" s="82"/>
      <c r="N12" s="71"/>
      <c r="O12" s="80">
        <v>15003.594573349004</v>
      </c>
      <c r="P12" s="71"/>
      <c r="Q12" s="81">
        <f t="shared" ref="Q12:Q50" si="0">IFERROR(O12/$O$11,0)</f>
        <v>0.99464240004571047</v>
      </c>
      <c r="R12" s="81">
        <f>O12/'סכום נכסי הקרן'!$C$42</f>
        <v>0.18241970532401763</v>
      </c>
    </row>
    <row r="13" spans="2:18">
      <c r="B13" s="72" t="s">
        <v>24</v>
      </c>
      <c r="C13" s="73"/>
      <c r="D13" s="73"/>
      <c r="E13" s="73"/>
      <c r="F13" s="73"/>
      <c r="G13" s="73"/>
      <c r="H13" s="83">
        <v>7.5712691813001207</v>
      </c>
      <c r="I13" s="73"/>
      <c r="J13" s="73"/>
      <c r="K13" s="84">
        <v>-5.4440254078594683E-3</v>
      </c>
      <c r="L13" s="83"/>
      <c r="M13" s="85"/>
      <c r="N13" s="73"/>
      <c r="O13" s="83">
        <v>5187.6275932030003</v>
      </c>
      <c r="P13" s="73"/>
      <c r="Q13" s="84">
        <f t="shared" si="0"/>
        <v>0.34390654416990424</v>
      </c>
      <c r="R13" s="84">
        <f>O13/'סכום נכסי הקרן'!$C$42</f>
        <v>6.3073251696883298E-2</v>
      </c>
    </row>
    <row r="14" spans="2:18">
      <c r="B14" s="74" t="s">
        <v>23</v>
      </c>
      <c r="C14" s="71"/>
      <c r="D14" s="71"/>
      <c r="E14" s="71"/>
      <c r="F14" s="71"/>
      <c r="G14" s="71"/>
      <c r="H14" s="80">
        <v>7.5712691813001207</v>
      </c>
      <c r="I14" s="71"/>
      <c r="J14" s="71"/>
      <c r="K14" s="81">
        <v>-5.4440254078594683E-3</v>
      </c>
      <c r="L14" s="80"/>
      <c r="M14" s="82"/>
      <c r="N14" s="71"/>
      <c r="O14" s="80">
        <v>5187.6275932030003</v>
      </c>
      <c r="P14" s="71"/>
      <c r="Q14" s="81">
        <f t="shared" si="0"/>
        <v>0.34390654416990424</v>
      </c>
      <c r="R14" s="81">
        <f>O14/'סכום נכסי הקרן'!$C$42</f>
        <v>6.3073251696883298E-2</v>
      </c>
    </row>
    <row r="15" spans="2:18">
      <c r="B15" s="75" t="s">
        <v>228</v>
      </c>
      <c r="C15" s="73" t="s">
        <v>229</v>
      </c>
      <c r="D15" s="86" t="s">
        <v>116</v>
      </c>
      <c r="E15" s="73" t="s">
        <v>230</v>
      </c>
      <c r="F15" s="73"/>
      <c r="G15" s="73"/>
      <c r="H15" s="83">
        <v>0.58000000000033047</v>
      </c>
      <c r="I15" s="86" t="s">
        <v>129</v>
      </c>
      <c r="J15" s="87">
        <v>0.04</v>
      </c>
      <c r="K15" s="84">
        <v>-3.099999999992152E-3</v>
      </c>
      <c r="L15" s="83">
        <v>356025.11692499998</v>
      </c>
      <c r="M15" s="85">
        <v>136</v>
      </c>
      <c r="N15" s="73"/>
      <c r="O15" s="83">
        <v>484.19413739800001</v>
      </c>
      <c r="P15" s="84">
        <v>2.2898735295916653E-5</v>
      </c>
      <c r="Q15" s="84">
        <f t="shared" si="0"/>
        <v>3.2098975785781289E-2</v>
      </c>
      <c r="R15" s="84">
        <f>O15/'סכום נכסי הקרן'!$C$42</f>
        <v>5.8870260344581135E-3</v>
      </c>
    </row>
    <row r="16" spans="2:18">
      <c r="B16" s="75" t="s">
        <v>231</v>
      </c>
      <c r="C16" s="73" t="s">
        <v>232</v>
      </c>
      <c r="D16" s="86" t="s">
        <v>116</v>
      </c>
      <c r="E16" s="73" t="s">
        <v>230</v>
      </c>
      <c r="F16" s="73"/>
      <c r="G16" s="73"/>
      <c r="H16" s="83">
        <v>3.3800000000057406</v>
      </c>
      <c r="I16" s="86" t="s">
        <v>129</v>
      </c>
      <c r="J16" s="87">
        <v>0.04</v>
      </c>
      <c r="K16" s="84">
        <v>-8.9000000000168666E-3</v>
      </c>
      <c r="L16" s="83">
        <v>228757.70305500002</v>
      </c>
      <c r="M16" s="85">
        <v>147.74</v>
      </c>
      <c r="N16" s="73"/>
      <c r="O16" s="83">
        <v>337.96662288699997</v>
      </c>
      <c r="P16" s="84">
        <v>1.8041334839921376E-5</v>
      </c>
      <c r="Q16" s="84">
        <f t="shared" si="0"/>
        <v>2.2405026427519275E-2</v>
      </c>
      <c r="R16" s="84">
        <f>O16/'סכום נכסי הקרן'!$C$42</f>
        <v>4.1091334116633901E-3</v>
      </c>
    </row>
    <row r="17" spans="2:18">
      <c r="B17" s="75" t="s">
        <v>233</v>
      </c>
      <c r="C17" s="73" t="s">
        <v>234</v>
      </c>
      <c r="D17" s="86" t="s">
        <v>116</v>
      </c>
      <c r="E17" s="73" t="s">
        <v>230</v>
      </c>
      <c r="F17" s="73"/>
      <c r="G17" s="73"/>
      <c r="H17" s="83">
        <v>6.2699999999960703</v>
      </c>
      <c r="I17" s="86" t="s">
        <v>129</v>
      </c>
      <c r="J17" s="87">
        <v>7.4999999999999997E-3</v>
      </c>
      <c r="K17" s="84">
        <v>-8.6999999999953781E-3</v>
      </c>
      <c r="L17" s="83">
        <v>462101.69267800002</v>
      </c>
      <c r="M17" s="85">
        <v>112.38</v>
      </c>
      <c r="N17" s="73"/>
      <c r="O17" s="83">
        <v>519.30990405199998</v>
      </c>
      <c r="P17" s="84">
        <v>2.382119426729765E-5</v>
      </c>
      <c r="Q17" s="84">
        <f t="shared" si="0"/>
        <v>3.44269266147261E-2</v>
      </c>
      <c r="R17" s="84">
        <f>O17/'סכום נכסי הקרן'!$C$42</f>
        <v>6.3139775742330102E-3</v>
      </c>
    </row>
    <row r="18" spans="2:18">
      <c r="B18" s="75" t="s">
        <v>235</v>
      </c>
      <c r="C18" s="73" t="s">
        <v>236</v>
      </c>
      <c r="D18" s="86" t="s">
        <v>116</v>
      </c>
      <c r="E18" s="73" t="s">
        <v>230</v>
      </c>
      <c r="F18" s="73"/>
      <c r="G18" s="73"/>
      <c r="H18" s="83">
        <v>12.549999999994345</v>
      </c>
      <c r="I18" s="86" t="s">
        <v>129</v>
      </c>
      <c r="J18" s="87">
        <v>0.04</v>
      </c>
      <c r="K18" s="84">
        <v>-2.6999999999836725E-3</v>
      </c>
      <c r="L18" s="83">
        <v>157738.144592</v>
      </c>
      <c r="M18" s="85">
        <v>201.91</v>
      </c>
      <c r="N18" s="73"/>
      <c r="O18" s="83">
        <v>318.48907667600002</v>
      </c>
      <c r="P18" s="84">
        <v>9.5278951887791549E-6</v>
      </c>
      <c r="Q18" s="84">
        <f t="shared" si="0"/>
        <v>2.1113789636522336E-2</v>
      </c>
      <c r="R18" s="84">
        <f>O18/'סכום נכסי הקרן'!$C$42</f>
        <v>3.8723176124310569E-3</v>
      </c>
    </row>
    <row r="19" spans="2:18">
      <c r="B19" s="75" t="s">
        <v>237</v>
      </c>
      <c r="C19" s="73" t="s">
        <v>238</v>
      </c>
      <c r="D19" s="86" t="s">
        <v>116</v>
      </c>
      <c r="E19" s="73" t="s">
        <v>230</v>
      </c>
      <c r="F19" s="73"/>
      <c r="G19" s="73"/>
      <c r="H19" s="83">
        <v>17.030000000021932</v>
      </c>
      <c r="I19" s="86" t="s">
        <v>129</v>
      </c>
      <c r="J19" s="87">
        <v>2.75E-2</v>
      </c>
      <c r="K19" s="84">
        <v>-6.0000000000710733E-4</v>
      </c>
      <c r="L19" s="83">
        <v>230672.731176</v>
      </c>
      <c r="M19" s="85">
        <v>170.79</v>
      </c>
      <c r="N19" s="73"/>
      <c r="O19" s="83">
        <v>393.965970712</v>
      </c>
      <c r="P19" s="84">
        <v>1.2861261498013963E-5</v>
      </c>
      <c r="Q19" s="84">
        <f t="shared" si="0"/>
        <v>2.6117425176322557E-2</v>
      </c>
      <c r="R19" s="84">
        <f>O19/'סכום נכסי הקרן'!$C$42</f>
        <v>4.7899958862279417E-3</v>
      </c>
    </row>
    <row r="20" spans="2:18">
      <c r="B20" s="75" t="s">
        <v>239</v>
      </c>
      <c r="C20" s="73" t="s">
        <v>240</v>
      </c>
      <c r="D20" s="86" t="s">
        <v>116</v>
      </c>
      <c r="E20" s="73" t="s">
        <v>230</v>
      </c>
      <c r="F20" s="73"/>
      <c r="G20" s="73"/>
      <c r="H20" s="83">
        <v>2.6900000000009054</v>
      </c>
      <c r="I20" s="86" t="s">
        <v>129</v>
      </c>
      <c r="J20" s="87">
        <v>1.7500000000000002E-2</v>
      </c>
      <c r="K20" s="84">
        <v>-7.8000000000026945E-3</v>
      </c>
      <c r="L20" s="83">
        <v>474651.88258000003</v>
      </c>
      <c r="M20" s="85">
        <v>109.42</v>
      </c>
      <c r="N20" s="73"/>
      <c r="O20" s="83">
        <v>519.36409533699998</v>
      </c>
      <c r="P20" s="84">
        <v>2.6925099089247177E-5</v>
      </c>
      <c r="Q20" s="84">
        <f t="shared" si="0"/>
        <v>3.4430519150468811E-2</v>
      </c>
      <c r="R20" s="84">
        <f>O20/'סכום נכסי הקרן'!$C$42</f>
        <v>6.3146364535563949E-3</v>
      </c>
    </row>
    <row r="21" spans="2:18">
      <c r="B21" s="75" t="s">
        <v>241</v>
      </c>
      <c r="C21" s="73" t="s">
        <v>242</v>
      </c>
      <c r="D21" s="86" t="s">
        <v>116</v>
      </c>
      <c r="E21" s="73" t="s">
        <v>230</v>
      </c>
      <c r="F21" s="73"/>
      <c r="G21" s="73"/>
      <c r="H21" s="83">
        <v>4.7599999999986702</v>
      </c>
      <c r="I21" s="86" t="s">
        <v>129</v>
      </c>
      <c r="J21" s="87">
        <v>7.4999999999999997E-3</v>
      </c>
      <c r="K21" s="84">
        <v>-9.4999999999952501E-3</v>
      </c>
      <c r="L21" s="83">
        <v>385902.02840700001</v>
      </c>
      <c r="M21" s="85">
        <v>109.12</v>
      </c>
      <c r="N21" s="73"/>
      <c r="O21" s="83">
        <v>421.096283056</v>
      </c>
      <c r="P21" s="84">
        <v>1.7634605182371309E-5</v>
      </c>
      <c r="Q21" s="84">
        <f t="shared" si="0"/>
        <v>2.7915991436687888E-2</v>
      </c>
      <c r="R21" s="84">
        <f>O21/'סכום נכסי הקרן'!$C$42</f>
        <v>5.1198570777541488E-3</v>
      </c>
    </row>
    <row r="22" spans="2:18">
      <c r="B22" s="75" t="s">
        <v>243</v>
      </c>
      <c r="C22" s="73" t="s">
        <v>244</v>
      </c>
      <c r="D22" s="86" t="s">
        <v>116</v>
      </c>
      <c r="E22" s="73" t="s">
        <v>230</v>
      </c>
      <c r="F22" s="73"/>
      <c r="G22" s="73"/>
      <c r="H22" s="83">
        <v>28.770000000314582</v>
      </c>
      <c r="I22" s="86" t="s">
        <v>129</v>
      </c>
      <c r="J22" s="87">
        <v>5.0000000000000001E-3</v>
      </c>
      <c r="K22" s="84">
        <v>3.8000000000925236E-3</v>
      </c>
      <c r="L22" s="83">
        <v>41770.25</v>
      </c>
      <c r="M22" s="85">
        <v>103.5</v>
      </c>
      <c r="N22" s="73"/>
      <c r="O22" s="83">
        <v>43.232206919999996</v>
      </c>
      <c r="P22" s="84">
        <v>1.2862872803978629E-5</v>
      </c>
      <c r="Q22" s="84">
        <f t="shared" si="0"/>
        <v>2.8660189289947775E-3</v>
      </c>
      <c r="R22" s="84">
        <f>O22/'סכום נכסי הקרן'!$C$42</f>
        <v>5.2563446768030082E-4</v>
      </c>
    </row>
    <row r="23" spans="2:18">
      <c r="B23" s="75" t="s">
        <v>245</v>
      </c>
      <c r="C23" s="73" t="s">
        <v>246</v>
      </c>
      <c r="D23" s="86" t="s">
        <v>116</v>
      </c>
      <c r="E23" s="73" t="s">
        <v>230</v>
      </c>
      <c r="F23" s="73"/>
      <c r="G23" s="73"/>
      <c r="H23" s="83">
        <v>8.2500000000026379</v>
      </c>
      <c r="I23" s="86" t="s">
        <v>129</v>
      </c>
      <c r="J23" s="87">
        <v>5.0000000000000001E-3</v>
      </c>
      <c r="K23" s="84">
        <v>-7.4000000000042218E-3</v>
      </c>
      <c r="L23" s="83">
        <v>511212.57790999999</v>
      </c>
      <c r="M23" s="85">
        <v>111.21</v>
      </c>
      <c r="N23" s="73"/>
      <c r="O23" s="83">
        <v>568.51952867399996</v>
      </c>
      <c r="P23" s="84">
        <v>2.7632002558491839E-5</v>
      </c>
      <c r="Q23" s="84">
        <f t="shared" si="0"/>
        <v>3.7689210122860722E-2</v>
      </c>
      <c r="R23" s="84">
        <f>O23/'סכום נכסי הקרן'!$C$42</f>
        <v>6.9122878777249696E-3</v>
      </c>
    </row>
    <row r="24" spans="2:18">
      <c r="B24" s="75" t="s">
        <v>247</v>
      </c>
      <c r="C24" s="73" t="s">
        <v>248</v>
      </c>
      <c r="D24" s="86" t="s">
        <v>116</v>
      </c>
      <c r="E24" s="73" t="s">
        <v>230</v>
      </c>
      <c r="F24" s="73"/>
      <c r="G24" s="73"/>
      <c r="H24" s="83">
        <v>21.960000000002328</v>
      </c>
      <c r="I24" s="86" t="s">
        <v>129</v>
      </c>
      <c r="J24" s="87">
        <v>0.01</v>
      </c>
      <c r="K24" s="84">
        <v>1.799999999997948E-3</v>
      </c>
      <c r="L24" s="83">
        <v>482480.32248700003</v>
      </c>
      <c r="M24" s="85">
        <v>121.2</v>
      </c>
      <c r="N24" s="73"/>
      <c r="O24" s="83">
        <v>584.76614698399999</v>
      </c>
      <c r="P24" s="84">
        <v>2.7249039523223456E-5</v>
      </c>
      <c r="Q24" s="84">
        <f t="shared" si="0"/>
        <v>3.8766257049814436E-2</v>
      </c>
      <c r="R24" s="84">
        <f>O24/'סכום נכסי הקרן'!$C$42</f>
        <v>7.1098207629367869E-3</v>
      </c>
    </row>
    <row r="25" spans="2:18">
      <c r="B25" s="75" t="s">
        <v>249</v>
      </c>
      <c r="C25" s="73" t="s">
        <v>250</v>
      </c>
      <c r="D25" s="86" t="s">
        <v>116</v>
      </c>
      <c r="E25" s="73" t="s">
        <v>230</v>
      </c>
      <c r="F25" s="73"/>
      <c r="G25" s="73"/>
      <c r="H25" s="83">
        <v>1.7199999999999598</v>
      </c>
      <c r="I25" s="86" t="s">
        <v>129</v>
      </c>
      <c r="J25" s="87">
        <v>2.75E-2</v>
      </c>
      <c r="K25" s="84">
        <v>-7.1000000000002996E-3</v>
      </c>
      <c r="L25" s="83">
        <v>900220.03309599997</v>
      </c>
      <c r="M25" s="85">
        <v>110.72</v>
      </c>
      <c r="N25" s="73"/>
      <c r="O25" s="83">
        <v>996.72362050700008</v>
      </c>
      <c r="P25" s="84">
        <v>5.14482005015545E-5</v>
      </c>
      <c r="Q25" s="84">
        <f t="shared" si="0"/>
        <v>6.6076403840206036E-2</v>
      </c>
      <c r="R25" s="84">
        <f>O25/'סכום נכסי הקרן'!$C$42</f>
        <v>1.2118564538217177E-2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45</v>
      </c>
      <c r="C27" s="73"/>
      <c r="D27" s="73"/>
      <c r="E27" s="73"/>
      <c r="F27" s="73"/>
      <c r="G27" s="73"/>
      <c r="H27" s="83">
        <v>8.0521708025112346</v>
      </c>
      <c r="I27" s="73"/>
      <c r="J27" s="73"/>
      <c r="K27" s="84">
        <v>7.301529615843713E-3</v>
      </c>
      <c r="L27" s="83"/>
      <c r="M27" s="85"/>
      <c r="N27" s="73"/>
      <c r="O27" s="83">
        <v>9815.9669801460022</v>
      </c>
      <c r="P27" s="73"/>
      <c r="Q27" s="84">
        <f t="shared" si="0"/>
        <v>0.65073585587580618</v>
      </c>
      <c r="R27" s="84">
        <f>O27/'סכום נכסי הקרן'!$C$42</f>
        <v>0.11934645362713431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8.0521708025112346</v>
      </c>
      <c r="I28" s="71"/>
      <c r="J28" s="71"/>
      <c r="K28" s="81">
        <v>7.301529615843713E-3</v>
      </c>
      <c r="L28" s="80"/>
      <c r="M28" s="82"/>
      <c r="N28" s="71"/>
      <c r="O28" s="80">
        <v>9815.9669801460022</v>
      </c>
      <c r="P28" s="71"/>
      <c r="Q28" s="81">
        <f t="shared" si="0"/>
        <v>0.65073585587580618</v>
      </c>
      <c r="R28" s="81">
        <f>O28/'סכום נכסי הקרן'!$C$42</f>
        <v>0.11934645362713431</v>
      </c>
    </row>
    <row r="29" spans="2:18">
      <c r="B29" s="75" t="s">
        <v>251</v>
      </c>
      <c r="C29" s="73" t="s">
        <v>252</v>
      </c>
      <c r="D29" s="86" t="s">
        <v>116</v>
      </c>
      <c r="E29" s="73" t="s">
        <v>230</v>
      </c>
      <c r="F29" s="73"/>
      <c r="G29" s="73"/>
      <c r="H29" s="83">
        <v>5.1400000000030843</v>
      </c>
      <c r="I29" s="86" t="s">
        <v>129</v>
      </c>
      <c r="J29" s="87">
        <v>6.25E-2</v>
      </c>
      <c r="K29" s="84">
        <v>3.5000000000070097E-3</v>
      </c>
      <c r="L29" s="83">
        <v>369767.67692</v>
      </c>
      <c r="M29" s="85">
        <v>135.04</v>
      </c>
      <c r="N29" s="73"/>
      <c r="O29" s="83">
        <v>499.33428263899998</v>
      </c>
      <c r="P29" s="84">
        <v>2.2349507392039543E-5</v>
      </c>
      <c r="Q29" s="84">
        <f t="shared" si="0"/>
        <v>3.3102670622103932E-2</v>
      </c>
      <c r="R29" s="84">
        <f>O29/'סכום נכסי הקרן'!$C$42</f>
        <v>6.0711059774293773E-3</v>
      </c>
    </row>
    <row r="30" spans="2:18">
      <c r="B30" s="75" t="s">
        <v>253</v>
      </c>
      <c r="C30" s="73" t="s">
        <v>254</v>
      </c>
      <c r="D30" s="86" t="s">
        <v>116</v>
      </c>
      <c r="E30" s="73" t="s">
        <v>230</v>
      </c>
      <c r="F30" s="73"/>
      <c r="G30" s="73"/>
      <c r="H30" s="83">
        <v>3.0499999999969538</v>
      </c>
      <c r="I30" s="86" t="s">
        <v>129</v>
      </c>
      <c r="J30" s="87">
        <v>3.7499999999999999E-2</v>
      </c>
      <c r="K30" s="84">
        <v>1.9000000000060939E-3</v>
      </c>
      <c r="L30" s="83">
        <v>272679.72031100001</v>
      </c>
      <c r="M30" s="85">
        <v>114.35</v>
      </c>
      <c r="N30" s="73"/>
      <c r="O30" s="83">
        <v>311.80926689899997</v>
      </c>
      <c r="P30" s="84">
        <v>1.3011220223573914E-5</v>
      </c>
      <c r="Q30" s="84">
        <f t="shared" si="0"/>
        <v>2.067096095330492E-2</v>
      </c>
      <c r="R30" s="84">
        <f>O30/'סכום נכסי הקרן'!$C$42</f>
        <v>3.7911018127649338E-3</v>
      </c>
    </row>
    <row r="31" spans="2:18">
      <c r="B31" s="75" t="s">
        <v>255</v>
      </c>
      <c r="C31" s="73" t="s">
        <v>256</v>
      </c>
      <c r="D31" s="86" t="s">
        <v>116</v>
      </c>
      <c r="E31" s="73" t="s">
        <v>230</v>
      </c>
      <c r="F31" s="73"/>
      <c r="G31" s="73"/>
      <c r="H31" s="83">
        <v>18.299999999996579</v>
      </c>
      <c r="I31" s="86" t="s">
        <v>129</v>
      </c>
      <c r="J31" s="87">
        <v>3.7499999999999999E-2</v>
      </c>
      <c r="K31" s="84">
        <v>1.8299999999996028E-2</v>
      </c>
      <c r="L31" s="83">
        <v>1271187.224773</v>
      </c>
      <c r="M31" s="85">
        <v>142.52000000000001</v>
      </c>
      <c r="N31" s="73"/>
      <c r="O31" s="83">
        <v>1811.6960344839999</v>
      </c>
      <c r="P31" s="84">
        <v>6.064452750740234E-5</v>
      </c>
      <c r="Q31" s="84">
        <f t="shared" si="0"/>
        <v>0.12010386464943205</v>
      </c>
      <c r="R31" s="84">
        <f>O31/'סכום נכסי הקרן'!$C$42</f>
        <v>2.2027325194078004E-2</v>
      </c>
    </row>
    <row r="32" spans="2:18">
      <c r="B32" s="75" t="s">
        <v>257</v>
      </c>
      <c r="C32" s="73" t="s">
        <v>258</v>
      </c>
      <c r="D32" s="86" t="s">
        <v>116</v>
      </c>
      <c r="E32" s="73" t="s">
        <v>230</v>
      </c>
      <c r="F32" s="73"/>
      <c r="G32" s="73"/>
      <c r="H32" s="83">
        <v>2.5700000000010297</v>
      </c>
      <c r="I32" s="86" t="s">
        <v>129</v>
      </c>
      <c r="J32" s="87">
        <v>1.5E-3</v>
      </c>
      <c r="K32" s="84">
        <v>1.6000000000031662E-3</v>
      </c>
      <c r="L32" s="83">
        <v>1262815.029504</v>
      </c>
      <c r="M32" s="85">
        <v>100.04</v>
      </c>
      <c r="N32" s="73"/>
      <c r="O32" s="83">
        <v>1263.3201766099999</v>
      </c>
      <c r="P32" s="84">
        <v>1.1931225913240953E-4</v>
      </c>
      <c r="Q32" s="84">
        <f t="shared" si="0"/>
        <v>8.375005111918736E-2</v>
      </c>
      <c r="R32" s="84">
        <f>O32/'סכום נכסי הקרן'!$C$42</f>
        <v>1.5359952124835477E-2</v>
      </c>
    </row>
    <row r="33" spans="2:18">
      <c r="B33" s="75" t="s">
        <v>259</v>
      </c>
      <c r="C33" s="73" t="s">
        <v>260</v>
      </c>
      <c r="D33" s="86" t="s">
        <v>116</v>
      </c>
      <c r="E33" s="73" t="s">
        <v>230</v>
      </c>
      <c r="F33" s="73"/>
      <c r="G33" s="73"/>
      <c r="H33" s="83">
        <v>1.8999999999992083</v>
      </c>
      <c r="I33" s="86" t="s">
        <v>129</v>
      </c>
      <c r="J33" s="87">
        <v>1.2500000000000001E-2</v>
      </c>
      <c r="K33" s="84">
        <v>4.9999999999830378E-4</v>
      </c>
      <c r="L33" s="83">
        <v>863501.57321199996</v>
      </c>
      <c r="M33" s="85">
        <v>102.41</v>
      </c>
      <c r="N33" s="73"/>
      <c r="O33" s="83">
        <v>884.31199898300008</v>
      </c>
      <c r="P33" s="84">
        <v>5.6605786840541268E-5</v>
      </c>
      <c r="Q33" s="84">
        <f t="shared" si="0"/>
        <v>5.8624231997048575E-2</v>
      </c>
      <c r="R33" s="84">
        <f>O33/'סכום נכסי הקרן'!$C$42</f>
        <v>1.0751819071112367E-2</v>
      </c>
    </row>
    <row r="34" spans="2:18">
      <c r="B34" s="75" t="s">
        <v>261</v>
      </c>
      <c r="C34" s="73" t="s">
        <v>262</v>
      </c>
      <c r="D34" s="86" t="s">
        <v>116</v>
      </c>
      <c r="E34" s="73" t="s">
        <v>230</v>
      </c>
      <c r="F34" s="73"/>
      <c r="G34" s="73"/>
      <c r="H34" s="83">
        <v>2.8699999999978338</v>
      </c>
      <c r="I34" s="86" t="s">
        <v>129</v>
      </c>
      <c r="J34" s="87">
        <v>1.4999999999999999E-2</v>
      </c>
      <c r="K34" s="84">
        <v>1.6999999999925111E-3</v>
      </c>
      <c r="L34" s="83">
        <v>475069.53975699999</v>
      </c>
      <c r="M34" s="85">
        <v>104</v>
      </c>
      <c r="N34" s="73"/>
      <c r="O34" s="83">
        <v>494.07231746100001</v>
      </c>
      <c r="P34" s="84">
        <v>2.8249089323627295E-5</v>
      </c>
      <c r="Q34" s="84">
        <f t="shared" si="0"/>
        <v>3.2753835971313004E-2</v>
      </c>
      <c r="R34" s="84">
        <f>O34/'סכום נכסי הקרן'!$C$42</f>
        <v>6.0071288996362297E-3</v>
      </c>
    </row>
    <row r="35" spans="2:18">
      <c r="B35" s="75" t="s">
        <v>263</v>
      </c>
      <c r="C35" s="73" t="s">
        <v>264</v>
      </c>
      <c r="D35" s="86" t="s">
        <v>116</v>
      </c>
      <c r="E35" s="73" t="s">
        <v>230</v>
      </c>
      <c r="F35" s="73"/>
      <c r="G35" s="73"/>
      <c r="H35" s="83">
        <v>8.0000000103978064E-2</v>
      </c>
      <c r="I35" s="86" t="s">
        <v>129</v>
      </c>
      <c r="J35" s="87">
        <v>5.0000000000000001E-3</v>
      </c>
      <c r="K35" s="84">
        <v>2.6000000004253645E-3</v>
      </c>
      <c r="L35" s="83">
        <v>4211.4463329999999</v>
      </c>
      <c r="M35" s="85">
        <v>100.48</v>
      </c>
      <c r="N35" s="73"/>
      <c r="O35" s="83">
        <v>4.2316614570000004</v>
      </c>
      <c r="P35" s="84">
        <v>1.0275044971827054E-6</v>
      </c>
      <c r="Q35" s="84">
        <f t="shared" si="0"/>
        <v>2.8053210097051467E-4</v>
      </c>
      <c r="R35" s="84">
        <f>O35/'סכום נכסי הקרן'!$C$42</f>
        <v>5.1450232958716645E-5</v>
      </c>
    </row>
    <row r="36" spans="2:18">
      <c r="B36" s="75" t="s">
        <v>265</v>
      </c>
      <c r="C36" s="73" t="s">
        <v>266</v>
      </c>
      <c r="D36" s="86" t="s">
        <v>116</v>
      </c>
      <c r="E36" s="73" t="s">
        <v>230</v>
      </c>
      <c r="F36" s="73"/>
      <c r="G36" s="73"/>
      <c r="H36" s="83">
        <v>1.0300000000026108</v>
      </c>
      <c r="I36" s="86" t="s">
        <v>129</v>
      </c>
      <c r="J36" s="87">
        <v>5.5E-2</v>
      </c>
      <c r="K36" s="84">
        <v>3.9999999998900686E-4</v>
      </c>
      <c r="L36" s="83">
        <v>131157.419153</v>
      </c>
      <c r="M36" s="85">
        <v>110.97</v>
      </c>
      <c r="N36" s="73"/>
      <c r="O36" s="83">
        <v>145.545381754</v>
      </c>
      <c r="P36" s="84">
        <v>7.4010186905018287E-6</v>
      </c>
      <c r="Q36" s="84">
        <f t="shared" si="0"/>
        <v>9.6487283174470691E-3</v>
      </c>
      <c r="R36" s="84">
        <f>O36/'סכום נכסי הקרן'!$C$42</f>
        <v>1.7695989798336665E-3</v>
      </c>
    </row>
    <row r="37" spans="2:18">
      <c r="B37" s="75" t="s">
        <v>267</v>
      </c>
      <c r="C37" s="73" t="s">
        <v>268</v>
      </c>
      <c r="D37" s="86" t="s">
        <v>116</v>
      </c>
      <c r="E37" s="73" t="s">
        <v>230</v>
      </c>
      <c r="F37" s="73"/>
      <c r="G37" s="73"/>
      <c r="H37" s="83">
        <v>14.560000000008525</v>
      </c>
      <c r="I37" s="86" t="s">
        <v>129</v>
      </c>
      <c r="J37" s="87">
        <v>5.5E-2</v>
      </c>
      <c r="K37" s="84">
        <v>1.5200000000005503E-2</v>
      </c>
      <c r="L37" s="83">
        <v>412402.48800700001</v>
      </c>
      <c r="M37" s="85">
        <v>176.34</v>
      </c>
      <c r="N37" s="73"/>
      <c r="O37" s="83">
        <v>727.23052757999994</v>
      </c>
      <c r="P37" s="84">
        <v>2.1199260642052027E-5</v>
      </c>
      <c r="Q37" s="84">
        <f t="shared" si="0"/>
        <v>4.8210734687775654E-2</v>
      </c>
      <c r="R37" s="84">
        <f>O37/'סכום נכסי הקרן'!$C$42</f>
        <v>8.8419596980726534E-3</v>
      </c>
    </row>
    <row r="38" spans="2:18">
      <c r="B38" s="75" t="s">
        <v>269</v>
      </c>
      <c r="C38" s="73" t="s">
        <v>270</v>
      </c>
      <c r="D38" s="86" t="s">
        <v>116</v>
      </c>
      <c r="E38" s="73" t="s">
        <v>230</v>
      </c>
      <c r="F38" s="73"/>
      <c r="G38" s="73"/>
      <c r="H38" s="83">
        <v>2.1299999999996793</v>
      </c>
      <c r="I38" s="86" t="s">
        <v>129</v>
      </c>
      <c r="J38" s="87">
        <v>4.2500000000000003E-2</v>
      </c>
      <c r="K38" s="84">
        <v>9.9999999999821998E-4</v>
      </c>
      <c r="L38" s="83">
        <v>998763.53972800006</v>
      </c>
      <c r="M38" s="85">
        <v>112.5</v>
      </c>
      <c r="N38" s="73"/>
      <c r="O38" s="83">
        <v>1123.6090300720002</v>
      </c>
      <c r="P38" s="84">
        <v>5.4295268881666519E-5</v>
      </c>
      <c r="Q38" s="84">
        <f t="shared" si="0"/>
        <v>7.4488095297444865E-2</v>
      </c>
      <c r="R38" s="84">
        <f>O38/'סכום נכסי הקרן'!$C$42</f>
        <v>1.3661288110865543E-2</v>
      </c>
    </row>
    <row r="39" spans="2:18">
      <c r="B39" s="75" t="s">
        <v>271</v>
      </c>
      <c r="C39" s="73" t="s">
        <v>272</v>
      </c>
      <c r="D39" s="86" t="s">
        <v>116</v>
      </c>
      <c r="E39" s="73" t="s">
        <v>230</v>
      </c>
      <c r="F39" s="73"/>
      <c r="G39" s="73"/>
      <c r="H39" s="83">
        <v>5.8700000000251045</v>
      </c>
      <c r="I39" s="86" t="s">
        <v>129</v>
      </c>
      <c r="J39" s="87">
        <v>0.02</v>
      </c>
      <c r="K39" s="84">
        <v>4.1000000000099698E-3</v>
      </c>
      <c r="L39" s="83">
        <v>99114.260905999981</v>
      </c>
      <c r="M39" s="85">
        <v>111.32</v>
      </c>
      <c r="N39" s="73"/>
      <c r="O39" s="83">
        <v>110.33399332900001</v>
      </c>
      <c r="P39" s="84">
        <v>5.2935828129383672E-6</v>
      </c>
      <c r="Q39" s="84">
        <f t="shared" si="0"/>
        <v>7.3144383764088801E-3</v>
      </c>
      <c r="R39" s="84">
        <f>O39/'סכום נכסי הקרן'!$C$42</f>
        <v>1.3414848323114658E-3</v>
      </c>
    </row>
    <row r="40" spans="2:18">
      <c r="B40" s="75" t="s">
        <v>273</v>
      </c>
      <c r="C40" s="73" t="s">
        <v>274</v>
      </c>
      <c r="D40" s="86" t="s">
        <v>116</v>
      </c>
      <c r="E40" s="73" t="s">
        <v>230</v>
      </c>
      <c r="F40" s="73"/>
      <c r="G40" s="73"/>
      <c r="H40" s="83">
        <v>8.8199999999326071</v>
      </c>
      <c r="I40" s="86" t="s">
        <v>129</v>
      </c>
      <c r="J40" s="87">
        <v>0.01</v>
      </c>
      <c r="K40" s="84">
        <v>7.6999999999578794E-3</v>
      </c>
      <c r="L40" s="83">
        <v>55432.024688999998</v>
      </c>
      <c r="M40" s="85">
        <v>102.79</v>
      </c>
      <c r="N40" s="73"/>
      <c r="O40" s="83">
        <v>56.978580911999998</v>
      </c>
      <c r="P40" s="84">
        <v>3.3650018046993449E-6</v>
      </c>
      <c r="Q40" s="84">
        <f t="shared" si="0"/>
        <v>3.7773156420915031E-3</v>
      </c>
      <c r="R40" s="84">
        <f>O40/'סכום נכסי הקרן'!$C$42</f>
        <v>6.9276838219893663E-4</v>
      </c>
    </row>
    <row r="41" spans="2:18">
      <c r="B41" s="75" t="s">
        <v>275</v>
      </c>
      <c r="C41" s="73" t="s">
        <v>276</v>
      </c>
      <c r="D41" s="86" t="s">
        <v>116</v>
      </c>
      <c r="E41" s="73" t="s">
        <v>230</v>
      </c>
      <c r="F41" s="73"/>
      <c r="G41" s="73"/>
      <c r="H41" s="83">
        <v>0.33000000003417723</v>
      </c>
      <c r="I41" s="86" t="s">
        <v>129</v>
      </c>
      <c r="J41" s="87">
        <v>0.01</v>
      </c>
      <c r="K41" s="84">
        <v>-6.0000000068354518E-4</v>
      </c>
      <c r="L41" s="83">
        <v>7240.946989</v>
      </c>
      <c r="M41" s="85">
        <v>101.02</v>
      </c>
      <c r="N41" s="73"/>
      <c r="O41" s="83">
        <v>7.3148049750000013</v>
      </c>
      <c r="P41" s="84">
        <v>6.590089138893596E-7</v>
      </c>
      <c r="Q41" s="84">
        <f t="shared" si="0"/>
        <v>4.8492480522794408E-4</v>
      </c>
      <c r="R41" s="84">
        <f>O41/'סכום נכסי הקרן'!$C$42</f>
        <v>8.8936325326492081E-5</v>
      </c>
    </row>
    <row r="42" spans="2:18">
      <c r="B42" s="75" t="s">
        <v>277</v>
      </c>
      <c r="C42" s="73" t="s">
        <v>278</v>
      </c>
      <c r="D42" s="86" t="s">
        <v>116</v>
      </c>
      <c r="E42" s="73" t="s">
        <v>230</v>
      </c>
      <c r="F42" s="73"/>
      <c r="G42" s="73"/>
      <c r="H42" s="83">
        <v>14.560000000005401</v>
      </c>
      <c r="I42" s="86" t="s">
        <v>129</v>
      </c>
      <c r="J42" s="87">
        <v>1.4999999999999999E-2</v>
      </c>
      <c r="K42" s="84">
        <v>1.4300000000003667E-2</v>
      </c>
      <c r="L42" s="83">
        <v>1177086.425661</v>
      </c>
      <c r="M42" s="85">
        <v>101.9</v>
      </c>
      <c r="N42" s="73"/>
      <c r="O42" s="83">
        <v>1199.4510870920001</v>
      </c>
      <c r="P42" s="84">
        <v>9.9250400464174449E-5</v>
      </c>
      <c r="Q42" s="84">
        <f t="shared" si="0"/>
        <v>7.9515938808544087E-2</v>
      </c>
      <c r="R42" s="84">
        <f>O42/'סכום נכסי הקרן'!$C$42</f>
        <v>1.4583406182312974E-2</v>
      </c>
    </row>
    <row r="43" spans="2:18">
      <c r="B43" s="75" t="s">
        <v>279</v>
      </c>
      <c r="C43" s="73" t="s">
        <v>280</v>
      </c>
      <c r="D43" s="86" t="s">
        <v>116</v>
      </c>
      <c r="E43" s="73" t="s">
        <v>230</v>
      </c>
      <c r="F43" s="73"/>
      <c r="G43" s="73"/>
      <c r="H43" s="83">
        <v>1.5700000000003447</v>
      </c>
      <c r="I43" s="86" t="s">
        <v>129</v>
      </c>
      <c r="J43" s="87">
        <v>7.4999999999999997E-3</v>
      </c>
      <c r="K43" s="84">
        <v>3.9999999999540425E-4</v>
      </c>
      <c r="L43" s="83">
        <v>429006.94128000009</v>
      </c>
      <c r="M43" s="85">
        <v>101.44</v>
      </c>
      <c r="N43" s="73"/>
      <c r="O43" s="83">
        <v>435.18465650500002</v>
      </c>
      <c r="P43" s="84">
        <v>2.7731179029207253E-5</v>
      </c>
      <c r="Q43" s="84">
        <f t="shared" si="0"/>
        <v>2.8849960527331332E-2</v>
      </c>
      <c r="R43" s="84">
        <f>O43/'סכום נכסי הקרן'!$C$42</f>
        <v>5.2911491584950133E-3</v>
      </c>
    </row>
    <row r="44" spans="2:18">
      <c r="B44" s="75" t="s">
        <v>281</v>
      </c>
      <c r="C44" s="73" t="s">
        <v>282</v>
      </c>
      <c r="D44" s="86" t="s">
        <v>116</v>
      </c>
      <c r="E44" s="73" t="s">
        <v>230</v>
      </c>
      <c r="F44" s="73"/>
      <c r="G44" s="73"/>
      <c r="H44" s="83">
        <v>4.5000000000023173</v>
      </c>
      <c r="I44" s="86" t="s">
        <v>129</v>
      </c>
      <c r="J44" s="87">
        <v>1.7500000000000002E-2</v>
      </c>
      <c r="K44" s="84">
        <v>2.900000000005099E-3</v>
      </c>
      <c r="L44" s="83">
        <v>602978.34771899995</v>
      </c>
      <c r="M44" s="85">
        <v>107.35</v>
      </c>
      <c r="N44" s="73"/>
      <c r="O44" s="83">
        <v>647.297232323</v>
      </c>
      <c r="P44" s="84">
        <v>3.0911716541530377E-5</v>
      </c>
      <c r="Q44" s="84">
        <f t="shared" si="0"/>
        <v>4.2911668237445799E-2</v>
      </c>
      <c r="R44" s="84">
        <f>O44/'סכום נכסי הקרן'!$C$42</f>
        <v>7.8700987153545055E-3</v>
      </c>
    </row>
    <row r="45" spans="2:18">
      <c r="B45" s="75" t="s">
        <v>283</v>
      </c>
      <c r="C45" s="73" t="s">
        <v>284</v>
      </c>
      <c r="D45" s="86" t="s">
        <v>116</v>
      </c>
      <c r="E45" s="73" t="s">
        <v>230</v>
      </c>
      <c r="F45" s="73"/>
      <c r="G45" s="73"/>
      <c r="H45" s="83">
        <v>7.2000000000084885</v>
      </c>
      <c r="I45" s="86" t="s">
        <v>129</v>
      </c>
      <c r="J45" s="87">
        <v>2.2499999999999999E-2</v>
      </c>
      <c r="K45" s="84">
        <v>5.7000000000562365E-3</v>
      </c>
      <c r="L45" s="83">
        <v>83212.029267000005</v>
      </c>
      <c r="M45" s="85">
        <v>113.26</v>
      </c>
      <c r="N45" s="73"/>
      <c r="O45" s="83">
        <v>94.245947071000003</v>
      </c>
      <c r="P45" s="84">
        <v>4.6957638125647588E-6</v>
      </c>
      <c r="Q45" s="84">
        <f t="shared" si="0"/>
        <v>6.2479037627285201E-3</v>
      </c>
      <c r="R45" s="84">
        <f>O45/'סכום נכסי הקרן'!$C$42</f>
        <v>1.1458799295479248E-3</v>
      </c>
    </row>
    <row r="46" spans="2:18">
      <c r="B46" s="76"/>
      <c r="C46" s="73"/>
      <c r="D46" s="73"/>
      <c r="E46" s="73"/>
      <c r="F46" s="73"/>
      <c r="G46" s="73"/>
      <c r="H46" s="73"/>
      <c r="I46" s="73"/>
      <c r="J46" s="73"/>
      <c r="K46" s="84"/>
      <c r="L46" s="83"/>
      <c r="M46" s="85"/>
      <c r="N46" s="73"/>
      <c r="O46" s="73"/>
      <c r="P46" s="73"/>
      <c r="Q46" s="84"/>
      <c r="R46" s="73"/>
    </row>
    <row r="47" spans="2:18">
      <c r="B47" s="70" t="s">
        <v>193</v>
      </c>
      <c r="C47" s="71"/>
      <c r="D47" s="71"/>
      <c r="E47" s="71"/>
      <c r="F47" s="71"/>
      <c r="G47" s="71"/>
      <c r="H47" s="80">
        <v>23.768619482864878</v>
      </c>
      <c r="I47" s="71"/>
      <c r="J47" s="71"/>
      <c r="K47" s="81">
        <v>3.0797810584302154E-2</v>
      </c>
      <c r="L47" s="80"/>
      <c r="M47" s="82"/>
      <c r="N47" s="71"/>
      <c r="O47" s="80">
        <v>80.816238677000001</v>
      </c>
      <c r="P47" s="71"/>
      <c r="Q47" s="81">
        <f t="shared" si="0"/>
        <v>5.3575999542898626E-3</v>
      </c>
      <c r="R47" s="81">
        <f>O47/'סכום נכסי הקרן'!$C$42</f>
        <v>9.8259616205845636E-4</v>
      </c>
    </row>
    <row r="48" spans="2:18">
      <c r="B48" s="72" t="s">
        <v>62</v>
      </c>
      <c r="C48" s="73"/>
      <c r="D48" s="73"/>
      <c r="E48" s="73"/>
      <c r="F48" s="73"/>
      <c r="G48" s="73"/>
      <c r="H48" s="83">
        <v>23.768619482864878</v>
      </c>
      <c r="I48" s="73"/>
      <c r="J48" s="73"/>
      <c r="K48" s="84">
        <v>3.0797810584302154E-2</v>
      </c>
      <c r="L48" s="83"/>
      <c r="M48" s="85"/>
      <c r="N48" s="73"/>
      <c r="O48" s="83">
        <v>80.816238677000001</v>
      </c>
      <c r="P48" s="73"/>
      <c r="Q48" s="84">
        <f t="shared" si="0"/>
        <v>5.3575999542898626E-3</v>
      </c>
      <c r="R48" s="84">
        <f>O48/'סכום נכסי הקרן'!$C$42</f>
        <v>9.8259616205845636E-4</v>
      </c>
    </row>
    <row r="49" spans="2:18">
      <c r="B49" s="75" t="s">
        <v>285</v>
      </c>
      <c r="C49" s="73" t="s">
        <v>286</v>
      </c>
      <c r="D49" s="86" t="s">
        <v>27</v>
      </c>
      <c r="E49" s="73" t="s">
        <v>287</v>
      </c>
      <c r="F49" s="73" t="s">
        <v>288</v>
      </c>
      <c r="G49" s="73"/>
      <c r="H49" s="83">
        <v>22.179999999961741</v>
      </c>
      <c r="I49" s="86" t="s">
        <v>128</v>
      </c>
      <c r="J49" s="87">
        <v>3.7999999999999999E-2</v>
      </c>
      <c r="K49" s="84">
        <v>2.979999999998658E-2</v>
      </c>
      <c r="L49" s="83">
        <v>15565.011399999999</v>
      </c>
      <c r="M49" s="85">
        <v>119.09187</v>
      </c>
      <c r="N49" s="73"/>
      <c r="O49" s="83">
        <v>59.595370695999996</v>
      </c>
      <c r="P49" s="84">
        <v>3.1130022799999999E-6</v>
      </c>
      <c r="Q49" s="84">
        <f t="shared" si="0"/>
        <v>3.9507920752521386E-3</v>
      </c>
      <c r="R49" s="84">
        <f>O49/'סכום נכסי הקרן'!$C$42</f>
        <v>7.2458435929419261E-4</v>
      </c>
    </row>
    <row r="50" spans="2:18">
      <c r="B50" s="75" t="s">
        <v>289</v>
      </c>
      <c r="C50" s="73" t="s">
        <v>290</v>
      </c>
      <c r="D50" s="86" t="s">
        <v>27</v>
      </c>
      <c r="E50" s="73" t="s">
        <v>287</v>
      </c>
      <c r="F50" s="73" t="s">
        <v>288</v>
      </c>
      <c r="G50" s="73"/>
      <c r="H50" s="83">
        <v>28.230000000535792</v>
      </c>
      <c r="I50" s="86" t="s">
        <v>128</v>
      </c>
      <c r="J50" s="87">
        <v>4.4999999999999998E-2</v>
      </c>
      <c r="K50" s="84">
        <v>3.3600000000395841E-2</v>
      </c>
      <c r="L50" s="83">
        <v>4957.01</v>
      </c>
      <c r="M50" s="85">
        <v>133.15649999999999</v>
      </c>
      <c r="N50" s="73"/>
      <c r="O50" s="83">
        <v>21.220867980999998</v>
      </c>
      <c r="P50" s="84">
        <v>4.95701E-6</v>
      </c>
      <c r="Q50" s="84">
        <f t="shared" si="0"/>
        <v>1.4068078790377234E-3</v>
      </c>
      <c r="R50" s="84">
        <f>O50/'סכום נכסי הקרן'!$C$42</f>
        <v>2.5801180276426369E-4</v>
      </c>
    </row>
    <row r="51" spans="2:18">
      <c r="B51" s="116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</row>
    <row r="52" spans="2:18">
      <c r="B52" s="116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</row>
    <row r="53" spans="2:18">
      <c r="B53" s="116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</row>
    <row r="54" spans="2:18">
      <c r="B54" s="118" t="s">
        <v>108</v>
      </c>
      <c r="C54" s="120"/>
      <c r="D54" s="120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</row>
    <row r="55" spans="2:18">
      <c r="B55" s="118" t="s">
        <v>199</v>
      </c>
      <c r="C55" s="120"/>
      <c r="D55" s="120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</row>
    <row r="56" spans="2:18">
      <c r="B56" s="142" t="s">
        <v>207</v>
      </c>
      <c r="C56" s="142"/>
      <c r="D56" s="142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</row>
    <row r="57" spans="2:18">
      <c r="B57" s="116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</row>
    <row r="58" spans="2:18">
      <c r="B58" s="116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</row>
    <row r="59" spans="2:18">
      <c r="B59" s="116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</row>
    <row r="60" spans="2:18">
      <c r="B60" s="116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</row>
    <row r="61" spans="2:18">
      <c r="B61" s="116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</row>
    <row r="62" spans="2:18">
      <c r="B62" s="116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</row>
    <row r="63" spans="2:18">
      <c r="B63" s="116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</row>
    <row r="64" spans="2:18">
      <c r="B64" s="116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</row>
    <row r="65" spans="2:18">
      <c r="B65" s="116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</row>
    <row r="66" spans="2:18">
      <c r="B66" s="116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</row>
    <row r="67" spans="2:18">
      <c r="B67" s="116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</row>
    <row r="68" spans="2:18">
      <c r="B68" s="116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</row>
    <row r="69" spans="2:18">
      <c r="B69" s="116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</row>
    <row r="70" spans="2:18">
      <c r="B70" s="116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</row>
    <row r="71" spans="2:18">
      <c r="B71" s="116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</row>
    <row r="72" spans="2:18">
      <c r="B72" s="116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</row>
    <row r="73" spans="2:18">
      <c r="B73" s="116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</row>
    <row r="74" spans="2:18">
      <c r="B74" s="116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</row>
    <row r="75" spans="2:18">
      <c r="B75" s="116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</row>
    <row r="76" spans="2:18">
      <c r="B76" s="116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</row>
    <row r="77" spans="2:18">
      <c r="B77" s="116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</row>
    <row r="78" spans="2:18">
      <c r="B78" s="116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</row>
    <row r="79" spans="2:18">
      <c r="B79" s="116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</row>
    <row r="80" spans="2:18">
      <c r="B80" s="116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</row>
    <row r="81" spans="2:18">
      <c r="B81" s="116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</row>
    <row r="82" spans="2:18">
      <c r="B82" s="116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</row>
    <row r="83" spans="2:18">
      <c r="B83" s="116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</row>
    <row r="84" spans="2:18">
      <c r="B84" s="116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</row>
    <row r="85" spans="2:18">
      <c r="B85" s="116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</row>
    <row r="86" spans="2:18">
      <c r="B86" s="116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</row>
    <row r="87" spans="2:18">
      <c r="B87" s="116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</row>
    <row r="88" spans="2:18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</row>
    <row r="89" spans="2:18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</row>
    <row r="90" spans="2:18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</row>
    <row r="91" spans="2:18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</row>
    <row r="92" spans="2:18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</row>
    <row r="93" spans="2:18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</row>
    <row r="94" spans="2:18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</row>
    <row r="95" spans="2:18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</row>
    <row r="96" spans="2:18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</row>
    <row r="97" spans="2:18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</row>
    <row r="98" spans="2:18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</row>
    <row r="99" spans="2:18">
      <c r="B99" s="116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</row>
    <row r="100" spans="2:18">
      <c r="B100" s="116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</row>
    <row r="101" spans="2:18">
      <c r="B101" s="116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</row>
    <row r="102" spans="2:18">
      <c r="B102" s="116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</row>
    <row r="103" spans="2:18">
      <c r="B103" s="116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</row>
    <row r="104" spans="2:18">
      <c r="B104" s="116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</row>
    <row r="105" spans="2:18">
      <c r="B105" s="116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</row>
    <row r="106" spans="2:18">
      <c r="B106" s="116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</row>
    <row r="107" spans="2:18">
      <c r="B107" s="116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</row>
    <row r="108" spans="2:18">
      <c r="B108" s="116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</row>
    <row r="109" spans="2:18">
      <c r="B109" s="116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</row>
    <row r="110" spans="2:18">
      <c r="B110" s="116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</row>
    <row r="111" spans="2:18">
      <c r="B111" s="116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</row>
    <row r="112" spans="2:18">
      <c r="B112" s="116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</row>
    <row r="113" spans="2:18">
      <c r="B113" s="116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</row>
    <row r="114" spans="2:18">
      <c r="B114" s="116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</row>
    <row r="115" spans="2:18">
      <c r="B115" s="116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</row>
    <row r="116" spans="2:18">
      <c r="B116" s="116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</row>
    <row r="117" spans="2:18"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</row>
    <row r="118" spans="2:18"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</row>
    <row r="119" spans="2:18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</row>
    <row r="120" spans="2:18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</row>
    <row r="121" spans="2:18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</row>
    <row r="122" spans="2:18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</row>
    <row r="123" spans="2:18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</row>
    <row r="124" spans="2:18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</row>
    <row r="125" spans="2:18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</row>
    <row r="126" spans="2:18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</row>
    <row r="127" spans="2:18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</row>
    <row r="128" spans="2:18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</row>
    <row r="129" spans="2:18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</row>
    <row r="130" spans="2:18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</row>
    <row r="131" spans="2:18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</row>
    <row r="132" spans="2:18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</row>
    <row r="133" spans="2:18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</row>
    <row r="134" spans="2:18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</row>
    <row r="135" spans="2:18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</row>
    <row r="136" spans="2:18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</row>
    <row r="137" spans="2:18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</row>
    <row r="138" spans="2:18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</row>
    <row r="139" spans="2:18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</row>
    <row r="140" spans="2:18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</row>
    <row r="141" spans="2:18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</row>
    <row r="142" spans="2:18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</row>
    <row r="143" spans="2:18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</row>
    <row r="144" spans="2:18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</row>
    <row r="145" spans="2:18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</row>
    <row r="146" spans="2:18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</row>
    <row r="147" spans="2:18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</row>
    <row r="148" spans="2:18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</row>
    <row r="149" spans="2:18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</row>
    <row r="150" spans="2:18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</row>
    <row r="151" spans="2:18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</row>
    <row r="152" spans="2:18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</row>
    <row r="153" spans="2:18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</row>
    <row r="154" spans="2:18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</row>
    <row r="155" spans="2:18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</row>
    <row r="156" spans="2:18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</row>
    <row r="157" spans="2:18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</row>
    <row r="158" spans="2:18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</row>
    <row r="159" spans="2:18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</row>
    <row r="160" spans="2:18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</row>
    <row r="161" spans="2:18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</row>
    <row r="162" spans="2:18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</row>
    <row r="163" spans="2:18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</row>
    <row r="164" spans="2:18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</row>
    <row r="165" spans="2:18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</row>
    <row r="166" spans="2:18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</row>
    <row r="167" spans="2:18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</row>
    <row r="168" spans="2:18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</row>
    <row r="169" spans="2:18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</row>
    <row r="170" spans="2:18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</row>
    <row r="171" spans="2:18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</row>
    <row r="172" spans="2:18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</row>
    <row r="173" spans="2:18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</row>
    <row r="174" spans="2:18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</row>
    <row r="175" spans="2:18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</row>
    <row r="176" spans="2:18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</row>
    <row r="177" spans="2:18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</row>
    <row r="178" spans="2:18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</row>
    <row r="179" spans="2:18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</row>
    <row r="180" spans="2:18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</row>
    <row r="181" spans="2:18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</row>
    <row r="182" spans="2:18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</row>
    <row r="183" spans="2:18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</row>
    <row r="184" spans="2:18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</row>
    <row r="185" spans="2:18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</row>
    <row r="186" spans="2:18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</row>
    <row r="187" spans="2:18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</row>
    <row r="188" spans="2:18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</row>
    <row r="189" spans="2:18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</row>
    <row r="190" spans="2:18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</row>
    <row r="191" spans="2:18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</row>
    <row r="192" spans="2:18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</row>
    <row r="193" spans="2:18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</row>
    <row r="194" spans="2:18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</row>
    <row r="195" spans="2:18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</row>
    <row r="196" spans="2:18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</row>
    <row r="197" spans="2:18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</row>
    <row r="198" spans="2:18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</row>
    <row r="199" spans="2:18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</row>
    <row r="200" spans="2:18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</row>
    <row r="201" spans="2:18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</row>
    <row r="202" spans="2:18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</row>
    <row r="203" spans="2:18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</row>
    <row r="204" spans="2:18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</row>
    <row r="205" spans="2:18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</row>
    <row r="206" spans="2:18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</row>
    <row r="207" spans="2:18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</row>
    <row r="208" spans="2:18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</row>
    <row r="209" spans="2:18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</row>
    <row r="210" spans="2:18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</row>
    <row r="211" spans="2:18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</row>
    <row r="212" spans="2:18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</row>
    <row r="213" spans="2:18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</row>
    <row r="214" spans="2:18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</row>
    <row r="215" spans="2:18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</row>
    <row r="216" spans="2:18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</row>
    <row r="217" spans="2:18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</row>
    <row r="218" spans="2:18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</row>
    <row r="219" spans="2:18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</row>
    <row r="220" spans="2:18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</row>
    <row r="221" spans="2:18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</row>
    <row r="222" spans="2:18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</row>
    <row r="223" spans="2:18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</row>
    <row r="224" spans="2:18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</row>
    <row r="225" spans="2:18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</row>
    <row r="226" spans="2:18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</row>
    <row r="227" spans="2:18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</row>
    <row r="228" spans="2:18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</row>
    <row r="229" spans="2:18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</row>
    <row r="230" spans="2:18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</row>
    <row r="231" spans="2:18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</row>
    <row r="232" spans="2:18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</row>
    <row r="233" spans="2:18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</row>
    <row r="234" spans="2:18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</row>
    <row r="235" spans="2:18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</row>
    <row r="236" spans="2:18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</row>
    <row r="237" spans="2:18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</row>
    <row r="238" spans="2:18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</row>
    <row r="239" spans="2:18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</row>
    <row r="240" spans="2:18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</row>
    <row r="241" spans="2:18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</row>
    <row r="242" spans="2:18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</row>
    <row r="243" spans="2:18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</row>
    <row r="244" spans="2:18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</row>
    <row r="245" spans="2:18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</row>
    <row r="246" spans="2:18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</row>
    <row r="247" spans="2:18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</row>
    <row r="248" spans="2:18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</row>
    <row r="249" spans="2:18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</row>
    <row r="250" spans="2:18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</row>
    <row r="251" spans="2:18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</row>
    <row r="252" spans="2:18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</row>
    <row r="253" spans="2:18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</row>
    <row r="254" spans="2:18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</row>
    <row r="255" spans="2:18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</row>
    <row r="256" spans="2:18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</row>
    <row r="257" spans="2:18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</row>
    <row r="258" spans="2:18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</row>
    <row r="259" spans="2:18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</row>
    <row r="260" spans="2:18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</row>
    <row r="261" spans="2:18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</row>
    <row r="262" spans="2:18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</row>
    <row r="263" spans="2:18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</row>
    <row r="264" spans="2:18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</row>
    <row r="265" spans="2:18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</row>
    <row r="266" spans="2:18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</row>
    <row r="267" spans="2:18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</row>
    <row r="268" spans="2:18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</row>
    <row r="269" spans="2:18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</row>
    <row r="270" spans="2:18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</row>
    <row r="271" spans="2:18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</row>
    <row r="272" spans="2:18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</row>
    <row r="273" spans="2:18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</row>
    <row r="274" spans="2:18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</row>
    <row r="275" spans="2:18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</row>
    <row r="276" spans="2:18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</row>
    <row r="277" spans="2:18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</row>
    <row r="278" spans="2:18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</row>
    <row r="279" spans="2:18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</row>
    <row r="280" spans="2:18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</row>
    <row r="281" spans="2:18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</row>
    <row r="282" spans="2:18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</row>
    <row r="283" spans="2:18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</row>
    <row r="284" spans="2:18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</row>
    <row r="285" spans="2:18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</row>
    <row r="286" spans="2:18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</row>
    <row r="287" spans="2:18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</row>
    <row r="288" spans="2:18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</row>
    <row r="289" spans="2:18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</row>
    <row r="290" spans="2:18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</row>
    <row r="291" spans="2:18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</row>
    <row r="292" spans="2:18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</row>
    <row r="293" spans="2:18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</row>
    <row r="294" spans="2:18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</row>
    <row r="295" spans="2:18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</row>
    <row r="296" spans="2:18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</row>
    <row r="297" spans="2:18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</row>
    <row r="298" spans="2:18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</row>
    <row r="299" spans="2:18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</row>
    <row r="300" spans="2:18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</row>
    <row r="301" spans="2:18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</row>
    <row r="302" spans="2:18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</row>
    <row r="303" spans="2:18"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</row>
    <row r="304" spans="2:18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</row>
    <row r="305" spans="2:18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</row>
    <row r="306" spans="2:18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</row>
    <row r="307" spans="2:18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</row>
    <row r="308" spans="2:18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</row>
    <row r="309" spans="2:18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</row>
    <row r="310" spans="2:18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</row>
    <row r="311" spans="2:18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</row>
    <row r="312" spans="2:18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</row>
    <row r="313" spans="2:18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</row>
    <row r="314" spans="2:18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</row>
    <row r="315" spans="2:18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</row>
    <row r="316" spans="2:18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</row>
    <row r="317" spans="2:18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</row>
    <row r="318" spans="2:18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</row>
    <row r="319" spans="2:18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</row>
    <row r="320" spans="2:18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</row>
    <row r="321" spans="2:18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</row>
    <row r="322" spans="2:18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</row>
    <row r="323" spans="2:18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</row>
    <row r="324" spans="2:18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</row>
    <row r="325" spans="2:18">
      <c r="B325" s="116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</row>
    <row r="326" spans="2:18">
      <c r="B326" s="116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</row>
    <row r="327" spans="2:18">
      <c r="B327" s="116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</row>
    <row r="328" spans="2:18">
      <c r="B328" s="116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</row>
    <row r="329" spans="2:18">
      <c r="B329" s="116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</row>
    <row r="330" spans="2:18">
      <c r="B330" s="116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</row>
    <row r="331" spans="2:18">
      <c r="B331" s="116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</row>
    <row r="332" spans="2:18">
      <c r="B332" s="116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</row>
    <row r="333" spans="2:18">
      <c r="B333" s="116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</row>
    <row r="334" spans="2:18">
      <c r="B334" s="116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</row>
    <row r="335" spans="2:18">
      <c r="B335" s="116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</row>
    <row r="336" spans="2:18">
      <c r="B336" s="116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</row>
    <row r="337" spans="2:18">
      <c r="B337" s="116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</row>
    <row r="338" spans="2:18">
      <c r="B338" s="116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</row>
    <row r="339" spans="2:18">
      <c r="B339" s="116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</row>
    <row r="340" spans="2:18">
      <c r="B340" s="116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</row>
    <row r="341" spans="2:18">
      <c r="B341" s="116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</row>
    <row r="342" spans="2:18">
      <c r="B342" s="116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</row>
    <row r="343" spans="2:18">
      <c r="B343" s="116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</row>
    <row r="344" spans="2:18">
      <c r="B344" s="116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</row>
    <row r="345" spans="2:18">
      <c r="B345" s="116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</row>
    <row r="346" spans="2:18">
      <c r="B346" s="116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</row>
    <row r="347" spans="2:18">
      <c r="B347" s="116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</row>
    <row r="348" spans="2:18">
      <c r="B348" s="116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</row>
    <row r="349" spans="2:18">
      <c r="B349" s="116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</row>
    <row r="350" spans="2:18">
      <c r="B350" s="116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</row>
    <row r="351" spans="2:18">
      <c r="B351" s="116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</row>
    <row r="352" spans="2:18">
      <c r="B352" s="116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</row>
    <row r="353" spans="2:18"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</row>
    <row r="354" spans="2:18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</row>
    <row r="355" spans="2:18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</row>
    <row r="356" spans="2:18">
      <c r="B356" s="116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</row>
    <row r="357" spans="2:18">
      <c r="B357" s="116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</row>
    <row r="358" spans="2:18">
      <c r="B358" s="116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</row>
    <row r="359" spans="2:18">
      <c r="B359" s="116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</row>
    <row r="360" spans="2:18">
      <c r="B360" s="116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</row>
    <row r="361" spans="2:18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</row>
    <row r="362" spans="2:18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</row>
    <row r="363" spans="2:18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</row>
    <row r="364" spans="2:18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</row>
    <row r="365" spans="2:18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</row>
    <row r="366" spans="2:18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</row>
    <row r="367" spans="2:18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</row>
    <row r="368" spans="2:18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</row>
    <row r="369" spans="2:18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</row>
    <row r="370" spans="2:18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</row>
    <row r="371" spans="2:18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</row>
    <row r="372" spans="2:18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</row>
    <row r="373" spans="2:18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</row>
    <row r="374" spans="2:18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</row>
    <row r="375" spans="2:18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</row>
    <row r="376" spans="2:18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</row>
    <row r="377" spans="2:18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</row>
    <row r="378" spans="2:18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</row>
    <row r="379" spans="2:18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</row>
    <row r="380" spans="2:18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</row>
    <row r="381" spans="2:18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</row>
    <row r="382" spans="2:18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</row>
    <row r="383" spans="2:18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</row>
    <row r="384" spans="2:18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</row>
    <row r="385" spans="2:18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</row>
    <row r="386" spans="2:18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</row>
    <row r="387" spans="2:18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</row>
    <row r="388" spans="2:18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</row>
    <row r="389" spans="2:18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</row>
    <row r="390" spans="2:18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</row>
    <row r="391" spans="2:18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</row>
    <row r="392" spans="2:18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</row>
    <row r="393" spans="2:18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</row>
    <row r="394" spans="2:18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</row>
    <row r="395" spans="2:18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</row>
    <row r="396" spans="2:18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</row>
    <row r="397" spans="2:18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</row>
    <row r="398" spans="2:18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</row>
    <row r="399" spans="2:18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</row>
    <row r="400" spans="2:18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</row>
    <row r="401" spans="2:18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</row>
    <row r="402" spans="2:18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</row>
    <row r="403" spans="2:18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</row>
    <row r="404" spans="2:18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</row>
    <row r="405" spans="2:18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</row>
    <row r="406" spans="2:18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</row>
    <row r="407" spans="2:18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</row>
    <row r="408" spans="2:18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</row>
    <row r="409" spans="2:18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</row>
    <row r="410" spans="2:18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</row>
    <row r="411" spans="2:18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</row>
    <row r="412" spans="2:18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</row>
    <row r="413" spans="2:18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</row>
    <row r="414" spans="2:18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</row>
    <row r="415" spans="2:18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</row>
    <row r="416" spans="2:18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</row>
    <row r="417" spans="2:18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</row>
    <row r="418" spans="2:18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</row>
    <row r="419" spans="2:18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</row>
    <row r="420" spans="2:18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</row>
    <row r="421" spans="2:18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</row>
    <row r="422" spans="2:18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</row>
    <row r="423" spans="2:18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</row>
    <row r="424" spans="2:18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</row>
    <row r="425" spans="2:18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</row>
    <row r="426" spans="2:18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</row>
    <row r="427" spans="2:18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</row>
    <row r="428" spans="2:18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</row>
    <row r="429" spans="2:18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</row>
    <row r="430" spans="2:18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</row>
    <row r="431" spans="2:18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</row>
    <row r="432" spans="2:18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</row>
    <row r="433" spans="2:18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</row>
    <row r="434" spans="2:18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</row>
    <row r="435" spans="2:18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</row>
    <row r="436" spans="2:18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</row>
    <row r="437" spans="2:18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</row>
    <row r="438" spans="2:18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</row>
    <row r="439" spans="2:18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</row>
    <row r="440" spans="2:18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</row>
    <row r="441" spans="2:18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</row>
    <row r="442" spans="2:18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</row>
    <row r="443" spans="2:18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</row>
    <row r="444" spans="2:18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</row>
    <row r="445" spans="2:18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</row>
    <row r="446" spans="2:18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</row>
    <row r="447" spans="2:18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</row>
    <row r="448" spans="2:18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</row>
    <row r="449" spans="2:18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</row>
    <row r="450" spans="2:18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</row>
    <row r="451" spans="2:18">
      <c r="B451" s="116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</row>
    <row r="452" spans="2:18">
      <c r="B452" s="116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</row>
    <row r="453" spans="2:18">
      <c r="B453" s="116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</row>
    <row r="454" spans="2:18">
      <c r="B454" s="116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</row>
    <row r="455" spans="2:18">
      <c r="B455" s="116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</row>
    <row r="456" spans="2:18">
      <c r="B456" s="116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</row>
    <row r="457" spans="2:18">
      <c r="B457" s="116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</row>
    <row r="458" spans="2:18">
      <c r="B458" s="116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</row>
    <row r="459" spans="2:18">
      <c r="B459" s="116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</row>
    <row r="460" spans="2:18">
      <c r="B460" s="116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</row>
    <row r="461" spans="2:18">
      <c r="B461" s="116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</row>
    <row r="462" spans="2:18">
      <c r="B462" s="116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</row>
    <row r="463" spans="2:18">
      <c r="B463" s="116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</row>
    <row r="464" spans="2:18">
      <c r="B464" s="116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</row>
    <row r="465" spans="2:18">
      <c r="B465" s="116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</row>
    <row r="466" spans="2:18">
      <c r="B466" s="116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</row>
    <row r="467" spans="2:18">
      <c r="B467" s="116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</row>
    <row r="468" spans="2:18">
      <c r="B468" s="116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</row>
    <row r="469" spans="2:18">
      <c r="B469" s="116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</row>
    <row r="470" spans="2:18">
      <c r="B470" s="116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</row>
    <row r="471" spans="2:18">
      <c r="B471" s="116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</row>
    <row r="472" spans="2:18">
      <c r="B472" s="116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</row>
    <row r="473" spans="2:18">
      <c r="B473" s="116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</row>
    <row r="474" spans="2:18">
      <c r="B474" s="116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</row>
    <row r="475" spans="2:18">
      <c r="B475" s="116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</row>
    <row r="476" spans="2:18">
      <c r="B476" s="116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</row>
    <row r="477" spans="2:18">
      <c r="B477" s="116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</row>
    <row r="478" spans="2:18">
      <c r="B478" s="116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</row>
    <row r="479" spans="2:18">
      <c r="B479" s="116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</row>
    <row r="480" spans="2:18">
      <c r="B480" s="116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</row>
    <row r="481" spans="2:18">
      <c r="B481" s="116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</row>
    <row r="482" spans="2:18">
      <c r="B482" s="116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</row>
    <row r="483" spans="2:18">
      <c r="B483" s="116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</row>
    <row r="484" spans="2:18">
      <c r="B484" s="116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</row>
    <row r="485" spans="2:18">
      <c r="B485" s="116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</row>
    <row r="486" spans="2:18">
      <c r="B486" s="116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</row>
    <row r="487" spans="2:18">
      <c r="B487" s="116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</row>
    <row r="488" spans="2:18">
      <c r="B488" s="116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</row>
    <row r="489" spans="2:18">
      <c r="B489" s="116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</row>
    <row r="490" spans="2:18">
      <c r="B490" s="116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</row>
    <row r="491" spans="2:18">
      <c r="B491" s="116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</row>
    <row r="492" spans="2:18">
      <c r="B492" s="116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</row>
    <row r="493" spans="2:18">
      <c r="B493" s="116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</row>
    <row r="494" spans="2:18">
      <c r="B494" s="116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</row>
    <row r="495" spans="2:18">
      <c r="B495" s="116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</row>
    <row r="496" spans="2:18">
      <c r="B496" s="116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</row>
    <row r="497" spans="2:18">
      <c r="B497" s="116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</row>
    <row r="498" spans="2:18">
      <c r="B498" s="116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</row>
    <row r="499" spans="2:18">
      <c r="B499" s="116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</row>
    <row r="500" spans="2:18">
      <c r="B500" s="116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</row>
    <row r="501" spans="2:18">
      <c r="B501" s="116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</row>
    <row r="502" spans="2:18">
      <c r="B502" s="116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</row>
    <row r="503" spans="2:18">
      <c r="B503" s="116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</row>
    <row r="504" spans="2:18">
      <c r="B504" s="116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</row>
    <row r="505" spans="2:18">
      <c r="B505" s="116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</row>
    <row r="506" spans="2:18">
      <c r="B506" s="116"/>
      <c r="C506" s="117"/>
      <c r="D506" s="117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  <c r="R506" s="117"/>
    </row>
    <row r="507" spans="2:18">
      <c r="B507" s="116"/>
      <c r="C507" s="117"/>
      <c r="D507" s="117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  <c r="R507" s="117"/>
    </row>
    <row r="508" spans="2:18">
      <c r="B508" s="116"/>
      <c r="C508" s="117"/>
      <c r="D508" s="117"/>
      <c r="E508" s="117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17"/>
      <c r="R508" s="117"/>
    </row>
    <row r="509" spans="2:18">
      <c r="B509" s="116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</row>
    <row r="510" spans="2:18">
      <c r="B510" s="116"/>
      <c r="C510" s="117"/>
      <c r="D510" s="117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</row>
    <row r="511" spans="2:18">
      <c r="B511" s="116"/>
      <c r="C511" s="117"/>
      <c r="D511" s="117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56:D56"/>
  </mergeCells>
  <phoneticPr fontId="3" type="noConversion"/>
  <dataValidations count="1">
    <dataValidation allowBlank="1" showInputMessage="1" showErrorMessage="1" sqref="N10:Q10 N9 N1:N7 C5:C29 O1:Q9 E1:I30 D1:D29 C57:D1048576 C32:D55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142</v>
      </c>
      <c r="C1" s="67" t="s" vm="1">
        <v>225</v>
      </c>
    </row>
    <row r="2" spans="2:16">
      <c r="B2" s="46" t="s">
        <v>141</v>
      </c>
      <c r="C2" s="67" t="s">
        <v>226</v>
      </c>
    </row>
    <row r="3" spans="2:16">
      <c r="B3" s="46" t="s">
        <v>143</v>
      </c>
      <c r="C3" s="67" t="s">
        <v>227</v>
      </c>
    </row>
    <row r="4" spans="2:16">
      <c r="B4" s="46" t="s">
        <v>144</v>
      </c>
      <c r="C4" s="67">
        <v>9454</v>
      </c>
    </row>
    <row r="6" spans="2:16" ht="26.25" customHeight="1">
      <c r="B6" s="133" t="s">
        <v>183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16" s="3" customFormat="1" ht="78.75">
      <c r="B7" s="21" t="s">
        <v>112</v>
      </c>
      <c r="C7" s="29" t="s">
        <v>44</v>
      </c>
      <c r="D7" s="29" t="s">
        <v>65</v>
      </c>
      <c r="E7" s="29" t="s">
        <v>14</v>
      </c>
      <c r="F7" s="29" t="s">
        <v>66</v>
      </c>
      <c r="G7" s="29" t="s">
        <v>100</v>
      </c>
      <c r="H7" s="29" t="s">
        <v>17</v>
      </c>
      <c r="I7" s="29" t="s">
        <v>99</v>
      </c>
      <c r="J7" s="29" t="s">
        <v>16</v>
      </c>
      <c r="K7" s="29" t="s">
        <v>178</v>
      </c>
      <c r="L7" s="29" t="s">
        <v>201</v>
      </c>
      <c r="M7" s="29" t="s">
        <v>179</v>
      </c>
      <c r="N7" s="29" t="s">
        <v>58</v>
      </c>
      <c r="O7" s="29" t="s">
        <v>145</v>
      </c>
      <c r="P7" s="30" t="s">
        <v>147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208</v>
      </c>
      <c r="M8" s="31" t="s">
        <v>204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1" t="s">
        <v>2590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2">
        <v>0</v>
      </c>
      <c r="N10" s="88"/>
      <c r="O10" s="123">
        <v>0</v>
      </c>
      <c r="P10" s="123">
        <v>0</v>
      </c>
    </row>
    <row r="11" spans="2:16" ht="20.25" customHeight="1">
      <c r="B11" s="118" t="s">
        <v>216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8" t="s">
        <v>108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8" t="s">
        <v>207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</row>
    <row r="111" spans="2:16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</row>
    <row r="112" spans="2:16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</row>
    <row r="113" spans="2:16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</row>
    <row r="114" spans="2:16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</row>
    <row r="115" spans="2:16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</row>
    <row r="116" spans="2:16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</row>
    <row r="117" spans="2:16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</row>
    <row r="118" spans="2:16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</row>
    <row r="119" spans="2:16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</row>
    <row r="120" spans="2:16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</row>
    <row r="121" spans="2:16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</row>
    <row r="122" spans="2:16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</row>
    <row r="123" spans="2:16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</row>
    <row r="124" spans="2:16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</row>
    <row r="125" spans="2:16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</row>
    <row r="126" spans="2:16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</row>
    <row r="127" spans="2:16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</row>
    <row r="128" spans="2:16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</row>
    <row r="129" spans="2:16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</row>
    <row r="130" spans="2:16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</row>
    <row r="131" spans="2:16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</row>
    <row r="132" spans="2:16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</row>
    <row r="133" spans="2:16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</row>
    <row r="134" spans="2:16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</row>
    <row r="135" spans="2:16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</row>
    <row r="136" spans="2:16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</row>
    <row r="137" spans="2:16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</row>
    <row r="138" spans="2:16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</row>
    <row r="139" spans="2:16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</row>
    <row r="140" spans="2:16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</row>
    <row r="141" spans="2:16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</row>
    <row r="142" spans="2:16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</row>
    <row r="143" spans="2:16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</row>
    <row r="144" spans="2:16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</row>
    <row r="145" spans="2:16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</row>
    <row r="146" spans="2:16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</row>
    <row r="147" spans="2:16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</row>
    <row r="148" spans="2:16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</row>
    <row r="149" spans="2:16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</row>
    <row r="150" spans="2:16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</row>
    <row r="151" spans="2:16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</row>
    <row r="152" spans="2:16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</row>
    <row r="153" spans="2:16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</row>
    <row r="154" spans="2:16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</row>
    <row r="155" spans="2:16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</row>
    <row r="156" spans="2:16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</row>
    <row r="157" spans="2:16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</row>
    <row r="158" spans="2:16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</row>
    <row r="159" spans="2:16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</row>
    <row r="160" spans="2:16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</row>
    <row r="161" spans="2:16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</row>
    <row r="162" spans="2:16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</row>
    <row r="163" spans="2:16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</row>
    <row r="164" spans="2:16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</row>
    <row r="165" spans="2:16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</row>
    <row r="166" spans="2:16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</row>
    <row r="167" spans="2:16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</row>
    <row r="168" spans="2:16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</row>
    <row r="169" spans="2:16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</row>
    <row r="170" spans="2:16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</row>
    <row r="171" spans="2:16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</row>
    <row r="172" spans="2:16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</row>
    <row r="173" spans="2:16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</row>
    <row r="174" spans="2:16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</row>
    <row r="175" spans="2:16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</row>
    <row r="176" spans="2:16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</row>
    <row r="177" spans="2:16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</row>
    <row r="178" spans="2:16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</row>
    <row r="179" spans="2:16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</row>
    <row r="180" spans="2:16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</row>
    <row r="181" spans="2:16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</row>
    <row r="182" spans="2:16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</row>
    <row r="183" spans="2:16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</row>
    <row r="184" spans="2:16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</row>
    <row r="185" spans="2:16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</row>
    <row r="186" spans="2:16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</row>
    <row r="187" spans="2:16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</row>
    <row r="188" spans="2:16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</row>
    <row r="189" spans="2:16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</row>
    <row r="190" spans="2:16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</row>
    <row r="191" spans="2:16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</row>
    <row r="192" spans="2:16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</row>
    <row r="193" spans="2:16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</row>
    <row r="194" spans="2:16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</row>
    <row r="195" spans="2:16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</row>
    <row r="196" spans="2:16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</row>
    <row r="197" spans="2:16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</row>
    <row r="198" spans="2:16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</row>
    <row r="199" spans="2:16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</row>
    <row r="200" spans="2:16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</row>
    <row r="201" spans="2:16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</row>
    <row r="202" spans="2:16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</row>
    <row r="203" spans="2:16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</row>
    <row r="204" spans="2:16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</row>
    <row r="205" spans="2:16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</row>
    <row r="206" spans="2:16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</row>
    <row r="207" spans="2:16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</row>
    <row r="208" spans="2:16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</row>
    <row r="209" spans="2:16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</row>
    <row r="210" spans="2:16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</row>
    <row r="211" spans="2:16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</row>
    <row r="212" spans="2:16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</row>
    <row r="213" spans="2:16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</row>
    <row r="214" spans="2:16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</row>
    <row r="215" spans="2:16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</row>
    <row r="216" spans="2:16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</row>
    <row r="217" spans="2:16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</row>
    <row r="218" spans="2:16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</row>
    <row r="219" spans="2:16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</row>
    <row r="220" spans="2:16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</row>
    <row r="221" spans="2:16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</row>
    <row r="222" spans="2:16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</row>
    <row r="223" spans="2:16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</row>
    <row r="224" spans="2:16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</row>
    <row r="225" spans="2:16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</row>
    <row r="226" spans="2:16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</row>
    <row r="227" spans="2:16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</row>
    <row r="228" spans="2:16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</row>
    <row r="229" spans="2:16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</row>
    <row r="230" spans="2:16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</row>
    <row r="231" spans="2:16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</row>
    <row r="232" spans="2:16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</row>
    <row r="233" spans="2:16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</row>
    <row r="234" spans="2:16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</row>
    <row r="235" spans="2:16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</row>
    <row r="236" spans="2:16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</row>
    <row r="237" spans="2:16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</row>
    <row r="238" spans="2:16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</row>
    <row r="239" spans="2:16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</row>
    <row r="240" spans="2:16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</row>
    <row r="241" spans="2:16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</row>
    <row r="242" spans="2:16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</row>
    <row r="243" spans="2:16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</row>
    <row r="244" spans="2:16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5" spans="2:16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</row>
    <row r="246" spans="2:16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</row>
    <row r="247" spans="2:16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</row>
    <row r="248" spans="2:16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2:16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2:16"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2:16"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2:16"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2:16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2:16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2:16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2:16"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2:16"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2:16"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2:16"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2:16"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2:16"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2:16"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2:16"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2:16"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2:16"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2:16"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2:16">
      <c r="B267" s="116"/>
      <c r="C267" s="116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2:16">
      <c r="B268" s="116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2:16">
      <c r="B269" s="116"/>
      <c r="C269" s="116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2:16">
      <c r="B270" s="116"/>
      <c r="C270" s="116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2:16">
      <c r="B271" s="116"/>
      <c r="C271" s="116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2:16">
      <c r="B272" s="116"/>
      <c r="C272" s="116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2:16">
      <c r="B273" s="116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2:16">
      <c r="B274" s="116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2:16">
      <c r="B275" s="116"/>
      <c r="C275" s="116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2:16">
      <c r="B276" s="116"/>
      <c r="C276" s="116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2:16">
      <c r="B277" s="116"/>
      <c r="C277" s="116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2:16"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2:16">
      <c r="B279" s="116"/>
      <c r="C279" s="116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2:16">
      <c r="B280" s="116"/>
      <c r="C280" s="116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2:16">
      <c r="B281" s="116"/>
      <c r="C281" s="116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2:16">
      <c r="B282" s="116"/>
      <c r="C282" s="116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2:16">
      <c r="B283" s="116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2:16">
      <c r="B284" s="116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2:16">
      <c r="B285" s="116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2:16"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2:16">
      <c r="B287" s="116"/>
      <c r="C287" s="116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2:16">
      <c r="B288" s="116"/>
      <c r="C288" s="116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2:16">
      <c r="B289" s="116"/>
      <c r="C289" s="116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2:16">
      <c r="B290" s="116"/>
      <c r="C290" s="116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2:16">
      <c r="B291" s="116"/>
      <c r="C291" s="116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2:16">
      <c r="B292" s="116"/>
      <c r="C292" s="116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2:16">
      <c r="B293" s="116"/>
      <c r="C293" s="116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2:16">
      <c r="B294" s="116"/>
      <c r="C294" s="116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2:16">
      <c r="B295" s="116"/>
      <c r="C295" s="116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2:16">
      <c r="B296" s="116"/>
      <c r="C296" s="116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2:16">
      <c r="B297" s="116"/>
      <c r="C297" s="116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2:16"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2:16">
      <c r="B299" s="116"/>
      <c r="C299" s="116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2:16">
      <c r="B300" s="116"/>
      <c r="C300" s="116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2:16">
      <c r="B301" s="116"/>
      <c r="C301" s="116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2:16">
      <c r="B302" s="116"/>
      <c r="C302" s="116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2:16">
      <c r="B303" s="116"/>
      <c r="C303" s="116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2:16">
      <c r="B304" s="116"/>
      <c r="C304" s="116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2:16">
      <c r="B305" s="116"/>
      <c r="C305" s="116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2:16">
      <c r="B306" s="116"/>
      <c r="C306" s="116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2:16">
      <c r="B307" s="116"/>
      <c r="C307" s="116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2:16">
      <c r="B308" s="116"/>
      <c r="C308" s="116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2:16">
      <c r="B309" s="116"/>
      <c r="C309" s="116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2:16">
      <c r="B310" s="116"/>
      <c r="C310" s="116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2:16">
      <c r="B311" s="116"/>
      <c r="C311" s="116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2:16">
      <c r="B312" s="116"/>
      <c r="C312" s="116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2:16">
      <c r="B313" s="116"/>
      <c r="C313" s="116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2:16">
      <c r="B314" s="116"/>
      <c r="C314" s="116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2:16">
      <c r="B315" s="116"/>
      <c r="C315" s="116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2:16">
      <c r="B316" s="116"/>
      <c r="C316" s="116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2:16">
      <c r="B317" s="116"/>
      <c r="C317" s="116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2:16">
      <c r="B318" s="116"/>
      <c r="C318" s="116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2:16">
      <c r="B319" s="116"/>
      <c r="C319" s="116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2:16">
      <c r="B320" s="116"/>
      <c r="C320" s="116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2:16">
      <c r="B321" s="116"/>
      <c r="C321" s="116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2:16">
      <c r="B322" s="116"/>
      <c r="C322" s="116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2:16">
      <c r="B323" s="116"/>
      <c r="C323" s="116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2:16">
      <c r="B324" s="116"/>
      <c r="C324" s="116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2:16">
      <c r="B325" s="116"/>
      <c r="C325" s="116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2:16">
      <c r="B326" s="116"/>
      <c r="C326" s="116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2:16">
      <c r="B327" s="116"/>
      <c r="C327" s="116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2:16">
      <c r="B328" s="116"/>
      <c r="C328" s="116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2:16">
      <c r="B329" s="116"/>
      <c r="C329" s="116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2:16">
      <c r="B330" s="116"/>
      <c r="C330" s="116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2:16">
      <c r="B331" s="116"/>
      <c r="C331" s="116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  <row r="332" spans="2:16">
      <c r="B332" s="116"/>
      <c r="C332" s="116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</row>
    <row r="333" spans="2:16">
      <c r="B333" s="116"/>
      <c r="C333" s="116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</row>
    <row r="334" spans="2:16">
      <c r="B334" s="116"/>
      <c r="C334" s="116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</row>
    <row r="335" spans="2:16">
      <c r="B335" s="116"/>
      <c r="C335" s="116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</row>
    <row r="336" spans="2:16">
      <c r="B336" s="116"/>
      <c r="C336" s="116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</row>
    <row r="337" spans="2:16">
      <c r="B337" s="116"/>
      <c r="C337" s="116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</row>
    <row r="338" spans="2:16">
      <c r="B338" s="116"/>
      <c r="C338" s="116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</row>
    <row r="339" spans="2:16">
      <c r="B339" s="116"/>
      <c r="C339" s="116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</row>
    <row r="340" spans="2:16">
      <c r="B340" s="116"/>
      <c r="C340" s="116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</row>
    <row r="341" spans="2:16">
      <c r="B341" s="116"/>
      <c r="C341" s="116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</row>
    <row r="342" spans="2:16">
      <c r="B342" s="116"/>
      <c r="C342" s="116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</row>
    <row r="343" spans="2:16">
      <c r="B343" s="116"/>
      <c r="C343" s="116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</row>
    <row r="344" spans="2:16">
      <c r="B344" s="116"/>
      <c r="C344" s="116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</row>
    <row r="345" spans="2:16">
      <c r="B345" s="116"/>
      <c r="C345" s="116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</row>
    <row r="346" spans="2:16">
      <c r="B346" s="116"/>
      <c r="C346" s="116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</row>
    <row r="347" spans="2:16">
      <c r="B347" s="116"/>
      <c r="C347" s="116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</row>
    <row r="348" spans="2:16">
      <c r="B348" s="116"/>
      <c r="C348" s="116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</row>
    <row r="349" spans="2:16">
      <c r="B349" s="116"/>
      <c r="C349" s="116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</row>
    <row r="350" spans="2:16">
      <c r="B350" s="116"/>
      <c r="C350" s="116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</row>
    <row r="351" spans="2:16">
      <c r="B351" s="116"/>
      <c r="C351" s="116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</row>
    <row r="352" spans="2:16">
      <c r="B352" s="116"/>
      <c r="C352" s="116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</row>
    <row r="353" spans="2:16">
      <c r="B353" s="116"/>
      <c r="C353" s="116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</row>
    <row r="354" spans="2:16">
      <c r="B354" s="116"/>
      <c r="C354" s="116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</row>
    <row r="355" spans="2:16">
      <c r="B355" s="116"/>
      <c r="C355" s="116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</row>
    <row r="356" spans="2:16">
      <c r="B356" s="116"/>
      <c r="C356" s="116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</row>
    <row r="357" spans="2:16">
      <c r="B357" s="116"/>
      <c r="C357" s="116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</row>
    <row r="358" spans="2:16">
      <c r="B358" s="116"/>
      <c r="C358" s="116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</row>
    <row r="359" spans="2:16">
      <c r="B359" s="116"/>
      <c r="C359" s="116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</row>
    <row r="360" spans="2:16">
      <c r="B360" s="116"/>
      <c r="C360" s="116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</row>
    <row r="361" spans="2:16">
      <c r="B361" s="116"/>
      <c r="C361" s="116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</row>
    <row r="362" spans="2:16">
      <c r="B362" s="116"/>
      <c r="C362" s="116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</row>
    <row r="363" spans="2:16">
      <c r="B363" s="116"/>
      <c r="C363" s="116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</row>
    <row r="364" spans="2:16">
      <c r="B364" s="116"/>
      <c r="C364" s="116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</row>
    <row r="365" spans="2:16">
      <c r="B365" s="116"/>
      <c r="C365" s="116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</row>
    <row r="366" spans="2:16">
      <c r="B366" s="116"/>
      <c r="C366" s="116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</row>
    <row r="367" spans="2:16">
      <c r="B367" s="116"/>
      <c r="C367" s="116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</row>
    <row r="368" spans="2:16">
      <c r="B368" s="116"/>
      <c r="C368" s="116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</row>
    <row r="369" spans="2:16">
      <c r="B369" s="116"/>
      <c r="C369" s="116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</row>
    <row r="370" spans="2:16">
      <c r="B370" s="116"/>
      <c r="C370" s="116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</row>
    <row r="371" spans="2:16">
      <c r="B371" s="116"/>
      <c r="C371" s="116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</row>
    <row r="372" spans="2:16">
      <c r="B372" s="116"/>
      <c r="C372" s="116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</row>
    <row r="373" spans="2:16">
      <c r="B373" s="116"/>
      <c r="C373" s="116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</row>
    <row r="374" spans="2:16">
      <c r="B374" s="116"/>
      <c r="C374" s="116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</row>
    <row r="375" spans="2:16">
      <c r="B375" s="116"/>
      <c r="C375" s="116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</row>
    <row r="376" spans="2:16">
      <c r="B376" s="116"/>
      <c r="C376" s="116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</row>
    <row r="377" spans="2:16">
      <c r="B377" s="116"/>
      <c r="C377" s="116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</row>
    <row r="378" spans="2:16">
      <c r="B378" s="116"/>
      <c r="C378" s="116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</row>
    <row r="379" spans="2:16">
      <c r="B379" s="116"/>
      <c r="C379" s="116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</row>
    <row r="380" spans="2:16">
      <c r="B380" s="116"/>
      <c r="C380" s="116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</row>
    <row r="381" spans="2:16">
      <c r="B381" s="116"/>
      <c r="C381" s="116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</row>
    <row r="382" spans="2:16">
      <c r="B382" s="116"/>
      <c r="C382" s="116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</row>
    <row r="383" spans="2:16">
      <c r="B383" s="116"/>
      <c r="C383" s="116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</row>
    <row r="384" spans="2:16">
      <c r="B384" s="116"/>
      <c r="C384" s="116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</row>
    <row r="385" spans="2:16">
      <c r="B385" s="116"/>
      <c r="C385" s="116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</row>
    <row r="386" spans="2:16">
      <c r="B386" s="116"/>
      <c r="C386" s="116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</row>
    <row r="387" spans="2:16">
      <c r="B387" s="116"/>
      <c r="C387" s="116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</row>
    <row r="388" spans="2:16">
      <c r="B388" s="116"/>
      <c r="C388" s="116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</row>
    <row r="389" spans="2:16">
      <c r="B389" s="116"/>
      <c r="C389" s="116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</row>
    <row r="390" spans="2:16">
      <c r="B390" s="116"/>
      <c r="C390" s="116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</row>
    <row r="391" spans="2:16">
      <c r="B391" s="116"/>
      <c r="C391" s="116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</row>
    <row r="392" spans="2:16">
      <c r="B392" s="116"/>
      <c r="C392" s="116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</row>
    <row r="393" spans="2:16">
      <c r="B393" s="116"/>
      <c r="C393" s="116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</row>
    <row r="394" spans="2:16">
      <c r="B394" s="116"/>
      <c r="C394" s="116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</row>
    <row r="395" spans="2:16">
      <c r="B395" s="116"/>
      <c r="C395" s="116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</row>
    <row r="396" spans="2:16">
      <c r="B396" s="116"/>
      <c r="C396" s="116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</row>
    <row r="397" spans="2:16">
      <c r="B397" s="124"/>
      <c r="C397" s="116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</row>
    <row r="398" spans="2:16">
      <c r="B398" s="124"/>
      <c r="C398" s="116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</row>
    <row r="399" spans="2:16">
      <c r="B399" s="125"/>
      <c r="C399" s="116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</row>
    <row r="400" spans="2:16">
      <c r="B400" s="116"/>
      <c r="C400" s="116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</row>
    <row r="401" spans="2:16">
      <c r="B401" s="116"/>
      <c r="C401" s="116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</row>
    <row r="402" spans="2:16">
      <c r="B402" s="116"/>
      <c r="C402" s="116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</row>
    <row r="403" spans="2:16">
      <c r="B403" s="116"/>
      <c r="C403" s="116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</row>
    <row r="404" spans="2:16">
      <c r="B404" s="116"/>
      <c r="C404" s="116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</row>
    <row r="405" spans="2:16">
      <c r="B405" s="116"/>
      <c r="C405" s="116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</row>
    <row r="406" spans="2:16">
      <c r="B406" s="116"/>
      <c r="C406" s="116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</row>
    <row r="407" spans="2:16">
      <c r="B407" s="116"/>
      <c r="C407" s="116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</row>
    <row r="408" spans="2:16">
      <c r="B408" s="116"/>
      <c r="C408" s="116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</row>
    <row r="409" spans="2:16">
      <c r="B409" s="116"/>
      <c r="C409" s="116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</row>
    <row r="410" spans="2:16">
      <c r="B410" s="116"/>
      <c r="C410" s="116"/>
      <c r="D410" s="116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</row>
    <row r="411" spans="2:16">
      <c r="B411" s="116"/>
      <c r="C411" s="116"/>
      <c r="D411" s="116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</row>
    <row r="412" spans="2:16">
      <c r="B412" s="116"/>
      <c r="C412" s="116"/>
      <c r="D412" s="116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</row>
    <row r="413" spans="2:16">
      <c r="B413" s="116"/>
      <c r="C413" s="116"/>
      <c r="D413" s="116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</row>
    <row r="414" spans="2:16">
      <c r="B414" s="116"/>
      <c r="C414" s="116"/>
      <c r="D414" s="116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</row>
    <row r="415" spans="2:16">
      <c r="B415" s="116"/>
      <c r="C415" s="116"/>
      <c r="D415" s="116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</row>
    <row r="416" spans="2:16">
      <c r="B416" s="116"/>
      <c r="C416" s="116"/>
      <c r="D416" s="116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</row>
    <row r="417" spans="2:16">
      <c r="B417" s="116"/>
      <c r="C417" s="116"/>
      <c r="D417" s="116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</row>
    <row r="418" spans="2:16">
      <c r="B418" s="116"/>
      <c r="C418" s="116"/>
      <c r="D418" s="116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</row>
    <row r="419" spans="2:16">
      <c r="B419" s="116"/>
      <c r="C419" s="116"/>
      <c r="D419" s="116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</row>
    <row r="420" spans="2:16">
      <c r="B420" s="116"/>
      <c r="C420" s="116"/>
      <c r="D420" s="116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</row>
    <row r="421" spans="2:16">
      <c r="B421" s="116"/>
      <c r="C421" s="116"/>
      <c r="D421" s="116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</row>
    <row r="422" spans="2:16">
      <c r="B422" s="116"/>
      <c r="C422" s="116"/>
      <c r="D422" s="116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</row>
    <row r="423" spans="2:16">
      <c r="B423" s="116"/>
      <c r="C423" s="116"/>
      <c r="D423" s="116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</row>
    <row r="424" spans="2:16">
      <c r="B424" s="116"/>
      <c r="C424" s="116"/>
      <c r="D424" s="116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</row>
    <row r="425" spans="2:16">
      <c r="B425" s="116"/>
      <c r="C425" s="116"/>
      <c r="D425" s="116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</row>
    <row r="426" spans="2:16">
      <c r="B426" s="116"/>
      <c r="C426" s="116"/>
      <c r="D426" s="116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</row>
    <row r="427" spans="2:16">
      <c r="B427" s="116"/>
      <c r="C427" s="116"/>
      <c r="D427" s="116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</row>
    <row r="428" spans="2:16">
      <c r="B428" s="116"/>
      <c r="C428" s="116"/>
      <c r="D428" s="116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</row>
    <row r="429" spans="2:16">
      <c r="B429" s="116"/>
      <c r="C429" s="116"/>
      <c r="D429" s="116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</row>
    <row r="430" spans="2:16">
      <c r="B430" s="116"/>
      <c r="C430" s="116"/>
      <c r="D430" s="116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</row>
    <row r="431" spans="2:16">
      <c r="B431" s="116"/>
      <c r="C431" s="116"/>
      <c r="D431" s="116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</row>
    <row r="432" spans="2:16">
      <c r="B432" s="116"/>
      <c r="C432" s="116"/>
      <c r="D432" s="116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</row>
    <row r="433" spans="2:16">
      <c r="B433" s="116"/>
      <c r="C433" s="116"/>
      <c r="D433" s="116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</row>
    <row r="434" spans="2:16">
      <c r="B434" s="116"/>
      <c r="C434" s="116"/>
      <c r="D434" s="116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</row>
    <row r="435" spans="2:16">
      <c r="B435" s="116"/>
      <c r="C435" s="116"/>
      <c r="D435" s="116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</row>
    <row r="436" spans="2:16">
      <c r="B436" s="116"/>
      <c r="C436" s="116"/>
      <c r="D436" s="116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</row>
    <row r="437" spans="2:16">
      <c r="B437" s="116"/>
      <c r="C437" s="116"/>
      <c r="D437" s="116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</row>
    <row r="438" spans="2:16">
      <c r="B438" s="116"/>
      <c r="C438" s="116"/>
      <c r="D438" s="116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</row>
    <row r="439" spans="2:16">
      <c r="B439" s="116"/>
      <c r="C439" s="116"/>
      <c r="D439" s="116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</row>
    <row r="440" spans="2:16">
      <c r="B440" s="116"/>
      <c r="C440" s="116"/>
      <c r="D440" s="116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</row>
    <row r="441" spans="2:16">
      <c r="B441" s="116"/>
      <c r="C441" s="116"/>
      <c r="D441" s="116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</row>
    <row r="442" spans="2:16">
      <c r="B442" s="116"/>
      <c r="C442" s="116"/>
      <c r="D442" s="116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</row>
    <row r="443" spans="2:16">
      <c r="B443" s="116"/>
      <c r="C443" s="116"/>
      <c r="D443" s="116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</row>
    <row r="444" spans="2:16">
      <c r="B444" s="116"/>
      <c r="C444" s="116"/>
      <c r="D444" s="116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</row>
    <row r="445" spans="2:16">
      <c r="B445" s="116"/>
      <c r="C445" s="116"/>
      <c r="D445" s="116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</row>
    <row r="446" spans="2:16">
      <c r="B446" s="116"/>
      <c r="C446" s="116"/>
      <c r="D446" s="116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</row>
    <row r="447" spans="2:16">
      <c r="B447" s="116"/>
      <c r="C447" s="116"/>
      <c r="D447" s="116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</row>
    <row r="448" spans="2:16">
      <c r="B448" s="116"/>
      <c r="C448" s="116"/>
      <c r="D448" s="116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</row>
    <row r="449" spans="2:16">
      <c r="B449" s="116"/>
      <c r="C449" s="116"/>
      <c r="D449" s="116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</row>
    <row r="450" spans="2:16">
      <c r="B450" s="116"/>
      <c r="C450" s="116"/>
      <c r="D450" s="116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</row>
    <row r="451" spans="2:16">
      <c r="B451" s="116"/>
      <c r="C451" s="116"/>
      <c r="D451" s="116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</row>
    <row r="452" spans="2:16">
      <c r="B452" s="116"/>
      <c r="C452" s="116"/>
      <c r="D452" s="116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</row>
    <row r="453" spans="2:16">
      <c r="B453" s="116"/>
      <c r="C453" s="116"/>
      <c r="D453" s="116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</row>
    <row r="454" spans="2:16">
      <c r="B454" s="116"/>
      <c r="C454" s="116"/>
      <c r="D454" s="116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</row>
    <row r="455" spans="2:16">
      <c r="B455" s="116"/>
      <c r="C455" s="116"/>
      <c r="D455" s="116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</row>
    <row r="456" spans="2:16">
      <c r="B456" s="116"/>
      <c r="C456" s="116"/>
      <c r="D456" s="116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</row>
    <row r="457" spans="2:16">
      <c r="B457" s="116"/>
      <c r="C457" s="116"/>
      <c r="D457" s="116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</row>
    <row r="458" spans="2:16">
      <c r="B458" s="116"/>
      <c r="C458" s="116"/>
      <c r="D458" s="116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</row>
    <row r="459" spans="2:16">
      <c r="B459" s="116"/>
      <c r="C459" s="116"/>
      <c r="D459" s="116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</row>
    <row r="460" spans="2:16">
      <c r="B460" s="116"/>
      <c r="C460" s="116"/>
      <c r="D460" s="116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</row>
    <row r="461" spans="2:16">
      <c r="B461" s="116"/>
      <c r="C461" s="116"/>
      <c r="D461" s="116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</row>
    <row r="462" spans="2:16">
      <c r="B462" s="116"/>
      <c r="C462" s="116"/>
      <c r="D462" s="116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</row>
    <row r="463" spans="2:16">
      <c r="B463" s="116"/>
      <c r="C463" s="116"/>
      <c r="D463" s="116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142</v>
      </c>
      <c r="C1" s="67" t="s" vm="1">
        <v>225</v>
      </c>
    </row>
    <row r="2" spans="2:20">
      <c r="B2" s="46" t="s">
        <v>141</v>
      </c>
      <c r="C2" s="67" t="s">
        <v>226</v>
      </c>
    </row>
    <row r="3" spans="2:20">
      <c r="B3" s="46" t="s">
        <v>143</v>
      </c>
      <c r="C3" s="67" t="s">
        <v>227</v>
      </c>
    </row>
    <row r="4" spans="2:20">
      <c r="B4" s="46" t="s">
        <v>144</v>
      </c>
      <c r="C4" s="67">
        <v>9454</v>
      </c>
    </row>
    <row r="6" spans="2:20" ht="26.25" customHeight="1">
      <c r="B6" s="139" t="s">
        <v>170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4"/>
    </row>
    <row r="7" spans="2:20" ht="26.25" customHeight="1">
      <c r="B7" s="139" t="s">
        <v>86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4"/>
    </row>
    <row r="8" spans="2:20" s="3" customFormat="1" ht="78.75">
      <c r="B8" s="36" t="s">
        <v>111</v>
      </c>
      <c r="C8" s="12" t="s">
        <v>44</v>
      </c>
      <c r="D8" s="12" t="s">
        <v>115</v>
      </c>
      <c r="E8" s="12" t="s">
        <v>186</v>
      </c>
      <c r="F8" s="12" t="s">
        <v>113</v>
      </c>
      <c r="G8" s="12" t="s">
        <v>65</v>
      </c>
      <c r="H8" s="12" t="s">
        <v>14</v>
      </c>
      <c r="I8" s="12" t="s">
        <v>66</v>
      </c>
      <c r="J8" s="12" t="s">
        <v>100</v>
      </c>
      <c r="K8" s="12" t="s">
        <v>17</v>
      </c>
      <c r="L8" s="12" t="s">
        <v>99</v>
      </c>
      <c r="M8" s="12" t="s">
        <v>16</v>
      </c>
      <c r="N8" s="12" t="s">
        <v>18</v>
      </c>
      <c r="O8" s="12" t="s">
        <v>201</v>
      </c>
      <c r="P8" s="12" t="s">
        <v>200</v>
      </c>
      <c r="Q8" s="12" t="s">
        <v>61</v>
      </c>
      <c r="R8" s="12" t="s">
        <v>58</v>
      </c>
      <c r="S8" s="12" t="s">
        <v>145</v>
      </c>
      <c r="T8" s="37" t="s">
        <v>147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208</v>
      </c>
      <c r="P9" s="15"/>
      <c r="Q9" s="15" t="s">
        <v>204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109</v>
      </c>
      <c r="R10" s="18" t="s">
        <v>110</v>
      </c>
      <c r="S10" s="43" t="s">
        <v>148</v>
      </c>
      <c r="T10" s="60" t="s">
        <v>187</v>
      </c>
    </row>
    <row r="11" spans="2:20" s="4" customFormat="1" ht="18" customHeight="1">
      <c r="B11" s="121" t="s">
        <v>2583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22">
        <v>0</v>
      </c>
      <c r="R11" s="88"/>
      <c r="S11" s="123">
        <v>0</v>
      </c>
      <c r="T11" s="123">
        <v>0</v>
      </c>
    </row>
    <row r="12" spans="2:20">
      <c r="B12" s="118" t="s">
        <v>216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18" t="s">
        <v>108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18" t="s">
        <v>199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18" t="s">
        <v>207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5.28515625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8.2851562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142</v>
      </c>
      <c r="C1" s="67" t="s" vm="1">
        <v>225</v>
      </c>
    </row>
    <row r="2" spans="2:21">
      <c r="B2" s="46" t="s">
        <v>141</v>
      </c>
      <c r="C2" s="67" t="s">
        <v>226</v>
      </c>
    </row>
    <row r="3" spans="2:21">
      <c r="B3" s="46" t="s">
        <v>143</v>
      </c>
      <c r="C3" s="67" t="s">
        <v>227</v>
      </c>
    </row>
    <row r="4" spans="2:21">
      <c r="B4" s="46" t="s">
        <v>144</v>
      </c>
      <c r="C4" s="67">
        <v>9454</v>
      </c>
    </row>
    <row r="6" spans="2:21" ht="26.25" customHeight="1">
      <c r="B6" s="133" t="s">
        <v>170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5"/>
    </row>
    <row r="7" spans="2:21" ht="26.25" customHeight="1">
      <c r="B7" s="133" t="s">
        <v>87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5"/>
    </row>
    <row r="8" spans="2:21" s="3" customFormat="1" ht="78.75">
      <c r="B8" s="21" t="s">
        <v>111</v>
      </c>
      <c r="C8" s="29" t="s">
        <v>44</v>
      </c>
      <c r="D8" s="29" t="s">
        <v>115</v>
      </c>
      <c r="E8" s="29" t="s">
        <v>186</v>
      </c>
      <c r="F8" s="29" t="s">
        <v>113</v>
      </c>
      <c r="G8" s="29" t="s">
        <v>65</v>
      </c>
      <c r="H8" s="29" t="s">
        <v>14</v>
      </c>
      <c r="I8" s="29" t="s">
        <v>66</v>
      </c>
      <c r="J8" s="29" t="s">
        <v>100</v>
      </c>
      <c r="K8" s="29" t="s">
        <v>17</v>
      </c>
      <c r="L8" s="29" t="s">
        <v>99</v>
      </c>
      <c r="M8" s="29" t="s">
        <v>16</v>
      </c>
      <c r="N8" s="29" t="s">
        <v>18</v>
      </c>
      <c r="O8" s="12" t="s">
        <v>201</v>
      </c>
      <c r="P8" s="29" t="s">
        <v>200</v>
      </c>
      <c r="Q8" s="29" t="s">
        <v>215</v>
      </c>
      <c r="R8" s="29" t="s">
        <v>61</v>
      </c>
      <c r="S8" s="12" t="s">
        <v>58</v>
      </c>
      <c r="T8" s="29" t="s">
        <v>145</v>
      </c>
      <c r="U8" s="13" t="s">
        <v>147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208</v>
      </c>
      <c r="P9" s="31"/>
      <c r="Q9" s="15" t="s">
        <v>204</v>
      </c>
      <c r="R9" s="31" t="s">
        <v>204</v>
      </c>
      <c r="S9" s="15" t="s">
        <v>19</v>
      </c>
      <c r="T9" s="31" t="s">
        <v>204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109</v>
      </c>
      <c r="R10" s="18" t="s">
        <v>110</v>
      </c>
      <c r="S10" s="18" t="s">
        <v>148</v>
      </c>
      <c r="T10" s="18" t="s">
        <v>187</v>
      </c>
      <c r="U10" s="19" t="s">
        <v>210</v>
      </c>
    </row>
    <row r="11" spans="2:21" s="4" customFormat="1" ht="18" customHeight="1">
      <c r="B11" s="68" t="s">
        <v>32</v>
      </c>
      <c r="C11" s="69"/>
      <c r="D11" s="69"/>
      <c r="E11" s="69"/>
      <c r="F11" s="69"/>
      <c r="G11" s="69"/>
      <c r="H11" s="69"/>
      <c r="I11" s="69"/>
      <c r="J11" s="69"/>
      <c r="K11" s="77">
        <v>5.0545163092184469</v>
      </c>
      <c r="L11" s="69"/>
      <c r="M11" s="69"/>
      <c r="N11" s="90">
        <v>1.3984952750403406E-2</v>
      </c>
      <c r="O11" s="77"/>
      <c r="P11" s="79"/>
      <c r="Q11" s="77">
        <v>136.77399026000003</v>
      </c>
      <c r="R11" s="77">
        <f>R12+R248</f>
        <v>25055.458064979004</v>
      </c>
      <c r="S11" s="69"/>
      <c r="T11" s="78">
        <f t="shared" ref="T11:T42" si="0">IFERROR(R11/$R$11,0)</f>
        <v>1</v>
      </c>
      <c r="U11" s="78">
        <f>R11/'סכום נכסי הקרן'!$C$42</f>
        <v>0.30463428311309859</v>
      </c>
    </row>
    <row r="12" spans="2:21">
      <c r="B12" s="70" t="s">
        <v>194</v>
      </c>
      <c r="C12" s="71"/>
      <c r="D12" s="71"/>
      <c r="E12" s="71"/>
      <c r="F12" s="71"/>
      <c r="G12" s="71"/>
      <c r="H12" s="71"/>
      <c r="I12" s="71"/>
      <c r="J12" s="71"/>
      <c r="K12" s="80">
        <v>4.5599140309305071</v>
      </c>
      <c r="L12" s="71"/>
      <c r="M12" s="71"/>
      <c r="N12" s="91">
        <v>1.0834987209322912E-2</v>
      </c>
      <c r="O12" s="80"/>
      <c r="P12" s="82"/>
      <c r="Q12" s="80">
        <v>136.77399026000003</v>
      </c>
      <c r="R12" s="80">
        <f>R13+R154+R239</f>
        <v>20480.785312757002</v>
      </c>
      <c r="S12" s="71"/>
      <c r="T12" s="81">
        <f t="shared" si="0"/>
        <v>0.81741811543185472</v>
      </c>
      <c r="U12" s="81">
        <f>R12/'סכום נכסי הקרן'!$C$42</f>
        <v>0.24901358159824313</v>
      </c>
    </row>
    <row r="13" spans="2:21">
      <c r="B13" s="89" t="s">
        <v>31</v>
      </c>
      <c r="C13" s="71"/>
      <c r="D13" s="71"/>
      <c r="E13" s="71"/>
      <c r="F13" s="71"/>
      <c r="G13" s="71"/>
      <c r="H13" s="71"/>
      <c r="I13" s="71"/>
      <c r="J13" s="71"/>
      <c r="K13" s="80">
        <v>4.5194466669902598</v>
      </c>
      <c r="L13" s="71"/>
      <c r="M13" s="71"/>
      <c r="N13" s="91">
        <v>5.3932650422094282E-3</v>
      </c>
      <c r="O13" s="80"/>
      <c r="P13" s="82"/>
      <c r="Q13" s="80">
        <v>120.953234251</v>
      </c>
      <c r="R13" s="80">
        <f>SUM(R14:R152)</f>
        <v>15547.896223873002</v>
      </c>
      <c r="S13" s="71"/>
      <c r="T13" s="81">
        <f t="shared" si="0"/>
        <v>0.62053929261843777</v>
      </c>
      <c r="U13" s="81">
        <f>R13/'סכום נכסי הקרן'!$C$42</f>
        <v>0.18903754255032712</v>
      </c>
    </row>
    <row r="14" spans="2:21">
      <c r="B14" s="76" t="s">
        <v>291</v>
      </c>
      <c r="C14" s="73" t="s">
        <v>292</v>
      </c>
      <c r="D14" s="86" t="s">
        <v>116</v>
      </c>
      <c r="E14" s="86" t="s">
        <v>293</v>
      </c>
      <c r="F14" s="73" t="s">
        <v>294</v>
      </c>
      <c r="G14" s="86" t="s">
        <v>295</v>
      </c>
      <c r="H14" s="73" t="s">
        <v>296</v>
      </c>
      <c r="I14" s="73" t="s">
        <v>297</v>
      </c>
      <c r="J14" s="73"/>
      <c r="K14" s="83">
        <v>1.8300000000018486</v>
      </c>
      <c r="L14" s="86" t="s">
        <v>129</v>
      </c>
      <c r="M14" s="87">
        <v>6.1999999999999998E-3</v>
      </c>
      <c r="N14" s="87">
        <v>-5.9999999999735916E-4</v>
      </c>
      <c r="O14" s="83">
        <v>296256.95551599999</v>
      </c>
      <c r="P14" s="85">
        <v>102.25</v>
      </c>
      <c r="Q14" s="73"/>
      <c r="R14" s="83">
        <v>302.92272756799997</v>
      </c>
      <c r="S14" s="84">
        <v>5.9820801383246567E-5</v>
      </c>
      <c r="T14" s="84">
        <f t="shared" si="0"/>
        <v>1.2090089384213132E-2</v>
      </c>
      <c r="U14" s="84">
        <f>R14/'סכום נכסי הקרן'!$C$42</f>
        <v>3.6830557123330517E-3</v>
      </c>
    </row>
    <row r="15" spans="2:21">
      <c r="B15" s="76" t="s">
        <v>298</v>
      </c>
      <c r="C15" s="73" t="s">
        <v>299</v>
      </c>
      <c r="D15" s="86" t="s">
        <v>116</v>
      </c>
      <c r="E15" s="86" t="s">
        <v>293</v>
      </c>
      <c r="F15" s="73" t="s">
        <v>294</v>
      </c>
      <c r="G15" s="86" t="s">
        <v>295</v>
      </c>
      <c r="H15" s="73" t="s">
        <v>296</v>
      </c>
      <c r="I15" s="73" t="s">
        <v>297</v>
      </c>
      <c r="J15" s="73"/>
      <c r="K15" s="83">
        <v>5.1199999999868897</v>
      </c>
      <c r="L15" s="86" t="s">
        <v>129</v>
      </c>
      <c r="M15" s="87">
        <v>5.0000000000000001E-4</v>
      </c>
      <c r="N15" s="87">
        <v>-1.7000000000191211E-3</v>
      </c>
      <c r="O15" s="83">
        <v>145562.74285000001</v>
      </c>
      <c r="P15" s="85">
        <v>100.6</v>
      </c>
      <c r="Q15" s="73"/>
      <c r="R15" s="83">
        <v>146.43612771599999</v>
      </c>
      <c r="S15" s="84">
        <v>1.8256456343861076E-4</v>
      </c>
      <c r="T15" s="84">
        <f t="shared" si="0"/>
        <v>5.8444801662069596E-3</v>
      </c>
      <c r="U15" s="84">
        <f>R15/'סכום נכסי הקרן'!$C$42</f>
        <v>1.7804290256011805E-3</v>
      </c>
    </row>
    <row r="16" spans="2:21">
      <c r="B16" s="76" t="s">
        <v>300</v>
      </c>
      <c r="C16" s="73" t="s">
        <v>301</v>
      </c>
      <c r="D16" s="86" t="s">
        <v>116</v>
      </c>
      <c r="E16" s="86" t="s">
        <v>293</v>
      </c>
      <c r="F16" s="73" t="s">
        <v>302</v>
      </c>
      <c r="G16" s="86" t="s">
        <v>303</v>
      </c>
      <c r="H16" s="73" t="s">
        <v>296</v>
      </c>
      <c r="I16" s="73" t="s">
        <v>297</v>
      </c>
      <c r="J16" s="73"/>
      <c r="K16" s="83">
        <v>1.559999999991428</v>
      </c>
      <c r="L16" s="86" t="s">
        <v>129</v>
      </c>
      <c r="M16" s="87">
        <v>3.5499999999999997E-2</v>
      </c>
      <c r="N16" s="87">
        <v>-2.3999999999632631E-3</v>
      </c>
      <c r="O16" s="83">
        <v>28159.202025999999</v>
      </c>
      <c r="P16" s="85">
        <v>116</v>
      </c>
      <c r="Q16" s="73"/>
      <c r="R16" s="83">
        <v>32.664672838000001</v>
      </c>
      <c r="S16" s="84">
        <v>1.3169575139851779E-4</v>
      </c>
      <c r="T16" s="84">
        <f t="shared" si="0"/>
        <v>1.3036948976660975E-3</v>
      </c>
      <c r="U16" s="84">
        <f>R16/'סכום נכסי הקרן'!$C$42</f>
        <v>3.9715016054871612E-4</v>
      </c>
    </row>
    <row r="17" spans="2:21">
      <c r="B17" s="76" t="s">
        <v>304</v>
      </c>
      <c r="C17" s="73" t="s">
        <v>305</v>
      </c>
      <c r="D17" s="86" t="s">
        <v>116</v>
      </c>
      <c r="E17" s="86" t="s">
        <v>293</v>
      </c>
      <c r="F17" s="73" t="s">
        <v>302</v>
      </c>
      <c r="G17" s="86" t="s">
        <v>303</v>
      </c>
      <c r="H17" s="73" t="s">
        <v>296</v>
      </c>
      <c r="I17" s="73" t="s">
        <v>297</v>
      </c>
      <c r="J17" s="73"/>
      <c r="K17" s="83">
        <v>4.499999999995608</v>
      </c>
      <c r="L17" s="86" t="s">
        <v>129</v>
      </c>
      <c r="M17" s="87">
        <v>1.4999999999999999E-2</v>
      </c>
      <c r="N17" s="87">
        <v>-3.0999999999885802E-3</v>
      </c>
      <c r="O17" s="83">
        <v>103707.091397</v>
      </c>
      <c r="P17" s="85">
        <v>109.77</v>
      </c>
      <c r="Q17" s="73"/>
      <c r="R17" s="83">
        <v>113.839274223</v>
      </c>
      <c r="S17" s="84">
        <v>2.2313688284050223E-4</v>
      </c>
      <c r="T17" s="84">
        <f t="shared" si="0"/>
        <v>4.543492037853326E-3</v>
      </c>
      <c r="U17" s="84">
        <f>R17/'סכום נכסי הקרן'!$C$42</f>
        <v>1.3841034397815194E-3</v>
      </c>
    </row>
    <row r="18" spans="2:21">
      <c r="B18" s="76" t="s">
        <v>306</v>
      </c>
      <c r="C18" s="73" t="s">
        <v>307</v>
      </c>
      <c r="D18" s="86" t="s">
        <v>116</v>
      </c>
      <c r="E18" s="86" t="s">
        <v>293</v>
      </c>
      <c r="F18" s="73" t="s">
        <v>308</v>
      </c>
      <c r="G18" s="86" t="s">
        <v>303</v>
      </c>
      <c r="H18" s="73" t="s">
        <v>309</v>
      </c>
      <c r="I18" s="73" t="s">
        <v>127</v>
      </c>
      <c r="J18" s="73"/>
      <c r="K18" s="83">
        <v>4.679999999989783</v>
      </c>
      <c r="L18" s="86" t="s">
        <v>129</v>
      </c>
      <c r="M18" s="87">
        <v>1E-3</v>
      </c>
      <c r="N18" s="87">
        <v>-4.5000000000141897E-3</v>
      </c>
      <c r="O18" s="83">
        <v>172684.04968900004</v>
      </c>
      <c r="P18" s="85">
        <v>102.03</v>
      </c>
      <c r="Q18" s="73"/>
      <c r="R18" s="83">
        <v>176.18953623500002</v>
      </c>
      <c r="S18" s="84">
        <v>1.1512269979266669E-4</v>
      </c>
      <c r="T18" s="84">
        <f t="shared" si="0"/>
        <v>7.0319822442706419E-3</v>
      </c>
      <c r="U18" s="84">
        <f>R18/'סכום נכסי הקרן'!$C$42</f>
        <v>2.1421828698474253E-3</v>
      </c>
    </row>
    <row r="19" spans="2:21">
      <c r="B19" s="76" t="s">
        <v>310</v>
      </c>
      <c r="C19" s="73" t="s">
        <v>311</v>
      </c>
      <c r="D19" s="86" t="s">
        <v>116</v>
      </c>
      <c r="E19" s="86" t="s">
        <v>293</v>
      </c>
      <c r="F19" s="73" t="s">
        <v>308</v>
      </c>
      <c r="G19" s="86" t="s">
        <v>303</v>
      </c>
      <c r="H19" s="73" t="s">
        <v>309</v>
      </c>
      <c r="I19" s="73" t="s">
        <v>127</v>
      </c>
      <c r="J19" s="73"/>
      <c r="K19" s="83">
        <v>0.23999999999309676</v>
      </c>
      <c r="L19" s="86" t="s">
        <v>129</v>
      </c>
      <c r="M19" s="87">
        <v>8.0000000000000002E-3</v>
      </c>
      <c r="N19" s="87">
        <v>2.0299999999937434E-2</v>
      </c>
      <c r="O19" s="83">
        <v>45477.313082999994</v>
      </c>
      <c r="P19" s="85">
        <v>101.93</v>
      </c>
      <c r="Q19" s="73"/>
      <c r="R19" s="83">
        <v>46.355027943000003</v>
      </c>
      <c r="S19" s="84">
        <v>2.1167292427820385E-4</v>
      </c>
      <c r="T19" s="84">
        <f t="shared" si="0"/>
        <v>1.8500970057215695E-3</v>
      </c>
      <c r="U19" s="84">
        <f>R19/'סכום נכסי הקרן'!$C$42</f>
        <v>5.6360297502768063E-4</v>
      </c>
    </row>
    <row r="20" spans="2:21">
      <c r="B20" s="76" t="s">
        <v>312</v>
      </c>
      <c r="C20" s="73" t="s">
        <v>313</v>
      </c>
      <c r="D20" s="86" t="s">
        <v>116</v>
      </c>
      <c r="E20" s="86" t="s">
        <v>293</v>
      </c>
      <c r="F20" s="73" t="s">
        <v>314</v>
      </c>
      <c r="G20" s="86" t="s">
        <v>303</v>
      </c>
      <c r="H20" s="73" t="s">
        <v>309</v>
      </c>
      <c r="I20" s="73" t="s">
        <v>127</v>
      </c>
      <c r="J20" s="73"/>
      <c r="K20" s="83">
        <v>4.4300000000142727</v>
      </c>
      <c r="L20" s="86" t="s">
        <v>129</v>
      </c>
      <c r="M20" s="87">
        <v>8.3000000000000001E-3</v>
      </c>
      <c r="N20" s="87">
        <v>-5.3000000000645161E-3</v>
      </c>
      <c r="O20" s="83">
        <v>95947.586037999994</v>
      </c>
      <c r="P20" s="85">
        <v>106.62</v>
      </c>
      <c r="Q20" s="73"/>
      <c r="R20" s="83">
        <v>102.29931447799999</v>
      </c>
      <c r="S20" s="84">
        <v>7.4611060940768444E-5</v>
      </c>
      <c r="T20" s="84">
        <f t="shared" si="0"/>
        <v>4.082915355715957E-3</v>
      </c>
      <c r="U20" s="84">
        <f>R20/'סכום נכסי הקרן'!$C$42</f>
        <v>1.2437959923999925E-3</v>
      </c>
    </row>
    <row r="21" spans="2:21">
      <c r="B21" s="76" t="s">
        <v>315</v>
      </c>
      <c r="C21" s="73" t="s">
        <v>316</v>
      </c>
      <c r="D21" s="86" t="s">
        <v>116</v>
      </c>
      <c r="E21" s="86" t="s">
        <v>293</v>
      </c>
      <c r="F21" s="73" t="s">
        <v>317</v>
      </c>
      <c r="G21" s="86" t="s">
        <v>303</v>
      </c>
      <c r="H21" s="73" t="s">
        <v>309</v>
      </c>
      <c r="I21" s="73" t="s">
        <v>127</v>
      </c>
      <c r="J21" s="73"/>
      <c r="K21" s="83">
        <v>1.7200000000153037</v>
      </c>
      <c r="L21" s="86" t="s">
        <v>129</v>
      </c>
      <c r="M21" s="87">
        <v>9.8999999999999991E-3</v>
      </c>
      <c r="N21" s="87">
        <v>-1.7000000000615481E-3</v>
      </c>
      <c r="O21" s="83">
        <v>58251.330119000006</v>
      </c>
      <c r="P21" s="85">
        <v>103.2</v>
      </c>
      <c r="Q21" s="73"/>
      <c r="R21" s="83">
        <v>60.115370239000001</v>
      </c>
      <c r="S21" s="84">
        <v>1.9327725750645185E-5</v>
      </c>
      <c r="T21" s="84">
        <f t="shared" si="0"/>
        <v>2.3992924049960041E-3</v>
      </c>
      <c r="U21" s="84">
        <f>R21/'סכום נכסי הקרן'!$C$42</f>
        <v>7.3090672177465992E-4</v>
      </c>
    </row>
    <row r="22" spans="2:21">
      <c r="B22" s="76" t="s">
        <v>318</v>
      </c>
      <c r="C22" s="73" t="s">
        <v>319</v>
      </c>
      <c r="D22" s="86" t="s">
        <v>116</v>
      </c>
      <c r="E22" s="86" t="s">
        <v>293</v>
      </c>
      <c r="F22" s="73" t="s">
        <v>317</v>
      </c>
      <c r="G22" s="86" t="s">
        <v>303</v>
      </c>
      <c r="H22" s="73" t="s">
        <v>309</v>
      </c>
      <c r="I22" s="73" t="s">
        <v>127</v>
      </c>
      <c r="J22" s="73"/>
      <c r="K22" s="83">
        <v>3.6999999999958897</v>
      </c>
      <c r="L22" s="86" t="s">
        <v>129</v>
      </c>
      <c r="M22" s="87">
        <v>8.6E-3</v>
      </c>
      <c r="N22" s="87">
        <v>-3.599999999991779E-3</v>
      </c>
      <c r="O22" s="83">
        <v>229799.76324999999</v>
      </c>
      <c r="P22" s="85">
        <v>105.87</v>
      </c>
      <c r="Q22" s="73"/>
      <c r="R22" s="83">
        <v>243.28899927000001</v>
      </c>
      <c r="S22" s="84">
        <v>9.1870258612245943E-5</v>
      </c>
      <c r="T22" s="84">
        <f t="shared" si="0"/>
        <v>9.710020013964725E-3</v>
      </c>
      <c r="U22" s="84">
        <f>R22/'סכום נכסי הקרן'!$C$42</f>
        <v>2.9580049859679837E-3</v>
      </c>
    </row>
    <row r="23" spans="2:21">
      <c r="B23" s="76" t="s">
        <v>320</v>
      </c>
      <c r="C23" s="73" t="s">
        <v>321</v>
      </c>
      <c r="D23" s="86" t="s">
        <v>116</v>
      </c>
      <c r="E23" s="86" t="s">
        <v>293</v>
      </c>
      <c r="F23" s="73" t="s">
        <v>317</v>
      </c>
      <c r="G23" s="86" t="s">
        <v>303</v>
      </c>
      <c r="H23" s="73" t="s">
        <v>309</v>
      </c>
      <c r="I23" s="73" t="s">
        <v>127</v>
      </c>
      <c r="J23" s="73"/>
      <c r="K23" s="83">
        <v>5.4200000000052473</v>
      </c>
      <c r="L23" s="86" t="s">
        <v>129</v>
      </c>
      <c r="M23" s="87">
        <v>3.8E-3</v>
      </c>
      <c r="N23" s="87">
        <v>-3.500000000010091E-3</v>
      </c>
      <c r="O23" s="83">
        <v>385914.49165500002</v>
      </c>
      <c r="P23" s="85">
        <v>102.71</v>
      </c>
      <c r="Q23" s="73"/>
      <c r="R23" s="83">
        <v>396.37276467600003</v>
      </c>
      <c r="S23" s="84">
        <v>1.2863816388500001E-4</v>
      </c>
      <c r="T23" s="84">
        <f t="shared" si="0"/>
        <v>1.5819817129187744E-2</v>
      </c>
      <c r="U23" s="84">
        <f>R23/'סכום נכסי הקרן'!$C$42</f>
        <v>4.8192586501304259E-3</v>
      </c>
    </row>
    <row r="24" spans="2:21">
      <c r="B24" s="76" t="s">
        <v>322</v>
      </c>
      <c r="C24" s="73" t="s">
        <v>323</v>
      </c>
      <c r="D24" s="86" t="s">
        <v>116</v>
      </c>
      <c r="E24" s="86" t="s">
        <v>293</v>
      </c>
      <c r="F24" s="73" t="s">
        <v>317</v>
      </c>
      <c r="G24" s="86" t="s">
        <v>303</v>
      </c>
      <c r="H24" s="73" t="s">
        <v>309</v>
      </c>
      <c r="I24" s="73" t="s">
        <v>127</v>
      </c>
      <c r="J24" s="73"/>
      <c r="K24" s="83">
        <v>2.8200000000194678</v>
      </c>
      <c r="L24" s="86" t="s">
        <v>129</v>
      </c>
      <c r="M24" s="87">
        <v>1E-3</v>
      </c>
      <c r="N24" s="87">
        <v>-3.1000000000469905E-3</v>
      </c>
      <c r="O24" s="83">
        <v>59248.295952</v>
      </c>
      <c r="P24" s="85">
        <v>100.57</v>
      </c>
      <c r="Q24" s="73"/>
      <c r="R24" s="83">
        <v>59.586010811999998</v>
      </c>
      <c r="S24" s="84">
        <v>2.3289131564382839E-5</v>
      </c>
      <c r="T24" s="84">
        <f t="shared" si="0"/>
        <v>2.3781648955476771E-3</v>
      </c>
      <c r="U24" s="84">
        <f>R24/'סכום נכסי הקרן'!$C$42</f>
        <v>7.2447055807990364E-4</v>
      </c>
    </row>
    <row r="25" spans="2:21">
      <c r="B25" s="76" t="s">
        <v>324</v>
      </c>
      <c r="C25" s="73" t="s">
        <v>325</v>
      </c>
      <c r="D25" s="86" t="s">
        <v>116</v>
      </c>
      <c r="E25" s="86" t="s">
        <v>293</v>
      </c>
      <c r="F25" s="73" t="s">
        <v>326</v>
      </c>
      <c r="G25" s="86" t="s">
        <v>125</v>
      </c>
      <c r="H25" s="73" t="s">
        <v>296</v>
      </c>
      <c r="I25" s="73" t="s">
        <v>297</v>
      </c>
      <c r="J25" s="73"/>
      <c r="K25" s="83">
        <v>15.210000000017612</v>
      </c>
      <c r="L25" s="86" t="s">
        <v>129</v>
      </c>
      <c r="M25" s="87">
        <v>2.07E-2</v>
      </c>
      <c r="N25" s="87">
        <v>5.3000000000142967E-3</v>
      </c>
      <c r="O25" s="83">
        <v>267347.65877600003</v>
      </c>
      <c r="P25" s="85">
        <v>122.97</v>
      </c>
      <c r="Q25" s="73"/>
      <c r="R25" s="83">
        <v>328.75741600099997</v>
      </c>
      <c r="S25" s="84">
        <v>1.8082235411055728E-4</v>
      </c>
      <c r="T25" s="84">
        <f t="shared" si="0"/>
        <v>1.3121189608603367E-2</v>
      </c>
      <c r="U25" s="84">
        <f>R25/'סכום נכסי הקרן'!$C$42</f>
        <v>3.9971641900079262E-3</v>
      </c>
    </row>
    <row r="26" spans="2:21">
      <c r="B26" s="76" t="s">
        <v>327</v>
      </c>
      <c r="C26" s="73" t="s">
        <v>328</v>
      </c>
      <c r="D26" s="86" t="s">
        <v>116</v>
      </c>
      <c r="E26" s="86" t="s">
        <v>293</v>
      </c>
      <c r="F26" s="73" t="s">
        <v>329</v>
      </c>
      <c r="G26" s="86" t="s">
        <v>303</v>
      </c>
      <c r="H26" s="73" t="s">
        <v>309</v>
      </c>
      <c r="I26" s="73" t="s">
        <v>127</v>
      </c>
      <c r="J26" s="73"/>
      <c r="K26" s="83">
        <v>1.5500000000044178</v>
      </c>
      <c r="L26" s="86" t="s">
        <v>129</v>
      </c>
      <c r="M26" s="87">
        <v>0.05</v>
      </c>
      <c r="N26" s="87">
        <v>-1.2999999999823281E-3</v>
      </c>
      <c r="O26" s="83">
        <v>159075.508088</v>
      </c>
      <c r="P26" s="85">
        <v>113.83</v>
      </c>
      <c r="Q26" s="73"/>
      <c r="R26" s="83">
        <v>181.07564836399999</v>
      </c>
      <c r="S26" s="84">
        <v>5.0474411336185001E-5</v>
      </c>
      <c r="T26" s="84">
        <f t="shared" si="0"/>
        <v>7.226994130157074E-3</v>
      </c>
      <c r="U26" s="84">
        <f>R26/'סכום נכסי הקרן'!$C$42</f>
        <v>2.2015901759029721E-3</v>
      </c>
    </row>
    <row r="27" spans="2:21">
      <c r="B27" s="76" t="s">
        <v>330</v>
      </c>
      <c r="C27" s="73" t="s">
        <v>331</v>
      </c>
      <c r="D27" s="86" t="s">
        <v>116</v>
      </c>
      <c r="E27" s="86" t="s">
        <v>293</v>
      </c>
      <c r="F27" s="73" t="s">
        <v>329</v>
      </c>
      <c r="G27" s="86" t="s">
        <v>303</v>
      </c>
      <c r="H27" s="73" t="s">
        <v>309</v>
      </c>
      <c r="I27" s="73" t="s">
        <v>127</v>
      </c>
      <c r="J27" s="73"/>
      <c r="K27" s="83">
        <v>1.229999999993812</v>
      </c>
      <c r="L27" s="86" t="s">
        <v>129</v>
      </c>
      <c r="M27" s="87">
        <v>6.9999999999999993E-3</v>
      </c>
      <c r="N27" s="87">
        <v>8.9999999999547224E-4</v>
      </c>
      <c r="O27" s="83">
        <v>64376.167402999999</v>
      </c>
      <c r="P27" s="85">
        <v>102.92</v>
      </c>
      <c r="Q27" s="73"/>
      <c r="R27" s="83">
        <v>66.255949666999996</v>
      </c>
      <c r="S27" s="84">
        <v>3.0192866669486087E-5</v>
      </c>
      <c r="T27" s="84">
        <f t="shared" si="0"/>
        <v>2.6443719166966075E-3</v>
      </c>
      <c r="U27" s="84">
        <f>R27/'סכום נכסי הקרן'!$C$42</f>
        <v>8.0556634312728154E-4</v>
      </c>
    </row>
    <row r="28" spans="2:21">
      <c r="B28" s="76" t="s">
        <v>332</v>
      </c>
      <c r="C28" s="73" t="s">
        <v>333</v>
      </c>
      <c r="D28" s="86" t="s">
        <v>116</v>
      </c>
      <c r="E28" s="86" t="s">
        <v>293</v>
      </c>
      <c r="F28" s="73" t="s">
        <v>329</v>
      </c>
      <c r="G28" s="86" t="s">
        <v>303</v>
      </c>
      <c r="H28" s="73" t="s">
        <v>309</v>
      </c>
      <c r="I28" s="73" t="s">
        <v>127</v>
      </c>
      <c r="J28" s="73"/>
      <c r="K28" s="83">
        <v>3.820000000008422</v>
      </c>
      <c r="L28" s="86" t="s">
        <v>129</v>
      </c>
      <c r="M28" s="87">
        <v>6.0000000000000001E-3</v>
      </c>
      <c r="N28" s="87">
        <v>-4.2000000000475997E-3</v>
      </c>
      <c r="O28" s="83">
        <v>103754.578114</v>
      </c>
      <c r="P28" s="85">
        <v>105.29</v>
      </c>
      <c r="Q28" s="73"/>
      <c r="R28" s="83">
        <v>109.243194444</v>
      </c>
      <c r="S28" s="84">
        <v>5.8311496167066449E-5</v>
      </c>
      <c r="T28" s="84">
        <f t="shared" si="0"/>
        <v>4.3600557675173178E-3</v>
      </c>
      <c r="U28" s="84">
        <f>R28/'סכום נכסי הקרן'!$C$42</f>
        <v>1.328222463070769E-3</v>
      </c>
    </row>
    <row r="29" spans="2:21">
      <c r="B29" s="76" t="s">
        <v>334</v>
      </c>
      <c r="C29" s="73" t="s">
        <v>335</v>
      </c>
      <c r="D29" s="86" t="s">
        <v>116</v>
      </c>
      <c r="E29" s="86" t="s">
        <v>293</v>
      </c>
      <c r="F29" s="73" t="s">
        <v>329</v>
      </c>
      <c r="G29" s="86" t="s">
        <v>303</v>
      </c>
      <c r="H29" s="73" t="s">
        <v>309</v>
      </c>
      <c r="I29" s="73" t="s">
        <v>127</v>
      </c>
      <c r="J29" s="73"/>
      <c r="K29" s="83">
        <v>5.3200000000003751</v>
      </c>
      <c r="L29" s="86" t="s">
        <v>129</v>
      </c>
      <c r="M29" s="87">
        <v>1.7500000000000002E-2</v>
      </c>
      <c r="N29" s="87">
        <v>-3.799999999998594E-3</v>
      </c>
      <c r="O29" s="83">
        <v>383705.81745700003</v>
      </c>
      <c r="P29" s="85">
        <v>111.22</v>
      </c>
      <c r="Q29" s="73"/>
      <c r="R29" s="83">
        <v>426.75761498700001</v>
      </c>
      <c r="S29" s="84">
        <v>9.2976216440579623E-5</v>
      </c>
      <c r="T29" s="84">
        <f t="shared" si="0"/>
        <v>1.7032520973284296E-2</v>
      </c>
      <c r="U29" s="84">
        <f>R29/'סכום נכסי הקרן'!$C$42</f>
        <v>5.1886898163052775E-3</v>
      </c>
    </row>
    <row r="30" spans="2:21">
      <c r="B30" s="76" t="s">
        <v>336</v>
      </c>
      <c r="C30" s="73" t="s">
        <v>337</v>
      </c>
      <c r="D30" s="86" t="s">
        <v>116</v>
      </c>
      <c r="E30" s="86" t="s">
        <v>293</v>
      </c>
      <c r="F30" s="73" t="s">
        <v>308</v>
      </c>
      <c r="G30" s="86" t="s">
        <v>303</v>
      </c>
      <c r="H30" s="73" t="s">
        <v>338</v>
      </c>
      <c r="I30" s="73" t="s">
        <v>127</v>
      </c>
      <c r="J30" s="73"/>
      <c r="K30" s="83">
        <v>6.9999999999321064E-2</v>
      </c>
      <c r="L30" s="86" t="s">
        <v>129</v>
      </c>
      <c r="M30" s="87">
        <v>3.1E-2</v>
      </c>
      <c r="N30" s="87">
        <v>4.2400000000461686E-2</v>
      </c>
      <c r="O30" s="83">
        <v>27062.554723000001</v>
      </c>
      <c r="P30" s="85">
        <v>108.85</v>
      </c>
      <c r="Q30" s="73"/>
      <c r="R30" s="83">
        <v>29.457590285999999</v>
      </c>
      <c r="S30" s="84">
        <v>1.573245190486544E-4</v>
      </c>
      <c r="T30" s="84">
        <f t="shared" si="0"/>
        <v>1.175695539455095E-3</v>
      </c>
      <c r="U30" s="84">
        <f>R30/'סכום נכסי הקרן'!$C$42</f>
        <v>3.581571678211706E-4</v>
      </c>
    </row>
    <row r="31" spans="2:21">
      <c r="B31" s="76" t="s">
        <v>339</v>
      </c>
      <c r="C31" s="73" t="s">
        <v>340</v>
      </c>
      <c r="D31" s="86" t="s">
        <v>116</v>
      </c>
      <c r="E31" s="86" t="s">
        <v>293</v>
      </c>
      <c r="F31" s="73" t="s">
        <v>308</v>
      </c>
      <c r="G31" s="86" t="s">
        <v>303</v>
      </c>
      <c r="H31" s="73" t="s">
        <v>338</v>
      </c>
      <c r="I31" s="73" t="s">
        <v>127</v>
      </c>
      <c r="J31" s="73"/>
      <c r="K31" s="83">
        <v>0.21999999980318694</v>
      </c>
      <c r="L31" s="86" t="s">
        <v>129</v>
      </c>
      <c r="M31" s="87">
        <v>4.2000000000000003E-2</v>
      </c>
      <c r="N31" s="87">
        <v>3.120000000269323E-2</v>
      </c>
      <c r="O31" s="83">
        <v>1568.835742</v>
      </c>
      <c r="P31" s="85">
        <v>123.07</v>
      </c>
      <c r="Q31" s="73"/>
      <c r="R31" s="83">
        <v>1.930766129</v>
      </c>
      <c r="S31" s="84">
        <v>6.0147825863589313E-5</v>
      </c>
      <c r="T31" s="84">
        <f t="shared" si="0"/>
        <v>7.7059701881830985E-5</v>
      </c>
      <c r="U31" s="84">
        <f>R31/'סכום נכסי הקרן'!$C$42</f>
        <v>2.347502703968068E-5</v>
      </c>
    </row>
    <row r="32" spans="2:21">
      <c r="B32" s="76" t="s">
        <v>341</v>
      </c>
      <c r="C32" s="73" t="s">
        <v>342</v>
      </c>
      <c r="D32" s="86" t="s">
        <v>116</v>
      </c>
      <c r="E32" s="86" t="s">
        <v>293</v>
      </c>
      <c r="F32" s="73" t="s">
        <v>343</v>
      </c>
      <c r="G32" s="86" t="s">
        <v>303</v>
      </c>
      <c r="H32" s="73" t="s">
        <v>338</v>
      </c>
      <c r="I32" s="73" t="s">
        <v>127</v>
      </c>
      <c r="J32" s="73"/>
      <c r="K32" s="83">
        <v>0.92999999998620564</v>
      </c>
      <c r="L32" s="86" t="s">
        <v>129</v>
      </c>
      <c r="M32" s="87">
        <v>3.85E-2</v>
      </c>
      <c r="N32" s="87">
        <v>2.9999999999555019E-4</v>
      </c>
      <c r="O32" s="83">
        <v>20059.553050999999</v>
      </c>
      <c r="P32" s="85">
        <v>112.03</v>
      </c>
      <c r="Q32" s="73"/>
      <c r="R32" s="83">
        <v>22.472717867</v>
      </c>
      <c r="S32" s="84">
        <v>9.419111950001525E-5</v>
      </c>
      <c r="T32" s="84">
        <f t="shared" si="0"/>
        <v>8.9691905886210869E-4</v>
      </c>
      <c r="U32" s="84">
        <f>R32/'סכום נכסי הקרן'!$C$42</f>
        <v>2.7323229450693359E-4</v>
      </c>
    </row>
    <row r="33" spans="2:21">
      <c r="B33" s="76" t="s">
        <v>344</v>
      </c>
      <c r="C33" s="73" t="s">
        <v>345</v>
      </c>
      <c r="D33" s="86" t="s">
        <v>116</v>
      </c>
      <c r="E33" s="86" t="s">
        <v>293</v>
      </c>
      <c r="F33" s="73" t="s">
        <v>346</v>
      </c>
      <c r="G33" s="86" t="s">
        <v>347</v>
      </c>
      <c r="H33" s="73" t="s">
        <v>348</v>
      </c>
      <c r="I33" s="73" t="s">
        <v>297</v>
      </c>
      <c r="J33" s="73"/>
      <c r="K33" s="83">
        <v>1.1500000001793254</v>
      </c>
      <c r="L33" s="86" t="s">
        <v>129</v>
      </c>
      <c r="M33" s="87">
        <v>3.6400000000000002E-2</v>
      </c>
      <c r="N33" s="87">
        <v>2.8999999994206403E-3</v>
      </c>
      <c r="O33" s="83">
        <v>3162.6322679999998</v>
      </c>
      <c r="P33" s="85">
        <v>114.61</v>
      </c>
      <c r="Q33" s="73"/>
      <c r="R33" s="83">
        <v>3.6246928490000005</v>
      </c>
      <c r="S33" s="84">
        <v>8.605802089795918E-5</v>
      </c>
      <c r="T33" s="84">
        <f t="shared" si="0"/>
        <v>1.4466679633633902E-4</v>
      </c>
      <c r="U33" s="84">
        <f>R33/'סכום נכסי הקרן'!$C$42</f>
        <v>4.407046579218928E-5</v>
      </c>
    </row>
    <row r="34" spans="2:21">
      <c r="B34" s="76" t="s">
        <v>349</v>
      </c>
      <c r="C34" s="73" t="s">
        <v>350</v>
      </c>
      <c r="D34" s="86" t="s">
        <v>116</v>
      </c>
      <c r="E34" s="86" t="s">
        <v>293</v>
      </c>
      <c r="F34" s="73" t="s">
        <v>351</v>
      </c>
      <c r="G34" s="86" t="s">
        <v>347</v>
      </c>
      <c r="H34" s="73" t="s">
        <v>338</v>
      </c>
      <c r="I34" s="73" t="s">
        <v>127</v>
      </c>
      <c r="J34" s="73"/>
      <c r="K34" s="83">
        <v>4.5599999999990315</v>
      </c>
      <c r="L34" s="86" t="s">
        <v>129</v>
      </c>
      <c r="M34" s="87">
        <v>8.3000000000000001E-3</v>
      </c>
      <c r="N34" s="87">
        <v>-4.3000000000072633E-3</v>
      </c>
      <c r="O34" s="83">
        <v>193253.622473</v>
      </c>
      <c r="P34" s="85">
        <v>106.85</v>
      </c>
      <c r="Q34" s="73"/>
      <c r="R34" s="83">
        <v>206.49149489500002</v>
      </c>
      <c r="S34" s="84">
        <v>1.2619227258913612E-4</v>
      </c>
      <c r="T34" s="84">
        <f t="shared" si="0"/>
        <v>8.2413777612639731E-3</v>
      </c>
      <c r="U34" s="84">
        <f>R34/'סכום נכסי הקרן'!$C$42</f>
        <v>2.5106062061668838E-3</v>
      </c>
    </row>
    <row r="35" spans="2:21">
      <c r="B35" s="76" t="s">
        <v>352</v>
      </c>
      <c r="C35" s="73" t="s">
        <v>353</v>
      </c>
      <c r="D35" s="86" t="s">
        <v>116</v>
      </c>
      <c r="E35" s="86" t="s">
        <v>293</v>
      </c>
      <c r="F35" s="73" t="s">
        <v>351</v>
      </c>
      <c r="G35" s="86" t="s">
        <v>347</v>
      </c>
      <c r="H35" s="73" t="s">
        <v>338</v>
      </c>
      <c r="I35" s="73" t="s">
        <v>127</v>
      </c>
      <c r="J35" s="73"/>
      <c r="K35" s="83">
        <v>8.4600000000078186</v>
      </c>
      <c r="L35" s="86" t="s">
        <v>129</v>
      </c>
      <c r="M35" s="87">
        <v>1.6500000000000001E-2</v>
      </c>
      <c r="N35" s="87">
        <v>5.9999999999867484E-4</v>
      </c>
      <c r="O35" s="83">
        <v>130946.68235299998</v>
      </c>
      <c r="P35" s="85">
        <v>115.25</v>
      </c>
      <c r="Q35" s="73"/>
      <c r="R35" s="83">
        <v>150.91605181700001</v>
      </c>
      <c r="S35" s="84">
        <v>6.1895063750931159E-5</v>
      </c>
      <c r="T35" s="84">
        <f t="shared" si="0"/>
        <v>6.0232804934403214E-3</v>
      </c>
      <c r="U35" s="84">
        <f>R35/'סכום נכסי הקרן'!$C$42</f>
        <v>1.8348977351083031E-3</v>
      </c>
    </row>
    <row r="36" spans="2:21">
      <c r="B36" s="76" t="s">
        <v>354</v>
      </c>
      <c r="C36" s="73" t="s">
        <v>355</v>
      </c>
      <c r="D36" s="86" t="s">
        <v>116</v>
      </c>
      <c r="E36" s="86" t="s">
        <v>293</v>
      </c>
      <c r="F36" s="73" t="s">
        <v>356</v>
      </c>
      <c r="G36" s="86" t="s">
        <v>125</v>
      </c>
      <c r="H36" s="73" t="s">
        <v>338</v>
      </c>
      <c r="I36" s="73" t="s">
        <v>127</v>
      </c>
      <c r="J36" s="73"/>
      <c r="K36" s="83">
        <v>8.5199999999238365</v>
      </c>
      <c r="L36" s="86" t="s">
        <v>129</v>
      </c>
      <c r="M36" s="87">
        <v>2.6499999999999999E-2</v>
      </c>
      <c r="N36" s="87">
        <v>5.9999999990222389E-4</v>
      </c>
      <c r="O36" s="83">
        <v>31158.762683000001</v>
      </c>
      <c r="P36" s="85">
        <v>124.73</v>
      </c>
      <c r="Q36" s="73"/>
      <c r="R36" s="83">
        <v>38.864324773</v>
      </c>
      <c r="S36" s="84">
        <v>2.0027341712676069E-5</v>
      </c>
      <c r="T36" s="84">
        <f t="shared" si="0"/>
        <v>1.5511320795735997E-3</v>
      </c>
      <c r="U36" s="84">
        <f>R36/'סכום נכסי הקרן'!$C$42</f>
        <v>4.7252800907463335E-4</v>
      </c>
    </row>
    <row r="37" spans="2:21">
      <c r="B37" s="76" t="s">
        <v>357</v>
      </c>
      <c r="C37" s="73" t="s">
        <v>358</v>
      </c>
      <c r="D37" s="86" t="s">
        <v>116</v>
      </c>
      <c r="E37" s="86" t="s">
        <v>293</v>
      </c>
      <c r="F37" s="73" t="s">
        <v>359</v>
      </c>
      <c r="G37" s="86" t="s">
        <v>347</v>
      </c>
      <c r="H37" s="73" t="s">
        <v>348</v>
      </c>
      <c r="I37" s="73" t="s">
        <v>297</v>
      </c>
      <c r="J37" s="73"/>
      <c r="K37" s="83">
        <v>2.2399999999846307</v>
      </c>
      <c r="L37" s="86" t="s">
        <v>129</v>
      </c>
      <c r="M37" s="87">
        <v>6.5000000000000006E-3</v>
      </c>
      <c r="N37" s="87">
        <v>1.0000000015369058E-4</v>
      </c>
      <c r="O37" s="83">
        <v>23054.808531999999</v>
      </c>
      <c r="P37" s="85">
        <v>101.6</v>
      </c>
      <c r="Q37" s="73"/>
      <c r="R37" s="83">
        <v>23.423685463999998</v>
      </c>
      <c r="S37" s="84">
        <v>3.0543522936812934E-5</v>
      </c>
      <c r="T37" s="84">
        <f t="shared" si="0"/>
        <v>9.3487356739808329E-4</v>
      </c>
      <c r="U37" s="84">
        <f>R37/'סכום נכסי הקרן'!$C$42</f>
        <v>2.8479453900570021E-4</v>
      </c>
    </row>
    <row r="38" spans="2:21">
      <c r="B38" s="76" t="s">
        <v>360</v>
      </c>
      <c r="C38" s="73" t="s">
        <v>361</v>
      </c>
      <c r="D38" s="86" t="s">
        <v>116</v>
      </c>
      <c r="E38" s="86" t="s">
        <v>293</v>
      </c>
      <c r="F38" s="73" t="s">
        <v>359</v>
      </c>
      <c r="G38" s="86" t="s">
        <v>347</v>
      </c>
      <c r="H38" s="73" t="s">
        <v>338</v>
      </c>
      <c r="I38" s="73" t="s">
        <v>127</v>
      </c>
      <c r="J38" s="73"/>
      <c r="K38" s="83">
        <v>4.9200000000001287</v>
      </c>
      <c r="L38" s="86" t="s">
        <v>129</v>
      </c>
      <c r="M38" s="87">
        <v>1.34E-2</v>
      </c>
      <c r="N38" s="84">
        <v>0</v>
      </c>
      <c r="O38" s="83">
        <v>541818.004419</v>
      </c>
      <c r="P38" s="85">
        <v>108.1</v>
      </c>
      <c r="Q38" s="83">
        <v>32.759821424999998</v>
      </c>
      <c r="R38" s="83">
        <v>618.46508420100008</v>
      </c>
      <c r="S38" s="84">
        <v>1.6512314649343287E-4</v>
      </c>
      <c r="T38" s="84">
        <f t="shared" si="0"/>
        <v>2.468384663321933E-2</v>
      </c>
      <c r="U38" s="84">
        <f>R38/'סכום נכסי הקרן'!$C$42</f>
        <v>7.5195459235844432E-3</v>
      </c>
    </row>
    <row r="39" spans="2:21">
      <c r="B39" s="76" t="s">
        <v>362</v>
      </c>
      <c r="C39" s="73" t="s">
        <v>363</v>
      </c>
      <c r="D39" s="86" t="s">
        <v>116</v>
      </c>
      <c r="E39" s="86" t="s">
        <v>293</v>
      </c>
      <c r="F39" s="73" t="s">
        <v>359</v>
      </c>
      <c r="G39" s="86" t="s">
        <v>347</v>
      </c>
      <c r="H39" s="73" t="s">
        <v>338</v>
      </c>
      <c r="I39" s="73" t="s">
        <v>127</v>
      </c>
      <c r="J39" s="73"/>
      <c r="K39" s="83">
        <v>5.3600000000049928</v>
      </c>
      <c r="L39" s="86" t="s">
        <v>129</v>
      </c>
      <c r="M39" s="87">
        <v>1.77E-2</v>
      </c>
      <c r="N39" s="87">
        <v>1.6999999999953558E-3</v>
      </c>
      <c r="O39" s="83">
        <v>316347.28780699999</v>
      </c>
      <c r="P39" s="85">
        <v>108.9</v>
      </c>
      <c r="Q39" s="73"/>
      <c r="R39" s="83">
        <v>344.50219664799999</v>
      </c>
      <c r="S39" s="84">
        <v>9.7535970164250931E-5</v>
      </c>
      <c r="T39" s="84">
        <f t="shared" si="0"/>
        <v>1.3749586846688875E-2</v>
      </c>
      <c r="U39" s="84">
        <f>R39/'סכום נכסי הקרן'!$C$42</f>
        <v>4.1885955321423552E-3</v>
      </c>
    </row>
    <row r="40" spans="2:21">
      <c r="B40" s="76" t="s">
        <v>364</v>
      </c>
      <c r="C40" s="73" t="s">
        <v>365</v>
      </c>
      <c r="D40" s="86" t="s">
        <v>116</v>
      </c>
      <c r="E40" s="86" t="s">
        <v>293</v>
      </c>
      <c r="F40" s="73" t="s">
        <v>359</v>
      </c>
      <c r="G40" s="86" t="s">
        <v>347</v>
      </c>
      <c r="H40" s="73" t="s">
        <v>338</v>
      </c>
      <c r="I40" s="73" t="s">
        <v>127</v>
      </c>
      <c r="J40" s="73"/>
      <c r="K40" s="83">
        <v>8.800000000013716</v>
      </c>
      <c r="L40" s="86" t="s">
        <v>129</v>
      </c>
      <c r="M40" s="87">
        <v>2.4799999999999999E-2</v>
      </c>
      <c r="N40" s="87">
        <v>6.3000000000263505E-3</v>
      </c>
      <c r="O40" s="83">
        <v>235978.64730900002</v>
      </c>
      <c r="P40" s="85">
        <v>117.4</v>
      </c>
      <c r="Q40" s="73"/>
      <c r="R40" s="83">
        <v>277.03893172900001</v>
      </c>
      <c r="S40" s="84">
        <v>1.2052104907182735E-4</v>
      </c>
      <c r="T40" s="84">
        <f t="shared" si="0"/>
        <v>1.105702921138082E-2</v>
      </c>
      <c r="U40" s="84">
        <f>R40/'סכום נכסי הקרן'!$C$42</f>
        <v>3.3683501671695863E-3</v>
      </c>
    </row>
    <row r="41" spans="2:21">
      <c r="B41" s="76" t="s">
        <v>366</v>
      </c>
      <c r="C41" s="73" t="s">
        <v>367</v>
      </c>
      <c r="D41" s="86" t="s">
        <v>116</v>
      </c>
      <c r="E41" s="86" t="s">
        <v>293</v>
      </c>
      <c r="F41" s="73" t="s">
        <v>329</v>
      </c>
      <c r="G41" s="86" t="s">
        <v>303</v>
      </c>
      <c r="H41" s="73" t="s">
        <v>338</v>
      </c>
      <c r="I41" s="73" t="s">
        <v>127</v>
      </c>
      <c r="J41" s="73"/>
      <c r="K41" s="83">
        <v>0.24000000000925475</v>
      </c>
      <c r="L41" s="86" t="s">
        <v>129</v>
      </c>
      <c r="M41" s="87">
        <v>4.0999999999999995E-2</v>
      </c>
      <c r="N41" s="87">
        <v>3.099999999976864E-2</v>
      </c>
      <c r="O41" s="83">
        <v>17233.376662999999</v>
      </c>
      <c r="P41" s="85">
        <v>125.4</v>
      </c>
      <c r="Q41" s="73"/>
      <c r="R41" s="83">
        <v>21.610654044999997</v>
      </c>
      <c r="S41" s="84">
        <v>2.2119271599671111E-5</v>
      </c>
      <c r="T41" s="84">
        <f t="shared" si="0"/>
        <v>8.6251283009693028E-4</v>
      </c>
      <c r="U41" s="84">
        <f>R41/'סכום נכסי הקרן'!$C$42</f>
        <v>2.6275097767242817E-4</v>
      </c>
    </row>
    <row r="42" spans="2:21">
      <c r="B42" s="76" t="s">
        <v>368</v>
      </c>
      <c r="C42" s="73" t="s">
        <v>369</v>
      </c>
      <c r="D42" s="86" t="s">
        <v>116</v>
      </c>
      <c r="E42" s="86" t="s">
        <v>293</v>
      </c>
      <c r="F42" s="73" t="s">
        <v>329</v>
      </c>
      <c r="G42" s="86" t="s">
        <v>303</v>
      </c>
      <c r="H42" s="73" t="s">
        <v>338</v>
      </c>
      <c r="I42" s="73" t="s">
        <v>127</v>
      </c>
      <c r="J42" s="73"/>
      <c r="K42" s="83">
        <v>1.3800000000182893</v>
      </c>
      <c r="L42" s="86" t="s">
        <v>129</v>
      </c>
      <c r="M42" s="87">
        <v>4.2000000000000003E-2</v>
      </c>
      <c r="N42" s="87">
        <v>2.0000000007838243E-4</v>
      </c>
      <c r="O42" s="83">
        <v>27702.076208999999</v>
      </c>
      <c r="P42" s="85">
        <v>110.53</v>
      </c>
      <c r="Q42" s="73"/>
      <c r="R42" s="83">
        <v>30.619102987999998</v>
      </c>
      <c r="S42" s="84">
        <v>2.7764991680147214E-5</v>
      </c>
      <c r="T42" s="84">
        <f t="shared" si="0"/>
        <v>1.2220532112640766E-3</v>
      </c>
      <c r="U42" s="84">
        <f>R42/'סכום נכסי הקרן'!$C$42</f>
        <v>3.72279303939492E-4</v>
      </c>
    </row>
    <row r="43" spans="2:21">
      <c r="B43" s="76" t="s">
        <v>370</v>
      </c>
      <c r="C43" s="73" t="s">
        <v>371</v>
      </c>
      <c r="D43" s="86" t="s">
        <v>116</v>
      </c>
      <c r="E43" s="86" t="s">
        <v>293</v>
      </c>
      <c r="F43" s="73" t="s">
        <v>329</v>
      </c>
      <c r="G43" s="86" t="s">
        <v>303</v>
      </c>
      <c r="H43" s="73" t="s">
        <v>338</v>
      </c>
      <c r="I43" s="73" t="s">
        <v>127</v>
      </c>
      <c r="J43" s="73"/>
      <c r="K43" s="83">
        <v>1.4100000000510666</v>
      </c>
      <c r="L43" s="86" t="s">
        <v>129</v>
      </c>
      <c r="M43" s="87">
        <v>0.04</v>
      </c>
      <c r="N43" s="87">
        <v>-1.0000000051066705E-4</v>
      </c>
      <c r="O43" s="83">
        <v>7841.2567049999998</v>
      </c>
      <c r="P43" s="85">
        <v>112.38</v>
      </c>
      <c r="Q43" s="73"/>
      <c r="R43" s="83">
        <v>8.8120039549999998</v>
      </c>
      <c r="S43" s="84">
        <v>5.3990781759686574E-6</v>
      </c>
      <c r="T43" s="84">
        <f t="shared" ref="T43:T74" si="1">IFERROR(R43/$R$11,0)</f>
        <v>3.5169997419911008E-4</v>
      </c>
      <c r="U43" s="84">
        <f>R43/'סכום נכסי הקרן'!$C$42</f>
        <v>1.0713986951104118E-4</v>
      </c>
    </row>
    <row r="44" spans="2:21">
      <c r="B44" s="76" t="s">
        <v>372</v>
      </c>
      <c r="C44" s="73" t="s">
        <v>373</v>
      </c>
      <c r="D44" s="86" t="s">
        <v>116</v>
      </c>
      <c r="E44" s="86" t="s">
        <v>293</v>
      </c>
      <c r="F44" s="73" t="s">
        <v>374</v>
      </c>
      <c r="G44" s="86" t="s">
        <v>303</v>
      </c>
      <c r="H44" s="73" t="s">
        <v>375</v>
      </c>
      <c r="I44" s="73" t="s">
        <v>127</v>
      </c>
      <c r="J44" s="73"/>
      <c r="K44" s="83">
        <v>0.5</v>
      </c>
      <c r="L44" s="86" t="s">
        <v>129</v>
      </c>
      <c r="M44" s="87">
        <v>4.1500000000000002E-2</v>
      </c>
      <c r="N44" s="87">
        <v>1.0200000000393405E-2</v>
      </c>
      <c r="O44" s="83">
        <v>1893.0619639999998</v>
      </c>
      <c r="P44" s="85">
        <v>107.42</v>
      </c>
      <c r="Q44" s="73"/>
      <c r="R44" s="83">
        <v>2.0335270460000001</v>
      </c>
      <c r="S44" s="84">
        <v>1.8874273704481798E-5</v>
      </c>
      <c r="T44" s="84">
        <f t="shared" si="1"/>
        <v>8.11610404697546E-5</v>
      </c>
      <c r="U44" s="84">
        <f>R44/'סכום נכסי הקרן'!$C$42</f>
        <v>2.4724435380216877E-5</v>
      </c>
    </row>
    <row r="45" spans="2:21">
      <c r="B45" s="76" t="s">
        <v>376</v>
      </c>
      <c r="C45" s="73" t="s">
        <v>377</v>
      </c>
      <c r="D45" s="86" t="s">
        <v>116</v>
      </c>
      <c r="E45" s="86" t="s">
        <v>293</v>
      </c>
      <c r="F45" s="73" t="s">
        <v>378</v>
      </c>
      <c r="G45" s="86" t="s">
        <v>347</v>
      </c>
      <c r="H45" s="73" t="s">
        <v>379</v>
      </c>
      <c r="I45" s="73" t="s">
        <v>297</v>
      </c>
      <c r="J45" s="73"/>
      <c r="K45" s="83">
        <v>3.7700000000017919</v>
      </c>
      <c r="L45" s="86" t="s">
        <v>129</v>
      </c>
      <c r="M45" s="87">
        <v>2.3399999999999997E-2</v>
      </c>
      <c r="N45" s="87">
        <v>2.3999999999910399E-3</v>
      </c>
      <c r="O45" s="83">
        <v>325116.92136099999</v>
      </c>
      <c r="P45" s="85">
        <v>109.85</v>
      </c>
      <c r="Q45" s="73"/>
      <c r="R45" s="83">
        <v>357.140952368</v>
      </c>
      <c r="S45" s="84">
        <v>8.7657393927353158E-5</v>
      </c>
      <c r="T45" s="84">
        <f t="shared" si="1"/>
        <v>1.4254018084274815E-2</v>
      </c>
      <c r="U45" s="84">
        <f>R45/'סכום נכסי הקרן'!$C$42</f>
        <v>4.3422625805842018E-3</v>
      </c>
    </row>
    <row r="46" spans="2:21">
      <c r="B46" s="76" t="s">
        <v>380</v>
      </c>
      <c r="C46" s="73" t="s">
        <v>381</v>
      </c>
      <c r="D46" s="86" t="s">
        <v>116</v>
      </c>
      <c r="E46" s="86" t="s">
        <v>293</v>
      </c>
      <c r="F46" s="73" t="s">
        <v>378</v>
      </c>
      <c r="G46" s="86" t="s">
        <v>347</v>
      </c>
      <c r="H46" s="73" t="s">
        <v>379</v>
      </c>
      <c r="I46" s="73" t="s">
        <v>297</v>
      </c>
      <c r="J46" s="73"/>
      <c r="K46" s="83">
        <v>7.9100000000218138</v>
      </c>
      <c r="L46" s="86" t="s">
        <v>129</v>
      </c>
      <c r="M46" s="87">
        <v>6.5000000000000006E-3</v>
      </c>
      <c r="N46" s="87">
        <v>7.499999999979268E-3</v>
      </c>
      <c r="O46" s="83">
        <v>121977.543733</v>
      </c>
      <c r="P46" s="85">
        <v>98.85</v>
      </c>
      <c r="Q46" s="73"/>
      <c r="R46" s="83">
        <v>120.57479730699998</v>
      </c>
      <c r="S46" s="84">
        <v>1.6929380899726305E-4</v>
      </c>
      <c r="T46" s="84">
        <f t="shared" si="1"/>
        <v>4.8123166215640698E-3</v>
      </c>
      <c r="U46" s="84">
        <f>R46/'סכום נכסי הקרן'!$C$42</f>
        <v>1.465996624123419E-3</v>
      </c>
    </row>
    <row r="47" spans="2:21">
      <c r="B47" s="76" t="s">
        <v>382</v>
      </c>
      <c r="C47" s="73" t="s">
        <v>383</v>
      </c>
      <c r="D47" s="86" t="s">
        <v>116</v>
      </c>
      <c r="E47" s="86" t="s">
        <v>293</v>
      </c>
      <c r="F47" s="73" t="s">
        <v>384</v>
      </c>
      <c r="G47" s="86" t="s">
        <v>347</v>
      </c>
      <c r="H47" s="73" t="s">
        <v>375</v>
      </c>
      <c r="I47" s="73" t="s">
        <v>127</v>
      </c>
      <c r="J47" s="73"/>
      <c r="K47" s="83">
        <v>0.98999999999931321</v>
      </c>
      <c r="L47" s="86" t="s">
        <v>129</v>
      </c>
      <c r="M47" s="87">
        <v>4.8000000000000001E-2</v>
      </c>
      <c r="N47" s="87">
        <v>3.0999999999839741E-3</v>
      </c>
      <c r="O47" s="83">
        <v>160289.609272</v>
      </c>
      <c r="P47" s="85">
        <v>109</v>
      </c>
      <c r="Q47" s="73"/>
      <c r="R47" s="83">
        <v>174.715675788</v>
      </c>
      <c r="S47" s="84">
        <v>1.9649894066597721E-4</v>
      </c>
      <c r="T47" s="84">
        <f t="shared" si="1"/>
        <v>6.9731583168382363E-3</v>
      </c>
      <c r="U47" s="84">
        <f>R47/'סכום נכסי הקרן'!$C$42</f>
        <v>2.1242630848841574E-3</v>
      </c>
    </row>
    <row r="48" spans="2:21">
      <c r="B48" s="76" t="s">
        <v>385</v>
      </c>
      <c r="C48" s="73" t="s">
        <v>386</v>
      </c>
      <c r="D48" s="86" t="s">
        <v>116</v>
      </c>
      <c r="E48" s="86" t="s">
        <v>293</v>
      </c>
      <c r="F48" s="73" t="s">
        <v>384</v>
      </c>
      <c r="G48" s="86" t="s">
        <v>347</v>
      </c>
      <c r="H48" s="73" t="s">
        <v>375</v>
      </c>
      <c r="I48" s="73" t="s">
        <v>127</v>
      </c>
      <c r="J48" s="73"/>
      <c r="K48" s="83">
        <v>4.5300000000064502</v>
      </c>
      <c r="L48" s="86" t="s">
        <v>129</v>
      </c>
      <c r="M48" s="87">
        <v>3.2000000000000001E-2</v>
      </c>
      <c r="N48" s="87">
        <v>1.3999999999954168E-3</v>
      </c>
      <c r="O48" s="83">
        <v>263328.773162</v>
      </c>
      <c r="P48" s="85">
        <v>116</v>
      </c>
      <c r="Q48" s="73"/>
      <c r="R48" s="83">
        <v>305.46138625099996</v>
      </c>
      <c r="S48" s="84">
        <v>1.596303461908711E-4</v>
      </c>
      <c r="T48" s="84">
        <f t="shared" si="1"/>
        <v>1.2191410967574978E-2</v>
      </c>
      <c r="U48" s="84">
        <f>R48/'סכום נכסי הקרן'!$C$42</f>
        <v>3.7139217402443712E-3</v>
      </c>
    </row>
    <row r="49" spans="2:21">
      <c r="B49" s="76" t="s">
        <v>387</v>
      </c>
      <c r="C49" s="73" t="s">
        <v>388</v>
      </c>
      <c r="D49" s="86" t="s">
        <v>116</v>
      </c>
      <c r="E49" s="86" t="s">
        <v>293</v>
      </c>
      <c r="F49" s="73" t="s">
        <v>384</v>
      </c>
      <c r="G49" s="86" t="s">
        <v>347</v>
      </c>
      <c r="H49" s="73" t="s">
        <v>375</v>
      </c>
      <c r="I49" s="73" t="s">
        <v>127</v>
      </c>
      <c r="J49" s="73"/>
      <c r="K49" s="83">
        <v>6.9099999999890649</v>
      </c>
      <c r="L49" s="86" t="s">
        <v>129</v>
      </c>
      <c r="M49" s="87">
        <v>1.1399999999999999E-2</v>
      </c>
      <c r="N49" s="87">
        <v>4.9999999999722471E-3</v>
      </c>
      <c r="O49" s="83">
        <v>174486.226023</v>
      </c>
      <c r="P49" s="85">
        <v>103.25</v>
      </c>
      <c r="Q49" s="73"/>
      <c r="R49" s="83">
        <v>180.15702836699998</v>
      </c>
      <c r="S49" s="84">
        <v>8.4334296619643557E-5</v>
      </c>
      <c r="T49" s="84">
        <f t="shared" si="1"/>
        <v>7.1903306616777655E-3</v>
      </c>
      <c r="U49" s="84">
        <f>R49/'סכום נכסי הקרן'!$C$42</f>
        <v>2.190421226466338E-3</v>
      </c>
    </row>
    <row r="50" spans="2:21">
      <c r="B50" s="76" t="s">
        <v>389</v>
      </c>
      <c r="C50" s="73" t="s">
        <v>390</v>
      </c>
      <c r="D50" s="86" t="s">
        <v>116</v>
      </c>
      <c r="E50" s="86" t="s">
        <v>293</v>
      </c>
      <c r="F50" s="73" t="s">
        <v>391</v>
      </c>
      <c r="G50" s="86" t="s">
        <v>347</v>
      </c>
      <c r="H50" s="73" t="s">
        <v>375</v>
      </c>
      <c r="I50" s="73" t="s">
        <v>127</v>
      </c>
      <c r="J50" s="73"/>
      <c r="K50" s="83">
        <v>4.2299999999742806</v>
      </c>
      <c r="L50" s="86" t="s">
        <v>129</v>
      </c>
      <c r="M50" s="87">
        <v>1.34E-2</v>
      </c>
      <c r="N50" s="87">
        <v>2.4000000000305587E-3</v>
      </c>
      <c r="O50" s="83">
        <v>37014.271648000002</v>
      </c>
      <c r="P50" s="85">
        <v>106.09</v>
      </c>
      <c r="Q50" s="73"/>
      <c r="R50" s="83">
        <v>39.268440587000001</v>
      </c>
      <c r="S50" s="84">
        <v>9.9900651881651431E-5</v>
      </c>
      <c r="T50" s="84">
        <f t="shared" si="1"/>
        <v>1.5672609331332497E-3</v>
      </c>
      <c r="U50" s="84">
        <f>R50/'סכום נכסי הקרן'!$C$42</f>
        <v>4.7744141081621351E-4</v>
      </c>
    </row>
    <row r="51" spans="2:21">
      <c r="B51" s="76" t="s">
        <v>392</v>
      </c>
      <c r="C51" s="73" t="s">
        <v>393</v>
      </c>
      <c r="D51" s="86" t="s">
        <v>116</v>
      </c>
      <c r="E51" s="86" t="s">
        <v>293</v>
      </c>
      <c r="F51" s="73" t="s">
        <v>391</v>
      </c>
      <c r="G51" s="86" t="s">
        <v>347</v>
      </c>
      <c r="H51" s="73" t="s">
        <v>379</v>
      </c>
      <c r="I51" s="73" t="s">
        <v>297</v>
      </c>
      <c r="J51" s="73"/>
      <c r="K51" s="83">
        <v>5.6500000000250852</v>
      </c>
      <c r="L51" s="86" t="s">
        <v>129</v>
      </c>
      <c r="M51" s="87">
        <v>1.8200000000000001E-2</v>
      </c>
      <c r="N51" s="87">
        <v>2.799999999973823E-3</v>
      </c>
      <c r="O51" s="83">
        <v>83883.688093000004</v>
      </c>
      <c r="P51" s="85">
        <v>109.3</v>
      </c>
      <c r="Q51" s="73"/>
      <c r="R51" s="83">
        <v>91.68487015800001</v>
      </c>
      <c r="S51" s="84">
        <v>1.9704883272962182E-4</v>
      </c>
      <c r="T51" s="84">
        <f t="shared" si="1"/>
        <v>3.6592773486808267E-3</v>
      </c>
      <c r="U51" s="84">
        <f>R51/'סכום נכסי הקרן'!$C$42</f>
        <v>1.114741331827384E-3</v>
      </c>
    </row>
    <row r="52" spans="2:21">
      <c r="B52" s="76" t="s">
        <v>394</v>
      </c>
      <c r="C52" s="73" t="s">
        <v>395</v>
      </c>
      <c r="D52" s="86" t="s">
        <v>116</v>
      </c>
      <c r="E52" s="86" t="s">
        <v>293</v>
      </c>
      <c r="F52" s="73" t="s">
        <v>391</v>
      </c>
      <c r="G52" s="86" t="s">
        <v>347</v>
      </c>
      <c r="H52" s="73" t="s">
        <v>379</v>
      </c>
      <c r="I52" s="73" t="s">
        <v>297</v>
      </c>
      <c r="J52" s="73"/>
      <c r="K52" s="83">
        <v>6.4500000004897906</v>
      </c>
      <c r="L52" s="86" t="s">
        <v>129</v>
      </c>
      <c r="M52" s="87">
        <v>7.8000000000000005E-3</v>
      </c>
      <c r="N52" s="87">
        <v>4.4000000004033564E-3</v>
      </c>
      <c r="O52" s="83">
        <v>6836.4686439999996</v>
      </c>
      <c r="P52" s="85">
        <v>101.54</v>
      </c>
      <c r="Q52" s="73"/>
      <c r="R52" s="83">
        <v>6.9417504879999994</v>
      </c>
      <c r="S52" s="84">
        <v>1.4913762312390923E-5</v>
      </c>
      <c r="T52" s="84">
        <f t="shared" si="1"/>
        <v>2.770554212178925E-4</v>
      </c>
      <c r="U52" s="84">
        <f>R52/'סכום נכסי הקרן'!$C$42</f>
        <v>8.4400579625310251E-5</v>
      </c>
    </row>
    <row r="53" spans="2:21">
      <c r="B53" s="76" t="s">
        <v>396</v>
      </c>
      <c r="C53" s="73" t="s">
        <v>397</v>
      </c>
      <c r="D53" s="86" t="s">
        <v>116</v>
      </c>
      <c r="E53" s="86" t="s">
        <v>293</v>
      </c>
      <c r="F53" s="73" t="s">
        <v>391</v>
      </c>
      <c r="G53" s="86" t="s">
        <v>347</v>
      </c>
      <c r="H53" s="73" t="s">
        <v>379</v>
      </c>
      <c r="I53" s="73" t="s">
        <v>297</v>
      </c>
      <c r="J53" s="73"/>
      <c r="K53" s="83">
        <v>4.4799999999827378</v>
      </c>
      <c r="L53" s="86" t="s">
        <v>129</v>
      </c>
      <c r="M53" s="87">
        <v>2E-3</v>
      </c>
      <c r="N53" s="87">
        <v>2.7999999999712287E-3</v>
      </c>
      <c r="O53" s="83">
        <v>70444.679348999998</v>
      </c>
      <c r="P53" s="85">
        <v>98.68</v>
      </c>
      <c r="Q53" s="73"/>
      <c r="R53" s="83">
        <v>69.514808940000009</v>
      </c>
      <c r="S53" s="84">
        <v>1.9567966485833333E-4</v>
      </c>
      <c r="T53" s="84">
        <f t="shared" si="1"/>
        <v>2.7744377596178767E-3</v>
      </c>
      <c r="U53" s="84">
        <f>R53/'סכום נכסי הקרן'!$C$42</f>
        <v>8.4518885794310325E-4</v>
      </c>
    </row>
    <row r="54" spans="2:21">
      <c r="B54" s="76" t="s">
        <v>398</v>
      </c>
      <c r="C54" s="73" t="s">
        <v>399</v>
      </c>
      <c r="D54" s="86" t="s">
        <v>116</v>
      </c>
      <c r="E54" s="86" t="s">
        <v>293</v>
      </c>
      <c r="F54" s="73" t="s">
        <v>314</v>
      </c>
      <c r="G54" s="86" t="s">
        <v>303</v>
      </c>
      <c r="H54" s="73" t="s">
        <v>375</v>
      </c>
      <c r="I54" s="73" t="s">
        <v>127</v>
      </c>
      <c r="J54" s="73"/>
      <c r="K54" s="83">
        <v>8.9999999999791608E-2</v>
      </c>
      <c r="L54" s="86" t="s">
        <v>129</v>
      </c>
      <c r="M54" s="87">
        <v>0.04</v>
      </c>
      <c r="N54" s="87">
        <v>3.8200000000038897E-2</v>
      </c>
      <c r="O54" s="83">
        <v>264096.10358699999</v>
      </c>
      <c r="P54" s="85">
        <v>109.02</v>
      </c>
      <c r="Q54" s="73"/>
      <c r="R54" s="83">
        <v>287.91756933400001</v>
      </c>
      <c r="S54" s="84">
        <v>1.9562703321560475E-4</v>
      </c>
      <c r="T54" s="84">
        <f t="shared" si="1"/>
        <v>1.1491211559066792E-2</v>
      </c>
      <c r="U54" s="84">
        <f>R54/'סכום נכסי הקרן'!$C$42</f>
        <v>3.5006169953972644E-3</v>
      </c>
    </row>
    <row r="55" spans="2:21">
      <c r="B55" s="76" t="s">
        <v>400</v>
      </c>
      <c r="C55" s="73" t="s">
        <v>401</v>
      </c>
      <c r="D55" s="86" t="s">
        <v>116</v>
      </c>
      <c r="E55" s="86" t="s">
        <v>293</v>
      </c>
      <c r="F55" s="73" t="s">
        <v>402</v>
      </c>
      <c r="G55" s="86" t="s">
        <v>347</v>
      </c>
      <c r="H55" s="73" t="s">
        <v>375</v>
      </c>
      <c r="I55" s="73" t="s">
        <v>127</v>
      </c>
      <c r="J55" s="73"/>
      <c r="K55" s="83">
        <v>2.6500000000013326</v>
      </c>
      <c r="L55" s="86" t="s">
        <v>129</v>
      </c>
      <c r="M55" s="87">
        <v>4.7500000000000001E-2</v>
      </c>
      <c r="N55" s="87">
        <v>3.9999999999709192E-4</v>
      </c>
      <c r="O55" s="83">
        <v>297979.83583200001</v>
      </c>
      <c r="P55" s="85">
        <v>138.47999999999999</v>
      </c>
      <c r="Q55" s="73"/>
      <c r="R55" s="83">
        <v>412.64246615300004</v>
      </c>
      <c r="S55" s="84">
        <v>1.5788684143061517E-4</v>
      </c>
      <c r="T55" s="84">
        <f t="shared" si="1"/>
        <v>1.6469164725819427E-2</v>
      </c>
      <c r="U55" s="84">
        <f>R55/'סכום נכסי הקרן'!$C$42</f>
        <v>5.0170721897215319E-3</v>
      </c>
    </row>
    <row r="56" spans="2:21">
      <c r="B56" s="76" t="s">
        <v>403</v>
      </c>
      <c r="C56" s="73" t="s">
        <v>404</v>
      </c>
      <c r="D56" s="86" t="s">
        <v>116</v>
      </c>
      <c r="E56" s="86" t="s">
        <v>293</v>
      </c>
      <c r="F56" s="73" t="s">
        <v>402</v>
      </c>
      <c r="G56" s="86" t="s">
        <v>347</v>
      </c>
      <c r="H56" s="73" t="s">
        <v>375</v>
      </c>
      <c r="I56" s="73" t="s">
        <v>127</v>
      </c>
      <c r="J56" s="73"/>
      <c r="K56" s="83">
        <v>4.9500000000132554</v>
      </c>
      <c r="L56" s="86" t="s">
        <v>129</v>
      </c>
      <c r="M56" s="87">
        <v>5.0000000000000001E-3</v>
      </c>
      <c r="N56" s="87">
        <v>2.0000000000279048E-3</v>
      </c>
      <c r="O56" s="83">
        <v>141491.01630799999</v>
      </c>
      <c r="P56" s="85">
        <v>101.31</v>
      </c>
      <c r="Q56" s="73"/>
      <c r="R56" s="83">
        <v>143.344548618</v>
      </c>
      <c r="S56" s="84">
        <v>1.2668632561079669E-4</v>
      </c>
      <c r="T56" s="84">
        <f t="shared" si="1"/>
        <v>5.7210907198842354E-3</v>
      </c>
      <c r="U56" s="84">
        <f>R56/'סכום נכסי הקרן'!$C$42</f>
        <v>1.7428403700769353E-3</v>
      </c>
    </row>
    <row r="57" spans="2:21">
      <c r="B57" s="76" t="s">
        <v>405</v>
      </c>
      <c r="C57" s="73" t="s">
        <v>406</v>
      </c>
      <c r="D57" s="86" t="s">
        <v>116</v>
      </c>
      <c r="E57" s="86" t="s">
        <v>293</v>
      </c>
      <c r="F57" s="73" t="s">
        <v>407</v>
      </c>
      <c r="G57" s="86" t="s">
        <v>408</v>
      </c>
      <c r="H57" s="73" t="s">
        <v>375</v>
      </c>
      <c r="I57" s="73" t="s">
        <v>127</v>
      </c>
      <c r="J57" s="73"/>
      <c r="K57" s="83">
        <v>5.9799999999946332</v>
      </c>
      <c r="L57" s="86" t="s">
        <v>129</v>
      </c>
      <c r="M57" s="87">
        <v>1.0800000000000001E-2</v>
      </c>
      <c r="N57" s="87">
        <v>5.899999999953995E-3</v>
      </c>
      <c r="O57" s="83">
        <v>50502.695935999996</v>
      </c>
      <c r="P57" s="85">
        <v>103.3</v>
      </c>
      <c r="Q57" s="73"/>
      <c r="R57" s="83">
        <v>52.169282236000001</v>
      </c>
      <c r="S57" s="84">
        <v>1.5397163395121949E-4</v>
      </c>
      <c r="T57" s="84">
        <f t="shared" si="1"/>
        <v>2.0821524037079589E-3</v>
      </c>
      <c r="U57" s="84">
        <f>R57/'סכום נכסי הקרן'!$C$42</f>
        <v>6.3429500483578921E-4</v>
      </c>
    </row>
    <row r="58" spans="2:21">
      <c r="B58" s="76" t="s">
        <v>409</v>
      </c>
      <c r="C58" s="73" t="s">
        <v>410</v>
      </c>
      <c r="D58" s="86" t="s">
        <v>116</v>
      </c>
      <c r="E58" s="86" t="s">
        <v>293</v>
      </c>
      <c r="F58" s="73" t="s">
        <v>411</v>
      </c>
      <c r="G58" s="86" t="s">
        <v>412</v>
      </c>
      <c r="H58" s="73" t="s">
        <v>379</v>
      </c>
      <c r="I58" s="73" t="s">
        <v>297</v>
      </c>
      <c r="J58" s="73"/>
      <c r="K58" s="83">
        <v>1</v>
      </c>
      <c r="L58" s="86" t="s">
        <v>129</v>
      </c>
      <c r="M58" s="87">
        <v>4.6500000000000007E-2</v>
      </c>
      <c r="N58" s="87">
        <v>3.8000000058132856E-3</v>
      </c>
      <c r="O58" s="83">
        <v>218.94170199999999</v>
      </c>
      <c r="P58" s="85">
        <v>125.71</v>
      </c>
      <c r="Q58" s="73"/>
      <c r="R58" s="83">
        <v>0.27523161800000001</v>
      </c>
      <c r="S58" s="84">
        <v>8.6425779803635713E-6</v>
      </c>
      <c r="T58" s="84">
        <f t="shared" si="1"/>
        <v>1.0984896675455398E-5</v>
      </c>
      <c r="U58" s="84">
        <f>R58/'סכום נכסי הקרן'!$C$42</f>
        <v>3.3463761237988158E-6</v>
      </c>
    </row>
    <row r="59" spans="2:21">
      <c r="B59" s="76" t="s">
        <v>413</v>
      </c>
      <c r="C59" s="73" t="s">
        <v>414</v>
      </c>
      <c r="D59" s="86" t="s">
        <v>116</v>
      </c>
      <c r="E59" s="86" t="s">
        <v>293</v>
      </c>
      <c r="F59" s="73" t="s">
        <v>415</v>
      </c>
      <c r="G59" s="86" t="s">
        <v>416</v>
      </c>
      <c r="H59" s="73" t="s">
        <v>375</v>
      </c>
      <c r="I59" s="73" t="s">
        <v>127</v>
      </c>
      <c r="J59" s="73"/>
      <c r="K59" s="83">
        <v>6.4299999999985031</v>
      </c>
      <c r="L59" s="86" t="s">
        <v>129</v>
      </c>
      <c r="M59" s="87">
        <v>3.85E-2</v>
      </c>
      <c r="N59" s="87">
        <v>-5.9999999999791199E-4</v>
      </c>
      <c r="O59" s="83">
        <v>221472.00429299998</v>
      </c>
      <c r="P59" s="85">
        <v>129.75</v>
      </c>
      <c r="Q59" s="73"/>
      <c r="R59" s="83">
        <v>287.359937801</v>
      </c>
      <c r="S59" s="84">
        <v>8.3074574602132921E-5</v>
      </c>
      <c r="T59" s="84">
        <f t="shared" si="1"/>
        <v>1.1468955668491819E-2</v>
      </c>
      <c r="U59" s="84">
        <f>R59/'סכום נכסי הקרן'!$C$42</f>
        <v>3.4938370881269138E-3</v>
      </c>
    </row>
    <row r="60" spans="2:21">
      <c r="B60" s="76" t="s">
        <v>417</v>
      </c>
      <c r="C60" s="73" t="s">
        <v>418</v>
      </c>
      <c r="D60" s="86" t="s">
        <v>116</v>
      </c>
      <c r="E60" s="86" t="s">
        <v>293</v>
      </c>
      <c r="F60" s="73" t="s">
        <v>415</v>
      </c>
      <c r="G60" s="86" t="s">
        <v>416</v>
      </c>
      <c r="H60" s="73" t="s">
        <v>375</v>
      </c>
      <c r="I60" s="73" t="s">
        <v>127</v>
      </c>
      <c r="J60" s="73"/>
      <c r="K60" s="83">
        <v>4.2600000000008</v>
      </c>
      <c r="L60" s="86" t="s">
        <v>129</v>
      </c>
      <c r="M60" s="87">
        <v>4.4999999999999998E-2</v>
      </c>
      <c r="N60" s="87">
        <v>-2.8999999999959995E-3</v>
      </c>
      <c r="O60" s="83">
        <v>496913.35071699996</v>
      </c>
      <c r="P60" s="85">
        <v>125.76</v>
      </c>
      <c r="Q60" s="73"/>
      <c r="R60" s="83">
        <v>624.91823192499999</v>
      </c>
      <c r="S60" s="84">
        <v>1.6812580819603541E-4</v>
      </c>
      <c r="T60" s="84">
        <f t="shared" si="1"/>
        <v>2.4941401203056539E-2</v>
      </c>
      <c r="U60" s="84">
        <f>R60/'סכום נכסי הקרן'!$C$42</f>
        <v>7.5980058753293044E-3</v>
      </c>
    </row>
    <row r="61" spans="2:21">
      <c r="B61" s="76" t="s">
        <v>419</v>
      </c>
      <c r="C61" s="73" t="s">
        <v>420</v>
      </c>
      <c r="D61" s="86" t="s">
        <v>116</v>
      </c>
      <c r="E61" s="86" t="s">
        <v>293</v>
      </c>
      <c r="F61" s="73" t="s">
        <v>415</v>
      </c>
      <c r="G61" s="86" t="s">
        <v>416</v>
      </c>
      <c r="H61" s="73" t="s">
        <v>375</v>
      </c>
      <c r="I61" s="73" t="s">
        <v>127</v>
      </c>
      <c r="J61" s="73"/>
      <c r="K61" s="83">
        <v>8.9999999999999982</v>
      </c>
      <c r="L61" s="86" t="s">
        <v>129</v>
      </c>
      <c r="M61" s="87">
        <v>2.3900000000000001E-2</v>
      </c>
      <c r="N61" s="87">
        <v>4.0999999999954415E-3</v>
      </c>
      <c r="O61" s="83">
        <v>201638.52800000002</v>
      </c>
      <c r="P61" s="85">
        <v>119.68</v>
      </c>
      <c r="Q61" s="73"/>
      <c r="R61" s="83">
        <v>241.32098807100002</v>
      </c>
      <c r="S61" s="84">
        <v>1.0231978362688832E-4</v>
      </c>
      <c r="T61" s="84">
        <f t="shared" si="1"/>
        <v>9.6314738068310878E-3</v>
      </c>
      <c r="U61" s="84">
        <f>R61/'סכום נכסי הקרן'!$C$42</f>
        <v>2.9340771184665753E-3</v>
      </c>
    </row>
    <row r="62" spans="2:21">
      <c r="B62" s="76" t="s">
        <v>421</v>
      </c>
      <c r="C62" s="73" t="s">
        <v>422</v>
      </c>
      <c r="D62" s="86" t="s">
        <v>116</v>
      </c>
      <c r="E62" s="86" t="s">
        <v>293</v>
      </c>
      <c r="F62" s="73" t="s">
        <v>423</v>
      </c>
      <c r="G62" s="86" t="s">
        <v>347</v>
      </c>
      <c r="H62" s="73" t="s">
        <v>375</v>
      </c>
      <c r="I62" s="73" t="s">
        <v>127</v>
      </c>
      <c r="J62" s="73"/>
      <c r="K62" s="83">
        <v>4.9000000000185651</v>
      </c>
      <c r="L62" s="86" t="s">
        <v>129</v>
      </c>
      <c r="M62" s="87">
        <v>1.5800000000000002E-2</v>
      </c>
      <c r="N62" s="87">
        <v>1.3000000000157092E-3</v>
      </c>
      <c r="O62" s="83">
        <v>64477.650861999995</v>
      </c>
      <c r="P62" s="85">
        <v>108.6</v>
      </c>
      <c r="Q62" s="73"/>
      <c r="R62" s="83">
        <v>70.022730953000007</v>
      </c>
      <c r="S62" s="84">
        <v>1.1262576700059594E-4</v>
      </c>
      <c r="T62" s="84">
        <f t="shared" si="1"/>
        <v>2.7947096704998391E-3</v>
      </c>
      <c r="U62" s="84">
        <f>R62/'סכום נכסי הקרן'!$C$42</f>
        <v>8.5136437698196254E-4</v>
      </c>
    </row>
    <row r="63" spans="2:21">
      <c r="B63" s="76" t="s">
        <v>424</v>
      </c>
      <c r="C63" s="73" t="s">
        <v>425</v>
      </c>
      <c r="D63" s="86" t="s">
        <v>116</v>
      </c>
      <c r="E63" s="86" t="s">
        <v>293</v>
      </c>
      <c r="F63" s="73" t="s">
        <v>423</v>
      </c>
      <c r="G63" s="86" t="s">
        <v>347</v>
      </c>
      <c r="H63" s="73" t="s">
        <v>375</v>
      </c>
      <c r="I63" s="73" t="s">
        <v>127</v>
      </c>
      <c r="J63" s="73"/>
      <c r="K63" s="83">
        <v>7.7599999999992937</v>
      </c>
      <c r="L63" s="86" t="s">
        <v>129</v>
      </c>
      <c r="M63" s="87">
        <v>8.3999999999999995E-3</v>
      </c>
      <c r="N63" s="87">
        <v>5.9000000000688536E-3</v>
      </c>
      <c r="O63" s="83">
        <v>55882.140426999998</v>
      </c>
      <c r="P63" s="85">
        <v>101.36</v>
      </c>
      <c r="Q63" s="73"/>
      <c r="R63" s="83">
        <v>56.642135678999999</v>
      </c>
      <c r="S63" s="84">
        <v>1.1757235520092573E-4</v>
      </c>
      <c r="T63" s="84">
        <f t="shared" si="1"/>
        <v>2.2606705306326422E-3</v>
      </c>
      <c r="U63" s="84">
        <f>R63/'סכום נכסי הקרן'!$C$42</f>
        <v>6.8867774645418325E-4</v>
      </c>
    </row>
    <row r="64" spans="2:21">
      <c r="B64" s="76" t="s">
        <v>426</v>
      </c>
      <c r="C64" s="73" t="s">
        <v>427</v>
      </c>
      <c r="D64" s="86" t="s">
        <v>116</v>
      </c>
      <c r="E64" s="86" t="s">
        <v>293</v>
      </c>
      <c r="F64" s="73" t="s">
        <v>428</v>
      </c>
      <c r="G64" s="86" t="s">
        <v>412</v>
      </c>
      <c r="H64" s="73" t="s">
        <v>375</v>
      </c>
      <c r="I64" s="73" t="s">
        <v>127</v>
      </c>
      <c r="J64" s="73"/>
      <c r="K64" s="83">
        <v>0.41000000068654668</v>
      </c>
      <c r="L64" s="86" t="s">
        <v>129</v>
      </c>
      <c r="M64" s="87">
        <v>4.8899999999999999E-2</v>
      </c>
      <c r="N64" s="87">
        <v>1.0900000002412192E-2</v>
      </c>
      <c r="O64" s="83">
        <v>433.85051700000002</v>
      </c>
      <c r="P64" s="85">
        <v>124.22</v>
      </c>
      <c r="Q64" s="73"/>
      <c r="R64" s="83">
        <v>0.53892914299999994</v>
      </c>
      <c r="S64" s="84">
        <v>2.3302442679604231E-5</v>
      </c>
      <c r="T64" s="84">
        <f t="shared" si="1"/>
        <v>2.1509450819152347E-5</v>
      </c>
      <c r="U64" s="84">
        <f>R64/'סכום נכסי הקרן'!$C$42</f>
        <v>6.5525161304489277E-6</v>
      </c>
    </row>
    <row r="65" spans="2:21">
      <c r="B65" s="76" t="s">
        <v>429</v>
      </c>
      <c r="C65" s="73" t="s">
        <v>430</v>
      </c>
      <c r="D65" s="86" t="s">
        <v>116</v>
      </c>
      <c r="E65" s="86" t="s">
        <v>293</v>
      </c>
      <c r="F65" s="73" t="s">
        <v>314</v>
      </c>
      <c r="G65" s="86" t="s">
        <v>303</v>
      </c>
      <c r="H65" s="73" t="s">
        <v>379</v>
      </c>
      <c r="I65" s="73" t="s">
        <v>297</v>
      </c>
      <c r="J65" s="73"/>
      <c r="K65" s="83">
        <v>2.5200000000064535</v>
      </c>
      <c r="L65" s="86" t="s">
        <v>129</v>
      </c>
      <c r="M65" s="87">
        <v>1.6399999999999998E-2</v>
      </c>
      <c r="N65" s="87">
        <v>1.4400000000021512E-2</v>
      </c>
      <c r="O65" s="83">
        <v>1.8447050000000003</v>
      </c>
      <c r="P65" s="85">
        <v>5040000</v>
      </c>
      <c r="Q65" s="73"/>
      <c r="R65" s="83">
        <v>92.973144994999998</v>
      </c>
      <c r="S65" s="84">
        <v>1.502692245030955E-4</v>
      </c>
      <c r="T65" s="84">
        <f t="shared" si="1"/>
        <v>3.7106942828138596E-3</v>
      </c>
      <c r="U65" s="84">
        <f>R65/'סכום נכסי הקרן'!$C$42</f>
        <v>1.1304046926968738E-3</v>
      </c>
    </row>
    <row r="66" spans="2:21">
      <c r="B66" s="76" t="s">
        <v>431</v>
      </c>
      <c r="C66" s="73" t="s">
        <v>432</v>
      </c>
      <c r="D66" s="86" t="s">
        <v>116</v>
      </c>
      <c r="E66" s="86" t="s">
        <v>293</v>
      </c>
      <c r="F66" s="73" t="s">
        <v>314</v>
      </c>
      <c r="G66" s="86" t="s">
        <v>303</v>
      </c>
      <c r="H66" s="73" t="s">
        <v>379</v>
      </c>
      <c r="I66" s="73" t="s">
        <v>297</v>
      </c>
      <c r="J66" s="73"/>
      <c r="K66" s="83">
        <v>6.8600000000043053</v>
      </c>
      <c r="L66" s="86" t="s">
        <v>129</v>
      </c>
      <c r="M66" s="87">
        <v>2.7799999999999998E-2</v>
      </c>
      <c r="N66" s="87">
        <v>1.9000000000107618E-2</v>
      </c>
      <c r="O66" s="83">
        <v>0.69608800000000004</v>
      </c>
      <c r="P66" s="85">
        <v>5339700</v>
      </c>
      <c r="Q66" s="73"/>
      <c r="R66" s="83">
        <v>37.169012444000003</v>
      </c>
      <c r="S66" s="84">
        <v>1.6644858919177428E-4</v>
      </c>
      <c r="T66" s="84">
        <f t="shared" si="1"/>
        <v>1.483469683436065E-3</v>
      </c>
      <c r="U66" s="84">
        <f>R66/'סכום נכסי הקרן'!$C$42</f>
        <v>4.5191572353356097E-4</v>
      </c>
    </row>
    <row r="67" spans="2:21">
      <c r="B67" s="76" t="s">
        <v>433</v>
      </c>
      <c r="C67" s="73" t="s">
        <v>434</v>
      </c>
      <c r="D67" s="86" t="s">
        <v>116</v>
      </c>
      <c r="E67" s="86" t="s">
        <v>293</v>
      </c>
      <c r="F67" s="73" t="s">
        <v>314</v>
      </c>
      <c r="G67" s="86" t="s">
        <v>303</v>
      </c>
      <c r="H67" s="73" t="s">
        <v>379</v>
      </c>
      <c r="I67" s="73" t="s">
        <v>297</v>
      </c>
      <c r="J67" s="73"/>
      <c r="K67" s="83">
        <v>3.9399999999822573</v>
      </c>
      <c r="L67" s="86" t="s">
        <v>129</v>
      </c>
      <c r="M67" s="87">
        <v>2.4199999999999999E-2</v>
      </c>
      <c r="N67" s="87">
        <v>1.3399999999949308E-2</v>
      </c>
      <c r="O67" s="83">
        <v>1.4836910000000001</v>
      </c>
      <c r="P67" s="85">
        <v>5318201</v>
      </c>
      <c r="Q67" s="73"/>
      <c r="R67" s="83">
        <v>78.905652160000002</v>
      </c>
      <c r="S67" s="84">
        <v>5.147593935398814E-5</v>
      </c>
      <c r="T67" s="84">
        <f t="shared" si="1"/>
        <v>3.1492400560135646E-3</v>
      </c>
      <c r="U67" s="84">
        <f>R67/'סכום נכסי הקרן'!$C$42</f>
        <v>9.5936648681474684E-4</v>
      </c>
    </row>
    <row r="68" spans="2:21">
      <c r="B68" s="76" t="s">
        <v>435</v>
      </c>
      <c r="C68" s="73" t="s">
        <v>436</v>
      </c>
      <c r="D68" s="86" t="s">
        <v>116</v>
      </c>
      <c r="E68" s="86" t="s">
        <v>293</v>
      </c>
      <c r="F68" s="73" t="s">
        <v>314</v>
      </c>
      <c r="G68" s="86" t="s">
        <v>303</v>
      </c>
      <c r="H68" s="73" t="s">
        <v>379</v>
      </c>
      <c r="I68" s="73" t="s">
        <v>297</v>
      </c>
      <c r="J68" s="73"/>
      <c r="K68" s="83">
        <v>3.639999999989179</v>
      </c>
      <c r="L68" s="86" t="s">
        <v>129</v>
      </c>
      <c r="M68" s="87">
        <v>1.95E-2</v>
      </c>
      <c r="N68" s="87">
        <v>1.2999999999973824E-2</v>
      </c>
      <c r="O68" s="83">
        <v>2.2619259999999999</v>
      </c>
      <c r="P68" s="85">
        <v>5066525</v>
      </c>
      <c r="Q68" s="73"/>
      <c r="R68" s="83">
        <v>114.601032391</v>
      </c>
      <c r="S68" s="84">
        <v>9.1136870945646471E-5</v>
      </c>
      <c r="T68" s="84">
        <f t="shared" si="1"/>
        <v>4.5738949211701846E-3</v>
      </c>
      <c r="U68" s="84">
        <f>R68/'סכום נכסי הקרן'!$C$42</f>
        <v>1.3933652003453219E-3</v>
      </c>
    </row>
    <row r="69" spans="2:21">
      <c r="B69" s="76" t="s">
        <v>437</v>
      </c>
      <c r="C69" s="73" t="s">
        <v>438</v>
      </c>
      <c r="D69" s="86" t="s">
        <v>116</v>
      </c>
      <c r="E69" s="86" t="s">
        <v>293</v>
      </c>
      <c r="F69" s="73" t="s">
        <v>439</v>
      </c>
      <c r="G69" s="86" t="s">
        <v>347</v>
      </c>
      <c r="H69" s="73" t="s">
        <v>379</v>
      </c>
      <c r="I69" s="73" t="s">
        <v>297</v>
      </c>
      <c r="J69" s="73"/>
      <c r="K69" s="83">
        <v>2.9100000000006183</v>
      </c>
      <c r="L69" s="86" t="s">
        <v>129</v>
      </c>
      <c r="M69" s="87">
        <v>2.8500000000000001E-2</v>
      </c>
      <c r="N69" s="87">
        <v>-7.9999999998763385E-4</v>
      </c>
      <c r="O69" s="83">
        <v>145038.06098099999</v>
      </c>
      <c r="P69" s="85">
        <v>111.51</v>
      </c>
      <c r="Q69" s="73"/>
      <c r="R69" s="83">
        <v>161.73194179000001</v>
      </c>
      <c r="S69" s="84">
        <v>1.8523379435632183E-4</v>
      </c>
      <c r="T69" s="84">
        <f t="shared" si="1"/>
        <v>6.4549584913021043E-3</v>
      </c>
      <c r="U69" s="84">
        <f>R69/'סכום נכסי הקרן'!$C$42</f>
        <v>1.9664016525226249E-3</v>
      </c>
    </row>
    <row r="70" spans="2:21">
      <c r="B70" s="76" t="s">
        <v>440</v>
      </c>
      <c r="C70" s="73" t="s">
        <v>441</v>
      </c>
      <c r="D70" s="86" t="s">
        <v>116</v>
      </c>
      <c r="E70" s="86" t="s">
        <v>293</v>
      </c>
      <c r="F70" s="73" t="s">
        <v>439</v>
      </c>
      <c r="G70" s="86" t="s">
        <v>347</v>
      </c>
      <c r="H70" s="73" t="s">
        <v>379</v>
      </c>
      <c r="I70" s="73" t="s">
        <v>297</v>
      </c>
      <c r="J70" s="73"/>
      <c r="K70" s="83">
        <v>4.6599999999384369</v>
      </c>
      <c r="L70" s="86" t="s">
        <v>129</v>
      </c>
      <c r="M70" s="87">
        <v>2.4E-2</v>
      </c>
      <c r="N70" s="87">
        <v>2E-3</v>
      </c>
      <c r="O70" s="83">
        <v>13057.440111</v>
      </c>
      <c r="P70" s="85">
        <v>111.96</v>
      </c>
      <c r="Q70" s="73"/>
      <c r="R70" s="83">
        <v>14.619109464999998</v>
      </c>
      <c r="S70" s="84">
        <v>2.2920579432167287E-5</v>
      </c>
      <c r="T70" s="84">
        <f t="shared" si="1"/>
        <v>5.8347005379373606E-4</v>
      </c>
      <c r="U70" s="84">
        <f>R70/'סכום נכסי הקרן'!$C$42</f>
        <v>1.7774498155541588E-4</v>
      </c>
    </row>
    <row r="71" spans="2:21">
      <c r="B71" s="76" t="s">
        <v>442</v>
      </c>
      <c r="C71" s="73" t="s">
        <v>443</v>
      </c>
      <c r="D71" s="86" t="s">
        <v>116</v>
      </c>
      <c r="E71" s="86" t="s">
        <v>293</v>
      </c>
      <c r="F71" s="73" t="s">
        <v>444</v>
      </c>
      <c r="G71" s="86" t="s">
        <v>347</v>
      </c>
      <c r="H71" s="73" t="s">
        <v>379</v>
      </c>
      <c r="I71" s="73" t="s">
        <v>297</v>
      </c>
      <c r="J71" s="73"/>
      <c r="K71" s="83">
        <v>0.99000000000376642</v>
      </c>
      <c r="L71" s="86" t="s">
        <v>129</v>
      </c>
      <c r="M71" s="87">
        <v>2.5499999999999998E-2</v>
      </c>
      <c r="N71" s="87">
        <v>5.5000000000209248E-3</v>
      </c>
      <c r="O71" s="83">
        <v>180896.48483500001</v>
      </c>
      <c r="P71" s="85">
        <v>103.18</v>
      </c>
      <c r="Q71" s="83">
        <v>4.5144070140000006</v>
      </c>
      <c r="R71" s="83">
        <v>191.163400072</v>
      </c>
      <c r="S71" s="84">
        <v>1.7000623116819496E-4</v>
      </c>
      <c r="T71" s="84">
        <f t="shared" si="1"/>
        <v>7.6296110642334091E-3</v>
      </c>
      <c r="U71" s="84">
        <f>R71/'סכום נכסי הקרן'!$C$42</f>
        <v>2.3242410969845097E-3</v>
      </c>
    </row>
    <row r="72" spans="2:21">
      <c r="B72" s="76" t="s">
        <v>445</v>
      </c>
      <c r="C72" s="73" t="s">
        <v>446</v>
      </c>
      <c r="D72" s="86" t="s">
        <v>116</v>
      </c>
      <c r="E72" s="86" t="s">
        <v>293</v>
      </c>
      <c r="F72" s="73" t="s">
        <v>444</v>
      </c>
      <c r="G72" s="86" t="s">
        <v>347</v>
      </c>
      <c r="H72" s="73" t="s">
        <v>379</v>
      </c>
      <c r="I72" s="73" t="s">
        <v>297</v>
      </c>
      <c r="J72" s="73"/>
      <c r="K72" s="83">
        <v>5.4800000000088582</v>
      </c>
      <c r="L72" s="86" t="s">
        <v>129</v>
      </c>
      <c r="M72" s="87">
        <v>2.35E-2</v>
      </c>
      <c r="N72" s="87">
        <v>3.800000000008612E-3</v>
      </c>
      <c r="O72" s="83">
        <v>143501.03393000001</v>
      </c>
      <c r="P72" s="85">
        <v>113.28</v>
      </c>
      <c r="Q72" s="73"/>
      <c r="R72" s="83">
        <v>162.55797439700001</v>
      </c>
      <c r="S72" s="84">
        <v>1.84823958727415E-4</v>
      </c>
      <c r="T72" s="84">
        <f t="shared" si="1"/>
        <v>6.4879266615450017E-3</v>
      </c>
      <c r="U72" s="84">
        <f>R72/'סכום נכסי הקרן'!$C$42</f>
        <v>1.9764448874301207E-3</v>
      </c>
    </row>
    <row r="73" spans="2:21">
      <c r="B73" s="76" t="s">
        <v>447</v>
      </c>
      <c r="C73" s="73" t="s">
        <v>448</v>
      </c>
      <c r="D73" s="86" t="s">
        <v>116</v>
      </c>
      <c r="E73" s="86" t="s">
        <v>293</v>
      </c>
      <c r="F73" s="73" t="s">
        <v>444</v>
      </c>
      <c r="G73" s="86" t="s">
        <v>347</v>
      </c>
      <c r="H73" s="73" t="s">
        <v>379</v>
      </c>
      <c r="I73" s="73" t="s">
        <v>297</v>
      </c>
      <c r="J73" s="73"/>
      <c r="K73" s="83">
        <v>4.1900000000014215</v>
      </c>
      <c r="L73" s="86" t="s">
        <v>129</v>
      </c>
      <c r="M73" s="87">
        <v>1.7600000000000001E-2</v>
      </c>
      <c r="N73" s="87">
        <v>2.9999999999862411E-3</v>
      </c>
      <c r="O73" s="83">
        <v>198277.79750099999</v>
      </c>
      <c r="P73" s="85">
        <v>107.92</v>
      </c>
      <c r="Q73" s="83">
        <v>4.0566861880000005</v>
      </c>
      <c r="R73" s="83">
        <v>218.03808525100001</v>
      </c>
      <c r="S73" s="84">
        <v>1.4169101726850609E-4</v>
      </c>
      <c r="T73" s="84">
        <f t="shared" si="1"/>
        <v>8.7022190807902414E-3</v>
      </c>
      <c r="U73" s="84">
        <f>R73/'סכום נכסי הקרן'!$C$42</f>
        <v>2.6509942711696629E-3</v>
      </c>
    </row>
    <row r="74" spans="2:21">
      <c r="B74" s="76" t="s">
        <v>449</v>
      </c>
      <c r="C74" s="73" t="s">
        <v>450</v>
      </c>
      <c r="D74" s="86" t="s">
        <v>116</v>
      </c>
      <c r="E74" s="86" t="s">
        <v>293</v>
      </c>
      <c r="F74" s="73" t="s">
        <v>444</v>
      </c>
      <c r="G74" s="86" t="s">
        <v>347</v>
      </c>
      <c r="H74" s="73" t="s">
        <v>379</v>
      </c>
      <c r="I74" s="73" t="s">
        <v>297</v>
      </c>
      <c r="J74" s="73"/>
      <c r="K74" s="83">
        <v>4.7899999999897975</v>
      </c>
      <c r="L74" s="86" t="s">
        <v>129</v>
      </c>
      <c r="M74" s="87">
        <v>2.1499999999999998E-2</v>
      </c>
      <c r="N74" s="87">
        <v>3.7000000000141833E-3</v>
      </c>
      <c r="O74" s="83">
        <v>196561.11190799999</v>
      </c>
      <c r="P74" s="85">
        <v>111.2</v>
      </c>
      <c r="Q74" s="73"/>
      <c r="R74" s="83">
        <v>218.57595183699999</v>
      </c>
      <c r="S74" s="84">
        <v>1.5210190348001785E-4</v>
      </c>
      <c r="T74" s="84">
        <f t="shared" si="1"/>
        <v>8.723686123404472E-3</v>
      </c>
      <c r="U74" s="84">
        <f>R74/'סכום נכסי הקרן'!$C$42</f>
        <v>2.6575338683070076E-3</v>
      </c>
    </row>
    <row r="75" spans="2:21">
      <c r="B75" s="76" t="s">
        <v>451</v>
      </c>
      <c r="C75" s="73" t="s">
        <v>452</v>
      </c>
      <c r="D75" s="86" t="s">
        <v>116</v>
      </c>
      <c r="E75" s="86" t="s">
        <v>293</v>
      </c>
      <c r="F75" s="73" t="s">
        <v>444</v>
      </c>
      <c r="G75" s="86" t="s">
        <v>347</v>
      </c>
      <c r="H75" s="73" t="s">
        <v>379</v>
      </c>
      <c r="I75" s="73" t="s">
        <v>297</v>
      </c>
      <c r="J75" s="73"/>
      <c r="K75" s="83">
        <v>6.8199999999809489</v>
      </c>
      <c r="L75" s="86" t="s">
        <v>129</v>
      </c>
      <c r="M75" s="87">
        <v>6.5000000000000006E-3</v>
      </c>
      <c r="N75" s="87">
        <v>5.0999999999689618E-3</v>
      </c>
      <c r="O75" s="83">
        <v>91514.266369000004</v>
      </c>
      <c r="P75" s="85">
        <v>100.75</v>
      </c>
      <c r="Q75" s="83">
        <v>1.2342753130000002</v>
      </c>
      <c r="R75" s="83">
        <v>93.434898679</v>
      </c>
      <c r="S75" s="84">
        <v>2.3583695256122449E-4</v>
      </c>
      <c r="T75" s="84">
        <f t="shared" ref="T75:T106" si="2">IFERROR(R75/$R$11,0)</f>
        <v>3.7291235481181494E-3</v>
      </c>
      <c r="U75" s="84">
        <f>R75/'סכום נכסי הקרן'!$C$42</f>
        <v>1.136018878721147E-3</v>
      </c>
    </row>
    <row r="76" spans="2:21">
      <c r="B76" s="76" t="s">
        <v>453</v>
      </c>
      <c r="C76" s="73" t="s">
        <v>454</v>
      </c>
      <c r="D76" s="86" t="s">
        <v>116</v>
      </c>
      <c r="E76" s="86" t="s">
        <v>293</v>
      </c>
      <c r="F76" s="73" t="s">
        <v>329</v>
      </c>
      <c r="G76" s="86" t="s">
        <v>303</v>
      </c>
      <c r="H76" s="73" t="s">
        <v>379</v>
      </c>
      <c r="I76" s="73" t="s">
        <v>297</v>
      </c>
      <c r="J76" s="73"/>
      <c r="K76" s="83">
        <v>0.49000000000077376</v>
      </c>
      <c r="L76" s="86" t="s">
        <v>129</v>
      </c>
      <c r="M76" s="87">
        <v>3.8900000000000004E-2</v>
      </c>
      <c r="N76" s="87">
        <v>1.5200000000004887E-2</v>
      </c>
      <c r="O76" s="83">
        <v>216192.91568500001</v>
      </c>
      <c r="P76" s="85">
        <v>112.49</v>
      </c>
      <c r="Q76" s="83">
        <v>2.3373507450000002</v>
      </c>
      <c r="R76" s="83">
        <v>245.53276276900002</v>
      </c>
      <c r="S76" s="84">
        <v>2.0816703562642327E-4</v>
      </c>
      <c r="T76" s="84">
        <f t="shared" si="2"/>
        <v>9.7995718989544543E-3</v>
      </c>
      <c r="U76" s="84">
        <f>R76/'סכום נכסי הקרן'!$C$42</f>
        <v>2.9852855602532568E-3</v>
      </c>
    </row>
    <row r="77" spans="2:21">
      <c r="B77" s="76" t="s">
        <v>455</v>
      </c>
      <c r="C77" s="73" t="s">
        <v>456</v>
      </c>
      <c r="D77" s="86" t="s">
        <v>116</v>
      </c>
      <c r="E77" s="86" t="s">
        <v>293</v>
      </c>
      <c r="F77" s="73" t="s">
        <v>457</v>
      </c>
      <c r="G77" s="86" t="s">
        <v>347</v>
      </c>
      <c r="H77" s="73" t="s">
        <v>379</v>
      </c>
      <c r="I77" s="73" t="s">
        <v>297</v>
      </c>
      <c r="J77" s="73"/>
      <c r="K77" s="83">
        <v>6.4700000000299136</v>
      </c>
      <c r="L77" s="86" t="s">
        <v>129</v>
      </c>
      <c r="M77" s="87">
        <v>3.5000000000000003E-2</v>
      </c>
      <c r="N77" s="87">
        <v>3.5000000000337361E-3</v>
      </c>
      <c r="O77" s="83">
        <v>71067.058942999996</v>
      </c>
      <c r="P77" s="85">
        <v>125.13</v>
      </c>
      <c r="Q77" s="73"/>
      <c r="R77" s="83">
        <v>88.926213021999985</v>
      </c>
      <c r="S77" s="84">
        <v>9.0970225306232375E-5</v>
      </c>
      <c r="T77" s="84">
        <f t="shared" si="2"/>
        <v>3.5491753050923319E-3</v>
      </c>
      <c r="U77" s="84">
        <f>R77/'סכום נכסי הקרן'!$C$42</f>
        <v>1.0812004747095157E-3</v>
      </c>
    </row>
    <row r="78" spans="2:21">
      <c r="B78" s="76" t="s">
        <v>458</v>
      </c>
      <c r="C78" s="73" t="s">
        <v>459</v>
      </c>
      <c r="D78" s="86" t="s">
        <v>116</v>
      </c>
      <c r="E78" s="86" t="s">
        <v>293</v>
      </c>
      <c r="F78" s="73" t="s">
        <v>457</v>
      </c>
      <c r="G78" s="86" t="s">
        <v>347</v>
      </c>
      <c r="H78" s="73" t="s">
        <v>379</v>
      </c>
      <c r="I78" s="73" t="s">
        <v>297</v>
      </c>
      <c r="J78" s="73"/>
      <c r="K78" s="83">
        <v>2.2400000001700384</v>
      </c>
      <c r="L78" s="86" t="s">
        <v>129</v>
      </c>
      <c r="M78" s="87">
        <v>0.04</v>
      </c>
      <c r="N78" s="87">
        <v>-3.9999999944987616E-4</v>
      </c>
      <c r="O78" s="83">
        <v>7253.2865029999994</v>
      </c>
      <c r="P78" s="85">
        <v>110.27</v>
      </c>
      <c r="Q78" s="73"/>
      <c r="R78" s="83">
        <v>7.9981990859999996</v>
      </c>
      <c r="S78" s="84">
        <v>2.375860322920547E-5</v>
      </c>
      <c r="T78" s="84">
        <f t="shared" si="2"/>
        <v>3.1921983087506974E-4</v>
      </c>
      <c r="U78" s="84">
        <f>R78/'סכום נכסי הקרן'!$C$42</f>
        <v>9.7245304334111455E-5</v>
      </c>
    </row>
    <row r="79" spans="2:21">
      <c r="B79" s="76" t="s">
        <v>460</v>
      </c>
      <c r="C79" s="73" t="s">
        <v>461</v>
      </c>
      <c r="D79" s="86" t="s">
        <v>116</v>
      </c>
      <c r="E79" s="86" t="s">
        <v>293</v>
      </c>
      <c r="F79" s="73" t="s">
        <v>457</v>
      </c>
      <c r="G79" s="86" t="s">
        <v>347</v>
      </c>
      <c r="H79" s="73" t="s">
        <v>379</v>
      </c>
      <c r="I79" s="73" t="s">
        <v>297</v>
      </c>
      <c r="J79" s="73"/>
      <c r="K79" s="83">
        <v>5.000000000005147</v>
      </c>
      <c r="L79" s="86" t="s">
        <v>129</v>
      </c>
      <c r="M79" s="87">
        <v>0.04</v>
      </c>
      <c r="N79" s="87">
        <v>4.9999999997683744E-4</v>
      </c>
      <c r="O79" s="83">
        <v>157552.969958</v>
      </c>
      <c r="P79" s="85">
        <v>123.31</v>
      </c>
      <c r="Q79" s="73"/>
      <c r="R79" s="83">
        <v>194.278560989</v>
      </c>
      <c r="S79" s="84">
        <v>1.5658185275203265E-4</v>
      </c>
      <c r="T79" s="84">
        <f t="shared" si="2"/>
        <v>7.7539416954643808E-3</v>
      </c>
      <c r="U79" s="84">
        <f>R79/'סכום נכסי הקרן'!$C$42</f>
        <v>2.3621164696985561E-3</v>
      </c>
    </row>
    <row r="80" spans="2:21">
      <c r="B80" s="76" t="s">
        <v>462</v>
      </c>
      <c r="C80" s="73" t="s">
        <v>463</v>
      </c>
      <c r="D80" s="86" t="s">
        <v>116</v>
      </c>
      <c r="E80" s="86" t="s">
        <v>293</v>
      </c>
      <c r="F80" s="73" t="s">
        <v>464</v>
      </c>
      <c r="G80" s="86" t="s">
        <v>124</v>
      </c>
      <c r="H80" s="73" t="s">
        <v>379</v>
      </c>
      <c r="I80" s="73" t="s">
        <v>297</v>
      </c>
      <c r="J80" s="73"/>
      <c r="K80" s="83">
        <v>4.0899999999401961</v>
      </c>
      <c r="L80" s="86" t="s">
        <v>129</v>
      </c>
      <c r="M80" s="87">
        <v>4.2999999999999997E-2</v>
      </c>
      <c r="N80" s="87">
        <v>-1.7000000000048617E-3</v>
      </c>
      <c r="O80" s="83">
        <v>17112.396193</v>
      </c>
      <c r="P80" s="85">
        <v>120.19</v>
      </c>
      <c r="Q80" s="73"/>
      <c r="R80" s="83">
        <v>20.567389747</v>
      </c>
      <c r="S80" s="84">
        <v>2.097485690010888E-5</v>
      </c>
      <c r="T80" s="84">
        <f t="shared" si="2"/>
        <v>8.2087462514795714E-4</v>
      </c>
      <c r="U80" s="84">
        <f>R80/'סכום נכסי הקרן'!$C$42</f>
        <v>2.500665529576815E-4</v>
      </c>
    </row>
    <row r="81" spans="2:21">
      <c r="B81" s="76" t="s">
        <v>465</v>
      </c>
      <c r="C81" s="73" t="s">
        <v>466</v>
      </c>
      <c r="D81" s="86" t="s">
        <v>116</v>
      </c>
      <c r="E81" s="86" t="s">
        <v>293</v>
      </c>
      <c r="F81" s="73" t="s">
        <v>467</v>
      </c>
      <c r="G81" s="86" t="s">
        <v>468</v>
      </c>
      <c r="H81" s="73" t="s">
        <v>469</v>
      </c>
      <c r="I81" s="73" t="s">
        <v>297</v>
      </c>
      <c r="J81" s="73"/>
      <c r="K81" s="83">
        <v>7.3799999999946753</v>
      </c>
      <c r="L81" s="86" t="s">
        <v>129</v>
      </c>
      <c r="M81" s="87">
        <v>5.1500000000000004E-2</v>
      </c>
      <c r="N81" s="87">
        <v>9.6999999999998494E-3</v>
      </c>
      <c r="O81" s="83">
        <v>412206.58232500002</v>
      </c>
      <c r="P81" s="85">
        <v>161.26</v>
      </c>
      <c r="Q81" s="73"/>
      <c r="R81" s="83">
        <v>664.72432783299996</v>
      </c>
      <c r="S81" s="84">
        <v>1.1533037639205355E-4</v>
      </c>
      <c r="T81" s="84">
        <f t="shared" si="2"/>
        <v>2.6530120746908682E-2</v>
      </c>
      <c r="U81" s="84">
        <f>R81/'סכום נכסי הקרן'!$C$42</f>
        <v>8.0819843146384719E-3</v>
      </c>
    </row>
    <row r="82" spans="2:21">
      <c r="B82" s="76" t="s">
        <v>470</v>
      </c>
      <c r="C82" s="73" t="s">
        <v>471</v>
      </c>
      <c r="D82" s="86" t="s">
        <v>116</v>
      </c>
      <c r="E82" s="86" t="s">
        <v>293</v>
      </c>
      <c r="F82" s="73" t="s">
        <v>472</v>
      </c>
      <c r="G82" s="86" t="s">
        <v>153</v>
      </c>
      <c r="H82" s="73" t="s">
        <v>473</v>
      </c>
      <c r="I82" s="73" t="s">
        <v>127</v>
      </c>
      <c r="J82" s="73"/>
      <c r="K82" s="83">
        <v>7.0200000000221001</v>
      </c>
      <c r="L82" s="86" t="s">
        <v>129</v>
      </c>
      <c r="M82" s="87">
        <v>1.7000000000000001E-2</v>
      </c>
      <c r="N82" s="87">
        <v>6.2000000000260016E-3</v>
      </c>
      <c r="O82" s="83">
        <v>57836.866971000003</v>
      </c>
      <c r="P82" s="85">
        <v>106.4</v>
      </c>
      <c r="Q82" s="73"/>
      <c r="R82" s="83">
        <v>61.538429031999996</v>
      </c>
      <c r="S82" s="84">
        <v>4.5568109239387353E-5</v>
      </c>
      <c r="T82" s="84">
        <f t="shared" si="2"/>
        <v>2.4560887640691221E-3</v>
      </c>
      <c r="U82" s="84">
        <f>R82/'סכום נכסי הקרן'!$C$42</f>
        <v>7.4820883990433336E-4</v>
      </c>
    </row>
    <row r="83" spans="2:21">
      <c r="B83" s="76" t="s">
        <v>474</v>
      </c>
      <c r="C83" s="73" t="s">
        <v>475</v>
      </c>
      <c r="D83" s="86" t="s">
        <v>116</v>
      </c>
      <c r="E83" s="86" t="s">
        <v>293</v>
      </c>
      <c r="F83" s="73" t="s">
        <v>472</v>
      </c>
      <c r="G83" s="86" t="s">
        <v>153</v>
      </c>
      <c r="H83" s="73" t="s">
        <v>473</v>
      </c>
      <c r="I83" s="73" t="s">
        <v>127</v>
      </c>
      <c r="J83" s="73"/>
      <c r="K83" s="83">
        <v>1.3900000000027155</v>
      </c>
      <c r="L83" s="86" t="s">
        <v>129</v>
      </c>
      <c r="M83" s="87">
        <v>3.7000000000000005E-2</v>
      </c>
      <c r="N83" s="87">
        <v>3.1000000000383928E-3</v>
      </c>
      <c r="O83" s="83">
        <v>98018.821844999999</v>
      </c>
      <c r="P83" s="85">
        <v>108.95</v>
      </c>
      <c r="Q83" s="73"/>
      <c r="R83" s="83">
        <v>106.791507489</v>
      </c>
      <c r="S83" s="84">
        <v>9.8019542974777659E-5</v>
      </c>
      <c r="T83" s="84">
        <f t="shared" si="2"/>
        <v>4.2622053531029503E-3</v>
      </c>
      <c r="U83" s="84">
        <f>R83/'סכום נכסי הקרן'!$C$42</f>
        <v>1.2984138722233285E-3</v>
      </c>
    </row>
    <row r="84" spans="2:21">
      <c r="B84" s="76" t="s">
        <v>476</v>
      </c>
      <c r="C84" s="73" t="s">
        <v>477</v>
      </c>
      <c r="D84" s="86" t="s">
        <v>116</v>
      </c>
      <c r="E84" s="86" t="s">
        <v>293</v>
      </c>
      <c r="F84" s="73" t="s">
        <v>472</v>
      </c>
      <c r="G84" s="86" t="s">
        <v>153</v>
      </c>
      <c r="H84" s="73" t="s">
        <v>473</v>
      </c>
      <c r="I84" s="73" t="s">
        <v>127</v>
      </c>
      <c r="J84" s="73"/>
      <c r="K84" s="83">
        <v>3.599999999995918</v>
      </c>
      <c r="L84" s="86" t="s">
        <v>129</v>
      </c>
      <c r="M84" s="87">
        <v>2.2000000000000002E-2</v>
      </c>
      <c r="N84" s="87">
        <v>3.9999999997006124E-4</v>
      </c>
      <c r="O84" s="83">
        <v>135565.61999199999</v>
      </c>
      <c r="P84" s="85">
        <v>108.41</v>
      </c>
      <c r="Q84" s="73"/>
      <c r="R84" s="83">
        <v>146.96668898599998</v>
      </c>
      <c r="S84" s="84">
        <v>1.5375763823939929E-4</v>
      </c>
      <c r="T84" s="84">
        <f t="shared" si="2"/>
        <v>5.8656556429683114E-3</v>
      </c>
      <c r="U84" s="84">
        <f>R84/'סכום נכסי הקרן'!$C$42</f>
        <v>1.7868798017839529E-3</v>
      </c>
    </row>
    <row r="85" spans="2:21">
      <c r="B85" s="76" t="s">
        <v>478</v>
      </c>
      <c r="C85" s="73" t="s">
        <v>479</v>
      </c>
      <c r="D85" s="86" t="s">
        <v>116</v>
      </c>
      <c r="E85" s="86" t="s">
        <v>293</v>
      </c>
      <c r="F85" s="73" t="s">
        <v>391</v>
      </c>
      <c r="G85" s="86" t="s">
        <v>347</v>
      </c>
      <c r="H85" s="73" t="s">
        <v>473</v>
      </c>
      <c r="I85" s="73" t="s">
        <v>127</v>
      </c>
      <c r="J85" s="73"/>
      <c r="K85" s="83">
        <v>1.090000000003474</v>
      </c>
      <c r="L85" s="86" t="s">
        <v>129</v>
      </c>
      <c r="M85" s="87">
        <v>2.8500000000000001E-2</v>
      </c>
      <c r="N85" s="87">
        <v>6.9000000000347386E-3</v>
      </c>
      <c r="O85" s="83">
        <v>41277.450017000003</v>
      </c>
      <c r="P85" s="85">
        <v>104.61</v>
      </c>
      <c r="Q85" s="73"/>
      <c r="R85" s="83">
        <v>43.180341665</v>
      </c>
      <c r="S85" s="84">
        <v>1.0383652812762826E-4</v>
      </c>
      <c r="T85" s="84">
        <f t="shared" si="2"/>
        <v>1.723390630217807E-3</v>
      </c>
      <c r="U85" s="84">
        <f>R85/'סכום נכסי הקרן'!$C$42</f>
        <v>5.2500386916023284E-4</v>
      </c>
    </row>
    <row r="86" spans="2:21">
      <c r="B86" s="76" t="s">
        <v>480</v>
      </c>
      <c r="C86" s="73" t="s">
        <v>481</v>
      </c>
      <c r="D86" s="86" t="s">
        <v>116</v>
      </c>
      <c r="E86" s="86" t="s">
        <v>293</v>
      </c>
      <c r="F86" s="73" t="s">
        <v>391</v>
      </c>
      <c r="G86" s="86" t="s">
        <v>347</v>
      </c>
      <c r="H86" s="73" t="s">
        <v>473</v>
      </c>
      <c r="I86" s="73" t="s">
        <v>127</v>
      </c>
      <c r="J86" s="73"/>
      <c r="K86" s="83">
        <v>3.0800000000150325</v>
      </c>
      <c r="L86" s="86" t="s">
        <v>129</v>
      </c>
      <c r="M86" s="87">
        <v>2.5000000000000001E-2</v>
      </c>
      <c r="N86" s="87">
        <v>6.3000000000635985E-3</v>
      </c>
      <c r="O86" s="83">
        <v>32501.627594000005</v>
      </c>
      <c r="P86" s="85">
        <v>106.43</v>
      </c>
      <c r="Q86" s="73"/>
      <c r="R86" s="83">
        <v>34.591481006000002</v>
      </c>
      <c r="S86" s="84">
        <v>7.4342559778752256E-5</v>
      </c>
      <c r="T86" s="84">
        <f t="shared" si="2"/>
        <v>1.3805966315319485E-3</v>
      </c>
      <c r="U86" s="84">
        <f>R86/'סכום נכסי הקרן'!$C$42</f>
        <v>4.2057706511509387E-4</v>
      </c>
    </row>
    <row r="87" spans="2:21">
      <c r="B87" s="76" t="s">
        <v>482</v>
      </c>
      <c r="C87" s="73" t="s">
        <v>483</v>
      </c>
      <c r="D87" s="86" t="s">
        <v>116</v>
      </c>
      <c r="E87" s="86" t="s">
        <v>293</v>
      </c>
      <c r="F87" s="73" t="s">
        <v>391</v>
      </c>
      <c r="G87" s="86" t="s">
        <v>347</v>
      </c>
      <c r="H87" s="73" t="s">
        <v>473</v>
      </c>
      <c r="I87" s="73" t="s">
        <v>127</v>
      </c>
      <c r="J87" s="73"/>
      <c r="K87" s="83">
        <v>4.2900000000299494</v>
      </c>
      <c r="L87" s="86" t="s">
        <v>129</v>
      </c>
      <c r="M87" s="87">
        <v>1.95E-2</v>
      </c>
      <c r="N87" s="87">
        <v>5.3000000000647148E-3</v>
      </c>
      <c r="O87" s="83">
        <v>61948.119841</v>
      </c>
      <c r="P87" s="85">
        <v>107.26</v>
      </c>
      <c r="Q87" s="73"/>
      <c r="R87" s="83">
        <v>66.445553068999999</v>
      </c>
      <c r="S87" s="84">
        <v>9.8960972251811125E-5</v>
      </c>
      <c r="T87" s="84">
        <f t="shared" si="2"/>
        <v>2.6519392659547325E-3</v>
      </c>
      <c r="U87" s="84">
        <f>R87/'סכום נכסי הקרן'!$C$42</f>
        <v>8.078716171435969E-4</v>
      </c>
    </row>
    <row r="88" spans="2:21">
      <c r="B88" s="76" t="s">
        <v>484</v>
      </c>
      <c r="C88" s="73" t="s">
        <v>485</v>
      </c>
      <c r="D88" s="86" t="s">
        <v>116</v>
      </c>
      <c r="E88" s="86" t="s">
        <v>293</v>
      </c>
      <c r="F88" s="73" t="s">
        <v>391</v>
      </c>
      <c r="G88" s="86" t="s">
        <v>347</v>
      </c>
      <c r="H88" s="73" t="s">
        <v>473</v>
      </c>
      <c r="I88" s="73" t="s">
        <v>127</v>
      </c>
      <c r="J88" s="73"/>
      <c r="K88" s="83">
        <v>6.9399999996961199</v>
      </c>
      <c r="L88" s="86" t="s">
        <v>129</v>
      </c>
      <c r="M88" s="87">
        <v>1.1699999999999999E-2</v>
      </c>
      <c r="N88" s="87">
        <v>9.6000000002762539E-3</v>
      </c>
      <c r="O88" s="83">
        <v>7144.7093420000001</v>
      </c>
      <c r="P88" s="85">
        <v>101.33</v>
      </c>
      <c r="Q88" s="73"/>
      <c r="R88" s="83">
        <v>7.2397339800000005</v>
      </c>
      <c r="S88" s="84">
        <v>8.715951317998166E-6</v>
      </c>
      <c r="T88" s="84">
        <f t="shared" si="2"/>
        <v>2.8894837848202266E-4</v>
      </c>
      <c r="U88" s="84">
        <f>R88/'סכום נכסי הקרן'!$C$42</f>
        <v>8.8023582135563259E-5</v>
      </c>
    </row>
    <row r="89" spans="2:21">
      <c r="B89" s="76" t="s">
        <v>486</v>
      </c>
      <c r="C89" s="73" t="s">
        <v>487</v>
      </c>
      <c r="D89" s="86" t="s">
        <v>116</v>
      </c>
      <c r="E89" s="86" t="s">
        <v>293</v>
      </c>
      <c r="F89" s="73" t="s">
        <v>391</v>
      </c>
      <c r="G89" s="86" t="s">
        <v>347</v>
      </c>
      <c r="H89" s="73" t="s">
        <v>473</v>
      </c>
      <c r="I89" s="73" t="s">
        <v>127</v>
      </c>
      <c r="J89" s="73"/>
      <c r="K89" s="83">
        <v>5.3300000000148851</v>
      </c>
      <c r="L89" s="86" t="s">
        <v>129</v>
      </c>
      <c r="M89" s="87">
        <v>3.3500000000000002E-2</v>
      </c>
      <c r="N89" s="87">
        <v>8.1000000000114505E-3</v>
      </c>
      <c r="O89" s="83">
        <v>75824.937760999994</v>
      </c>
      <c r="P89" s="85">
        <v>115.18</v>
      </c>
      <c r="Q89" s="73"/>
      <c r="R89" s="83">
        <v>87.335166689999994</v>
      </c>
      <c r="S89" s="84">
        <v>1.595091598007725E-4</v>
      </c>
      <c r="T89" s="84">
        <f t="shared" si="2"/>
        <v>3.4856743174882035E-3</v>
      </c>
      <c r="U89" s="84">
        <f>R89/'סכום נכסי הקרן'!$C$42</f>
        <v>1.0618558968737582E-3</v>
      </c>
    </row>
    <row r="90" spans="2:21">
      <c r="B90" s="76" t="s">
        <v>488</v>
      </c>
      <c r="C90" s="73" t="s">
        <v>489</v>
      </c>
      <c r="D90" s="86" t="s">
        <v>116</v>
      </c>
      <c r="E90" s="86" t="s">
        <v>293</v>
      </c>
      <c r="F90" s="73" t="s">
        <v>308</v>
      </c>
      <c r="G90" s="86" t="s">
        <v>303</v>
      </c>
      <c r="H90" s="73" t="s">
        <v>473</v>
      </c>
      <c r="I90" s="73" t="s">
        <v>127</v>
      </c>
      <c r="J90" s="73"/>
      <c r="K90" s="83">
        <v>0.48000000000032716</v>
      </c>
      <c r="L90" s="86" t="s">
        <v>129</v>
      </c>
      <c r="M90" s="87">
        <v>2.7999999999999997E-2</v>
      </c>
      <c r="N90" s="87">
        <v>2.0899999999964836E-2</v>
      </c>
      <c r="O90" s="83">
        <v>2.3721760000000001</v>
      </c>
      <c r="P90" s="85">
        <v>5154998</v>
      </c>
      <c r="Q90" s="73"/>
      <c r="R90" s="83">
        <v>122.285608727</v>
      </c>
      <c r="S90" s="84">
        <v>1.3411974896816872E-4</v>
      </c>
      <c r="T90" s="84">
        <f t="shared" si="2"/>
        <v>4.8805976091063127E-3</v>
      </c>
      <c r="U90" s="84">
        <f>R90/'סכום נכסי הקרן'!$C$42</f>
        <v>1.4867973538136045E-3</v>
      </c>
    </row>
    <row r="91" spans="2:21">
      <c r="B91" s="76" t="s">
        <v>490</v>
      </c>
      <c r="C91" s="73" t="s">
        <v>491</v>
      </c>
      <c r="D91" s="86" t="s">
        <v>116</v>
      </c>
      <c r="E91" s="86" t="s">
        <v>293</v>
      </c>
      <c r="F91" s="73" t="s">
        <v>308</v>
      </c>
      <c r="G91" s="86" t="s">
        <v>303</v>
      </c>
      <c r="H91" s="73" t="s">
        <v>473</v>
      </c>
      <c r="I91" s="73" t="s">
        <v>127</v>
      </c>
      <c r="J91" s="73"/>
      <c r="K91" s="83">
        <v>1.739999999890548</v>
      </c>
      <c r="L91" s="86" t="s">
        <v>129</v>
      </c>
      <c r="M91" s="87">
        <v>1.49E-2</v>
      </c>
      <c r="N91" s="87">
        <v>1.1299999999787178E-2</v>
      </c>
      <c r="O91" s="83">
        <v>0.12898499999999999</v>
      </c>
      <c r="P91" s="85">
        <v>5099990</v>
      </c>
      <c r="Q91" s="73"/>
      <c r="R91" s="83">
        <v>6.5782352780000002</v>
      </c>
      <c r="S91" s="84">
        <v>2.132688492063492E-5</v>
      </c>
      <c r="T91" s="84">
        <f t="shared" si="2"/>
        <v>2.6254699718280774E-4</v>
      </c>
      <c r="U91" s="84">
        <f>R91/'סכום נכסי הקרן'!$C$42</f>
        <v>7.9980816270281365E-5</v>
      </c>
    </row>
    <row r="92" spans="2:21">
      <c r="B92" s="76" t="s">
        <v>492</v>
      </c>
      <c r="C92" s="73" t="s">
        <v>493</v>
      </c>
      <c r="D92" s="86" t="s">
        <v>116</v>
      </c>
      <c r="E92" s="86" t="s">
        <v>293</v>
      </c>
      <c r="F92" s="73" t="s">
        <v>308</v>
      </c>
      <c r="G92" s="86" t="s">
        <v>303</v>
      </c>
      <c r="H92" s="73" t="s">
        <v>473</v>
      </c>
      <c r="I92" s="73" t="s">
        <v>127</v>
      </c>
      <c r="J92" s="73"/>
      <c r="K92" s="83">
        <v>3.3999999999857122</v>
      </c>
      <c r="L92" s="86" t="s">
        <v>129</v>
      </c>
      <c r="M92" s="87">
        <v>2.2000000000000002E-2</v>
      </c>
      <c r="N92" s="87">
        <v>1.449999999992856E-2</v>
      </c>
      <c r="O92" s="83">
        <v>0.54044099999999995</v>
      </c>
      <c r="P92" s="85">
        <v>5180000</v>
      </c>
      <c r="Q92" s="73"/>
      <c r="R92" s="83">
        <v>27.994843476</v>
      </c>
      <c r="S92" s="84">
        <v>1.0735816448152562E-4</v>
      </c>
      <c r="T92" s="84">
        <f t="shared" si="2"/>
        <v>1.1173151735401512E-3</v>
      </c>
      <c r="U92" s="84">
        <f>R92/'סכום נכסי הקרן'!$C$42</f>
        <v>3.4037250690279136E-4</v>
      </c>
    </row>
    <row r="93" spans="2:21">
      <c r="B93" s="76" t="s">
        <v>494</v>
      </c>
      <c r="C93" s="73" t="s">
        <v>495</v>
      </c>
      <c r="D93" s="86" t="s">
        <v>116</v>
      </c>
      <c r="E93" s="86" t="s">
        <v>293</v>
      </c>
      <c r="F93" s="73" t="s">
        <v>308</v>
      </c>
      <c r="G93" s="86" t="s">
        <v>303</v>
      </c>
      <c r="H93" s="73" t="s">
        <v>473</v>
      </c>
      <c r="I93" s="73" t="s">
        <v>127</v>
      </c>
      <c r="J93" s="73"/>
      <c r="K93" s="83">
        <v>5.1500000004183706</v>
      </c>
      <c r="L93" s="86" t="s">
        <v>129</v>
      </c>
      <c r="M93" s="87">
        <v>2.3199999999999998E-2</v>
      </c>
      <c r="N93" s="87">
        <v>1.6100000002434157E-2</v>
      </c>
      <c r="O93" s="83">
        <v>0.100162</v>
      </c>
      <c r="P93" s="85">
        <v>5250000</v>
      </c>
      <c r="Q93" s="73"/>
      <c r="R93" s="83">
        <v>5.2584910520000001</v>
      </c>
      <c r="S93" s="84">
        <v>1.6693666666666666E-5</v>
      </c>
      <c r="T93" s="84">
        <f t="shared" si="2"/>
        <v>2.0987407367937922E-4</v>
      </c>
      <c r="U93" s="84">
        <f>R93/'סכום נכסי הקרן'!$C$42</f>
        <v>6.3934837979343333E-5</v>
      </c>
    </row>
    <row r="94" spans="2:21">
      <c r="B94" s="76" t="s">
        <v>496</v>
      </c>
      <c r="C94" s="73" t="s">
        <v>497</v>
      </c>
      <c r="D94" s="86" t="s">
        <v>116</v>
      </c>
      <c r="E94" s="86" t="s">
        <v>293</v>
      </c>
      <c r="F94" s="73" t="s">
        <v>498</v>
      </c>
      <c r="G94" s="86" t="s">
        <v>303</v>
      </c>
      <c r="H94" s="73" t="s">
        <v>473</v>
      </c>
      <c r="I94" s="73" t="s">
        <v>127</v>
      </c>
      <c r="J94" s="73"/>
      <c r="K94" s="83">
        <v>4.6899999999984798</v>
      </c>
      <c r="L94" s="86" t="s">
        <v>129</v>
      </c>
      <c r="M94" s="87">
        <v>1.46E-2</v>
      </c>
      <c r="N94" s="87">
        <v>1.4400000000019349E-2</v>
      </c>
      <c r="O94" s="83">
        <v>2.9018079999999999</v>
      </c>
      <c r="P94" s="85">
        <v>4986735</v>
      </c>
      <c r="Q94" s="73"/>
      <c r="R94" s="83">
        <v>144.70548073800001</v>
      </c>
      <c r="S94" s="84">
        <v>1.0895535613712312E-4</v>
      </c>
      <c r="T94" s="84">
        <f t="shared" si="2"/>
        <v>5.7754075125156278E-3</v>
      </c>
      <c r="U94" s="84">
        <f>R94/'סכום נכסי הקרן'!$C$42</f>
        <v>1.7593871272612023E-3</v>
      </c>
    </row>
    <row r="95" spans="2:21">
      <c r="B95" s="76" t="s">
        <v>499</v>
      </c>
      <c r="C95" s="73" t="s">
        <v>500</v>
      </c>
      <c r="D95" s="86" t="s">
        <v>116</v>
      </c>
      <c r="E95" s="86" t="s">
        <v>293</v>
      </c>
      <c r="F95" s="73" t="s">
        <v>498</v>
      </c>
      <c r="G95" s="86" t="s">
        <v>303</v>
      </c>
      <c r="H95" s="73" t="s">
        <v>473</v>
      </c>
      <c r="I95" s="73" t="s">
        <v>127</v>
      </c>
      <c r="J95" s="73"/>
      <c r="K95" s="83">
        <v>5.1599999999985737</v>
      </c>
      <c r="L95" s="86" t="s">
        <v>129</v>
      </c>
      <c r="M95" s="87">
        <v>2.4199999999999999E-2</v>
      </c>
      <c r="N95" s="87">
        <v>1.9600000000003573E-2</v>
      </c>
      <c r="O95" s="83">
        <v>2.1617639999999998</v>
      </c>
      <c r="P95" s="85">
        <v>5186400</v>
      </c>
      <c r="Q95" s="73"/>
      <c r="R95" s="83">
        <v>112.11772662599999</v>
      </c>
      <c r="S95" s="84">
        <v>2.4543188010899182E-4</v>
      </c>
      <c r="T95" s="84">
        <f t="shared" si="2"/>
        <v>4.4747825537746339E-3</v>
      </c>
      <c r="U95" s="84">
        <f>R95/'סכום נכסי הקרן'!$C$42</f>
        <v>1.3631721753561362E-3</v>
      </c>
    </row>
    <row r="96" spans="2:21">
      <c r="B96" s="76" t="s">
        <v>501</v>
      </c>
      <c r="C96" s="73" t="s">
        <v>502</v>
      </c>
      <c r="D96" s="86" t="s">
        <v>116</v>
      </c>
      <c r="E96" s="86" t="s">
        <v>293</v>
      </c>
      <c r="F96" s="73" t="s">
        <v>503</v>
      </c>
      <c r="G96" s="86" t="s">
        <v>412</v>
      </c>
      <c r="H96" s="73" t="s">
        <v>469</v>
      </c>
      <c r="I96" s="73" t="s">
        <v>297</v>
      </c>
      <c r="J96" s="73"/>
      <c r="K96" s="83">
        <v>7.4999999999740323</v>
      </c>
      <c r="L96" s="86" t="s">
        <v>129</v>
      </c>
      <c r="M96" s="87">
        <v>4.4000000000000003E-3</v>
      </c>
      <c r="N96" s="87">
        <v>5.200000000034624E-3</v>
      </c>
      <c r="O96" s="83">
        <v>58164.959999999999</v>
      </c>
      <c r="P96" s="85">
        <v>99.31</v>
      </c>
      <c r="Q96" s="73"/>
      <c r="R96" s="83">
        <v>57.763623715000001</v>
      </c>
      <c r="S96" s="84">
        <v>9.6941599999999994E-5</v>
      </c>
      <c r="T96" s="84">
        <f t="shared" si="2"/>
        <v>2.3054307594455232E-3</v>
      </c>
      <c r="U96" s="84">
        <f>R96/'סכום נכסי הקרן'!$C$42</f>
        <v>7.0231324667057338E-4</v>
      </c>
    </row>
    <row r="97" spans="2:21">
      <c r="B97" s="76" t="s">
        <v>504</v>
      </c>
      <c r="C97" s="73" t="s">
        <v>505</v>
      </c>
      <c r="D97" s="86" t="s">
        <v>116</v>
      </c>
      <c r="E97" s="86" t="s">
        <v>293</v>
      </c>
      <c r="F97" s="73" t="s">
        <v>411</v>
      </c>
      <c r="G97" s="86" t="s">
        <v>412</v>
      </c>
      <c r="H97" s="73" t="s">
        <v>469</v>
      </c>
      <c r="I97" s="73" t="s">
        <v>297</v>
      </c>
      <c r="J97" s="73"/>
      <c r="K97" s="83">
        <v>2.3199999999736631</v>
      </c>
      <c r="L97" s="86" t="s">
        <v>129</v>
      </c>
      <c r="M97" s="87">
        <v>3.85E-2</v>
      </c>
      <c r="N97" s="87">
        <v>-1.0000000000000002E-3</v>
      </c>
      <c r="O97" s="83">
        <v>33464.225779</v>
      </c>
      <c r="P97" s="85">
        <v>113.46</v>
      </c>
      <c r="Q97" s="73"/>
      <c r="R97" s="83">
        <v>37.968510499999994</v>
      </c>
      <c r="S97" s="84">
        <v>1.396980239483812E-4</v>
      </c>
      <c r="T97" s="84">
        <f t="shared" si="2"/>
        <v>1.5153788209152747E-3</v>
      </c>
      <c r="U97" s="84">
        <f>R97/'סכום נכסי הקרן'!$C$42</f>
        <v>4.6163634075429736E-4</v>
      </c>
    </row>
    <row r="98" spans="2:21">
      <c r="B98" s="76" t="s">
        <v>506</v>
      </c>
      <c r="C98" s="73" t="s">
        <v>507</v>
      </c>
      <c r="D98" s="86" t="s">
        <v>116</v>
      </c>
      <c r="E98" s="86" t="s">
        <v>293</v>
      </c>
      <c r="F98" s="73" t="s">
        <v>411</v>
      </c>
      <c r="G98" s="86" t="s">
        <v>412</v>
      </c>
      <c r="H98" s="73" t="s">
        <v>469</v>
      </c>
      <c r="I98" s="73" t="s">
        <v>297</v>
      </c>
      <c r="J98" s="73"/>
      <c r="K98" s="83">
        <v>0.41000000000528908</v>
      </c>
      <c r="L98" s="86" t="s">
        <v>129</v>
      </c>
      <c r="M98" s="87">
        <v>3.9E-2</v>
      </c>
      <c r="N98" s="87">
        <v>8.4000000000100748E-3</v>
      </c>
      <c r="O98" s="83">
        <v>36078.778324999999</v>
      </c>
      <c r="P98" s="85">
        <v>110.05</v>
      </c>
      <c r="Q98" s="73"/>
      <c r="R98" s="83">
        <v>39.704696718999998</v>
      </c>
      <c r="S98" s="84">
        <v>9.0415638638456769E-5</v>
      </c>
      <c r="T98" s="84">
        <f t="shared" si="2"/>
        <v>1.5846725538215887E-3</v>
      </c>
      <c r="U98" s="84">
        <f>R98/'סכום נכסי הקרן'!$C$42</f>
        <v>4.8274558740244285E-4</v>
      </c>
    </row>
    <row r="99" spans="2:21">
      <c r="B99" s="76" t="s">
        <v>508</v>
      </c>
      <c r="C99" s="73" t="s">
        <v>509</v>
      </c>
      <c r="D99" s="86" t="s">
        <v>116</v>
      </c>
      <c r="E99" s="86" t="s">
        <v>293</v>
      </c>
      <c r="F99" s="73" t="s">
        <v>411</v>
      </c>
      <c r="G99" s="86" t="s">
        <v>412</v>
      </c>
      <c r="H99" s="73" t="s">
        <v>469</v>
      </c>
      <c r="I99" s="73" t="s">
        <v>297</v>
      </c>
      <c r="J99" s="73"/>
      <c r="K99" s="83">
        <v>3.2400000000372273</v>
      </c>
      <c r="L99" s="86" t="s">
        <v>129</v>
      </c>
      <c r="M99" s="87">
        <v>3.85E-2</v>
      </c>
      <c r="N99" s="87">
        <v>-5.0000000010179272E-4</v>
      </c>
      <c r="O99" s="83">
        <v>29295.030779000001</v>
      </c>
      <c r="P99" s="85">
        <v>117.37</v>
      </c>
      <c r="Q99" s="73"/>
      <c r="R99" s="83">
        <v>34.383577752999997</v>
      </c>
      <c r="S99" s="84">
        <v>1.1718012311600001E-4</v>
      </c>
      <c r="T99" s="84">
        <f t="shared" si="2"/>
        <v>1.3722989084386076E-3</v>
      </c>
      <c r="U99" s="84">
        <f>R99/'סכום נכסי הקרן'!$C$42</f>
        <v>4.1804929418908301E-4</v>
      </c>
    </row>
    <row r="100" spans="2:21">
      <c r="B100" s="76" t="s">
        <v>510</v>
      </c>
      <c r="C100" s="73" t="s">
        <v>511</v>
      </c>
      <c r="D100" s="86" t="s">
        <v>116</v>
      </c>
      <c r="E100" s="86" t="s">
        <v>293</v>
      </c>
      <c r="F100" s="73" t="s">
        <v>512</v>
      </c>
      <c r="G100" s="86" t="s">
        <v>303</v>
      </c>
      <c r="H100" s="73" t="s">
        <v>473</v>
      </c>
      <c r="I100" s="73" t="s">
        <v>127</v>
      </c>
      <c r="J100" s="73"/>
      <c r="K100" s="83">
        <v>1</v>
      </c>
      <c r="L100" s="86" t="s">
        <v>129</v>
      </c>
      <c r="M100" s="87">
        <v>0.02</v>
      </c>
      <c r="N100" s="87">
        <v>-2.5000000001630484E-3</v>
      </c>
      <c r="O100" s="83">
        <v>14604.662918000004</v>
      </c>
      <c r="P100" s="85">
        <v>104.1</v>
      </c>
      <c r="Q100" s="83">
        <v>15.462291923</v>
      </c>
      <c r="R100" s="83">
        <v>30.665746022</v>
      </c>
      <c r="S100" s="84">
        <v>2.0534460752333645E-4</v>
      </c>
      <c r="T100" s="84">
        <f t="shared" si="2"/>
        <v>1.2239148030130295E-3</v>
      </c>
      <c r="U100" s="84">
        <f>R100/'סכום נכסי הקרן'!$C$42</f>
        <v>3.7284640860738358E-4</v>
      </c>
    </row>
    <row r="101" spans="2:21">
      <c r="B101" s="76" t="s">
        <v>513</v>
      </c>
      <c r="C101" s="73" t="s">
        <v>514</v>
      </c>
      <c r="D101" s="86" t="s">
        <v>116</v>
      </c>
      <c r="E101" s="86" t="s">
        <v>293</v>
      </c>
      <c r="F101" s="73" t="s">
        <v>423</v>
      </c>
      <c r="G101" s="86" t="s">
        <v>347</v>
      </c>
      <c r="H101" s="73" t="s">
        <v>473</v>
      </c>
      <c r="I101" s="73" t="s">
        <v>127</v>
      </c>
      <c r="J101" s="73"/>
      <c r="K101" s="83">
        <v>5.9600000000055546</v>
      </c>
      <c r="L101" s="86" t="s">
        <v>129</v>
      </c>
      <c r="M101" s="87">
        <v>2.4E-2</v>
      </c>
      <c r="N101" s="87">
        <v>5.2000000000300842E-3</v>
      </c>
      <c r="O101" s="83">
        <v>152025.19847</v>
      </c>
      <c r="P101" s="85">
        <v>113.7</v>
      </c>
      <c r="Q101" s="73"/>
      <c r="R101" s="83">
        <v>172.852657024</v>
      </c>
      <c r="S101" s="84">
        <v>1.8535801230600997E-4</v>
      </c>
      <c r="T101" s="84">
        <f t="shared" si="2"/>
        <v>6.8988025114417257E-3</v>
      </c>
      <c r="U101" s="84">
        <f>R101/'סכום נכסי הקרן'!$C$42</f>
        <v>2.1016117574118942E-3</v>
      </c>
    </row>
    <row r="102" spans="2:21">
      <c r="B102" s="76" t="s">
        <v>515</v>
      </c>
      <c r="C102" s="73" t="s">
        <v>516</v>
      </c>
      <c r="D102" s="86" t="s">
        <v>116</v>
      </c>
      <c r="E102" s="86" t="s">
        <v>293</v>
      </c>
      <c r="F102" s="73" t="s">
        <v>423</v>
      </c>
      <c r="G102" s="86" t="s">
        <v>347</v>
      </c>
      <c r="H102" s="73" t="s">
        <v>473</v>
      </c>
      <c r="I102" s="73" t="s">
        <v>127</v>
      </c>
      <c r="J102" s="73"/>
      <c r="K102" s="83">
        <v>2.0099999994149114</v>
      </c>
      <c r="L102" s="86" t="s">
        <v>129</v>
      </c>
      <c r="M102" s="87">
        <v>3.4799999999999998E-2</v>
      </c>
      <c r="N102" s="87">
        <v>1.4999999967495075E-3</v>
      </c>
      <c r="O102" s="83">
        <v>1447.199539</v>
      </c>
      <c r="P102" s="85">
        <v>106.29</v>
      </c>
      <c r="Q102" s="73"/>
      <c r="R102" s="83">
        <v>1.53822839</v>
      </c>
      <c r="S102" s="84">
        <v>4.0946414975417019E-6</v>
      </c>
      <c r="T102" s="84">
        <f t="shared" si="2"/>
        <v>6.1392946239926946E-5</v>
      </c>
      <c r="U102" s="84">
        <f>R102/'סכום נכסי הקרן'!$C$42</f>
        <v>1.8702396166001149E-5</v>
      </c>
    </row>
    <row r="103" spans="2:21">
      <c r="B103" s="76" t="s">
        <v>517</v>
      </c>
      <c r="C103" s="73" t="s">
        <v>518</v>
      </c>
      <c r="D103" s="86" t="s">
        <v>116</v>
      </c>
      <c r="E103" s="86" t="s">
        <v>293</v>
      </c>
      <c r="F103" s="73" t="s">
        <v>428</v>
      </c>
      <c r="G103" s="86" t="s">
        <v>412</v>
      </c>
      <c r="H103" s="73" t="s">
        <v>473</v>
      </c>
      <c r="I103" s="73" t="s">
        <v>127</v>
      </c>
      <c r="J103" s="73"/>
      <c r="K103" s="83">
        <v>4.3300000000132863</v>
      </c>
      <c r="L103" s="86" t="s">
        <v>129</v>
      </c>
      <c r="M103" s="87">
        <v>2.4799999999999999E-2</v>
      </c>
      <c r="N103" s="87">
        <v>2.0000000000805237E-3</v>
      </c>
      <c r="O103" s="83">
        <v>44495.505145000003</v>
      </c>
      <c r="P103" s="85">
        <v>111.64</v>
      </c>
      <c r="Q103" s="73"/>
      <c r="R103" s="83">
        <v>49.674784998</v>
      </c>
      <c r="S103" s="84">
        <v>1.0506954887605538E-4</v>
      </c>
      <c r="T103" s="84">
        <f t="shared" si="2"/>
        <v>1.9825933682462741E-3</v>
      </c>
      <c r="U103" s="84">
        <f>R103/'סכום נכסי הקרן'!$C$42</f>
        <v>6.0396590944048725E-4</v>
      </c>
    </row>
    <row r="104" spans="2:21">
      <c r="B104" s="76" t="s">
        <v>519</v>
      </c>
      <c r="C104" s="73" t="s">
        <v>520</v>
      </c>
      <c r="D104" s="86" t="s">
        <v>116</v>
      </c>
      <c r="E104" s="86" t="s">
        <v>293</v>
      </c>
      <c r="F104" s="73" t="s">
        <v>439</v>
      </c>
      <c r="G104" s="86" t="s">
        <v>347</v>
      </c>
      <c r="H104" s="73" t="s">
        <v>469</v>
      </c>
      <c r="I104" s="73" t="s">
        <v>297</v>
      </c>
      <c r="J104" s="73"/>
      <c r="K104" s="83">
        <v>6.2899999999713474</v>
      </c>
      <c r="L104" s="86" t="s">
        <v>129</v>
      </c>
      <c r="M104" s="87">
        <v>2.81E-2</v>
      </c>
      <c r="N104" s="87">
        <v>6.4000000003986458E-3</v>
      </c>
      <c r="O104" s="83">
        <v>6937.9380950000013</v>
      </c>
      <c r="P104" s="85">
        <v>115.7</v>
      </c>
      <c r="Q104" s="73"/>
      <c r="R104" s="83">
        <v>8.0271943869999998</v>
      </c>
      <c r="S104" s="84">
        <v>1.5591122632644548E-5</v>
      </c>
      <c r="T104" s="84">
        <f t="shared" si="2"/>
        <v>3.2037707577256086E-4</v>
      </c>
      <c r="U104" s="84">
        <f>R104/'סכום נכסי הקרן'!$C$42</f>
        <v>9.7597840803844959E-5</v>
      </c>
    </row>
    <row r="105" spans="2:21">
      <c r="B105" s="76" t="s">
        <v>521</v>
      </c>
      <c r="C105" s="73" t="s">
        <v>522</v>
      </c>
      <c r="D105" s="86" t="s">
        <v>116</v>
      </c>
      <c r="E105" s="86" t="s">
        <v>293</v>
      </c>
      <c r="F105" s="73" t="s">
        <v>439</v>
      </c>
      <c r="G105" s="86" t="s">
        <v>347</v>
      </c>
      <c r="H105" s="73" t="s">
        <v>469</v>
      </c>
      <c r="I105" s="73" t="s">
        <v>297</v>
      </c>
      <c r="J105" s="73"/>
      <c r="K105" s="83">
        <v>3.8399999999285912</v>
      </c>
      <c r="L105" s="86" t="s">
        <v>129</v>
      </c>
      <c r="M105" s="87">
        <v>3.7000000000000005E-2</v>
      </c>
      <c r="N105" s="87">
        <v>3.5999999997561646E-3</v>
      </c>
      <c r="O105" s="83">
        <v>20268.562835000001</v>
      </c>
      <c r="P105" s="85">
        <v>113.31</v>
      </c>
      <c r="Q105" s="73"/>
      <c r="R105" s="83">
        <v>22.966308471000001</v>
      </c>
      <c r="S105" s="84">
        <v>3.3697283709093415E-5</v>
      </c>
      <c r="T105" s="84">
        <f t="shared" si="2"/>
        <v>9.1661898223688483E-4</v>
      </c>
      <c r="U105" s="84">
        <f>R105/'סכום נכסי הקרן'!$C$42</f>
        <v>2.7923356654159146E-4</v>
      </c>
    </row>
    <row r="106" spans="2:21">
      <c r="B106" s="76" t="s">
        <v>523</v>
      </c>
      <c r="C106" s="73" t="s">
        <v>524</v>
      </c>
      <c r="D106" s="86" t="s">
        <v>116</v>
      </c>
      <c r="E106" s="86" t="s">
        <v>293</v>
      </c>
      <c r="F106" s="73" t="s">
        <v>439</v>
      </c>
      <c r="G106" s="86" t="s">
        <v>347</v>
      </c>
      <c r="H106" s="73" t="s">
        <v>469</v>
      </c>
      <c r="I106" s="73" t="s">
        <v>297</v>
      </c>
      <c r="J106" s="73"/>
      <c r="K106" s="83">
        <v>2.8200000000236369</v>
      </c>
      <c r="L106" s="86" t="s">
        <v>129</v>
      </c>
      <c r="M106" s="87">
        <v>4.4000000000000004E-2</v>
      </c>
      <c r="N106" s="87">
        <v>3.7000000008272989E-3</v>
      </c>
      <c r="O106" s="83">
        <v>1513.5092609999999</v>
      </c>
      <c r="P106" s="85">
        <v>111.81</v>
      </c>
      <c r="Q106" s="73"/>
      <c r="R106" s="83">
        <v>1.6922547779999999</v>
      </c>
      <c r="S106" s="84">
        <v>6.8070439237304333E-6</v>
      </c>
      <c r="T106" s="84">
        <f t="shared" si="2"/>
        <v>6.7540364802403299E-5</v>
      </c>
      <c r="U106" s="84">
        <f>R106/'סכום נכסי הקרן'!$C$42</f>
        <v>2.0575110612777288E-5</v>
      </c>
    </row>
    <row r="107" spans="2:21">
      <c r="B107" s="76" t="s">
        <v>525</v>
      </c>
      <c r="C107" s="73" t="s">
        <v>526</v>
      </c>
      <c r="D107" s="86" t="s">
        <v>116</v>
      </c>
      <c r="E107" s="86" t="s">
        <v>293</v>
      </c>
      <c r="F107" s="73" t="s">
        <v>439</v>
      </c>
      <c r="G107" s="86" t="s">
        <v>347</v>
      </c>
      <c r="H107" s="73" t="s">
        <v>469</v>
      </c>
      <c r="I107" s="73" t="s">
        <v>297</v>
      </c>
      <c r="J107" s="73"/>
      <c r="K107" s="83">
        <v>5.7899999999974359</v>
      </c>
      <c r="L107" s="86" t="s">
        <v>129</v>
      </c>
      <c r="M107" s="87">
        <v>2.6000000000000002E-2</v>
      </c>
      <c r="N107" s="87">
        <v>4.4999999999704244E-3</v>
      </c>
      <c r="O107" s="83">
        <v>89296.666456999999</v>
      </c>
      <c r="P107" s="85">
        <v>113.59</v>
      </c>
      <c r="Q107" s="73"/>
      <c r="R107" s="83">
        <v>101.432083194</v>
      </c>
      <c r="S107" s="84">
        <v>1.5838774493725624E-4</v>
      </c>
      <c r="T107" s="84">
        <f t="shared" ref="T107:T138" si="3">IFERROR(R107/$R$11,0)</f>
        <v>4.0483028859797853E-3</v>
      </c>
      <c r="U107" s="84">
        <f>R107/'סכום נכסי הקרן'!$C$42</f>
        <v>1.2332518474951404E-3</v>
      </c>
    </row>
    <row r="108" spans="2:21">
      <c r="B108" s="76" t="s">
        <v>527</v>
      </c>
      <c r="C108" s="73" t="s">
        <v>528</v>
      </c>
      <c r="D108" s="86" t="s">
        <v>116</v>
      </c>
      <c r="E108" s="86" t="s">
        <v>293</v>
      </c>
      <c r="F108" s="73" t="s">
        <v>529</v>
      </c>
      <c r="G108" s="86" t="s">
        <v>347</v>
      </c>
      <c r="H108" s="73" t="s">
        <v>469</v>
      </c>
      <c r="I108" s="73" t="s">
        <v>297</v>
      </c>
      <c r="J108" s="73"/>
      <c r="K108" s="83">
        <v>4.8799999999976995</v>
      </c>
      <c r="L108" s="86" t="s">
        <v>129</v>
      </c>
      <c r="M108" s="87">
        <v>1.3999999999999999E-2</v>
      </c>
      <c r="N108" s="87">
        <v>3.099999999963575E-3</v>
      </c>
      <c r="O108" s="83">
        <v>98084.985457000002</v>
      </c>
      <c r="P108" s="85">
        <v>106.36</v>
      </c>
      <c r="Q108" s="73"/>
      <c r="R108" s="83">
        <v>104.323185298</v>
      </c>
      <c r="S108" s="84">
        <v>1.4892952544336472E-4</v>
      </c>
      <c r="T108" s="84">
        <f t="shared" si="3"/>
        <v>4.1636910020741791E-3</v>
      </c>
      <c r="U108" s="84">
        <f>R108/'סכום נכסי הקרן'!$C$42</f>
        <v>1.2684030235213268E-3</v>
      </c>
    </row>
    <row r="109" spans="2:21">
      <c r="B109" s="76" t="s">
        <v>530</v>
      </c>
      <c r="C109" s="73" t="s">
        <v>531</v>
      </c>
      <c r="D109" s="86" t="s">
        <v>116</v>
      </c>
      <c r="E109" s="86" t="s">
        <v>293</v>
      </c>
      <c r="F109" s="73" t="s">
        <v>317</v>
      </c>
      <c r="G109" s="86" t="s">
        <v>303</v>
      </c>
      <c r="H109" s="73" t="s">
        <v>473</v>
      </c>
      <c r="I109" s="73" t="s">
        <v>127</v>
      </c>
      <c r="J109" s="73"/>
      <c r="K109" s="83">
        <v>2.7500000000071338</v>
      </c>
      <c r="L109" s="86" t="s">
        <v>129</v>
      </c>
      <c r="M109" s="87">
        <v>1.8200000000000001E-2</v>
      </c>
      <c r="N109" s="87">
        <v>1.4700000000002853E-2</v>
      </c>
      <c r="O109" s="83">
        <v>1.3878520000000001</v>
      </c>
      <c r="P109" s="85">
        <v>5050000</v>
      </c>
      <c r="Q109" s="73"/>
      <c r="R109" s="83">
        <v>70.086550333999995</v>
      </c>
      <c r="S109" s="84">
        <v>9.7660403912462189E-5</v>
      </c>
      <c r="T109" s="84">
        <f t="shared" si="3"/>
        <v>2.7972567953951206E-3</v>
      </c>
      <c r="U109" s="84">
        <f>R109/'סכום נכסי הקרן'!$C$42</f>
        <v>8.5214031854843615E-4</v>
      </c>
    </row>
    <row r="110" spans="2:21">
      <c r="B110" s="76" t="s">
        <v>532</v>
      </c>
      <c r="C110" s="73" t="s">
        <v>533</v>
      </c>
      <c r="D110" s="86" t="s">
        <v>116</v>
      </c>
      <c r="E110" s="86" t="s">
        <v>293</v>
      </c>
      <c r="F110" s="73" t="s">
        <v>317</v>
      </c>
      <c r="G110" s="86" t="s">
        <v>303</v>
      </c>
      <c r="H110" s="73" t="s">
        <v>473</v>
      </c>
      <c r="I110" s="73" t="s">
        <v>127</v>
      </c>
      <c r="J110" s="73"/>
      <c r="K110" s="83">
        <v>1.9500000000034505</v>
      </c>
      <c r="L110" s="86" t="s">
        <v>129</v>
      </c>
      <c r="M110" s="87">
        <v>1.06E-2</v>
      </c>
      <c r="N110" s="87">
        <v>1.2600000000027603E-2</v>
      </c>
      <c r="O110" s="83">
        <v>1.729411</v>
      </c>
      <c r="P110" s="85">
        <v>5027535</v>
      </c>
      <c r="Q110" s="73"/>
      <c r="R110" s="83">
        <v>86.946754425999998</v>
      </c>
      <c r="S110" s="84">
        <v>1.2735923116577067E-4</v>
      </c>
      <c r="T110" s="84">
        <f t="shared" si="3"/>
        <v>3.4701722155911765E-3</v>
      </c>
      <c r="U110" s="84">
        <f>R110/'סכום נכסי הקרן'!$C$42</f>
        <v>1.0571334251756111E-3</v>
      </c>
    </row>
    <row r="111" spans="2:21">
      <c r="B111" s="76" t="s">
        <v>534</v>
      </c>
      <c r="C111" s="73" t="s">
        <v>535</v>
      </c>
      <c r="D111" s="86" t="s">
        <v>116</v>
      </c>
      <c r="E111" s="86" t="s">
        <v>293</v>
      </c>
      <c r="F111" s="73" t="s">
        <v>317</v>
      </c>
      <c r="G111" s="86" t="s">
        <v>303</v>
      </c>
      <c r="H111" s="73" t="s">
        <v>473</v>
      </c>
      <c r="I111" s="73" t="s">
        <v>127</v>
      </c>
      <c r="J111" s="73"/>
      <c r="K111" s="83">
        <v>3.8699999999949939</v>
      </c>
      <c r="L111" s="86" t="s">
        <v>129</v>
      </c>
      <c r="M111" s="87">
        <v>1.89E-2</v>
      </c>
      <c r="N111" s="87">
        <v>1.249999999996791E-2</v>
      </c>
      <c r="O111" s="83">
        <v>3.0855579999999998</v>
      </c>
      <c r="P111" s="85">
        <v>5049913</v>
      </c>
      <c r="Q111" s="73"/>
      <c r="R111" s="83">
        <v>155.81798279400002</v>
      </c>
      <c r="S111" s="84">
        <v>1.415523442517662E-4</v>
      </c>
      <c r="T111" s="84">
        <f t="shared" si="3"/>
        <v>6.2189237327012958E-3</v>
      </c>
      <c r="U111" s="84">
        <f>R111/'סכום נכסי הקרן'!$C$42</f>
        <v>1.8944973730464947E-3</v>
      </c>
    </row>
    <row r="112" spans="2:21">
      <c r="B112" s="76" t="s">
        <v>536</v>
      </c>
      <c r="C112" s="73" t="s">
        <v>537</v>
      </c>
      <c r="D112" s="86" t="s">
        <v>116</v>
      </c>
      <c r="E112" s="86" t="s">
        <v>293</v>
      </c>
      <c r="F112" s="73" t="s">
        <v>317</v>
      </c>
      <c r="G112" s="86" t="s">
        <v>303</v>
      </c>
      <c r="H112" s="73" t="s">
        <v>473</v>
      </c>
      <c r="I112" s="73" t="s">
        <v>127</v>
      </c>
      <c r="J112" s="73"/>
      <c r="K112" s="83">
        <v>5.2499999999838165</v>
      </c>
      <c r="L112" s="86" t="s">
        <v>129</v>
      </c>
      <c r="M112" s="87">
        <v>1.89E-2</v>
      </c>
      <c r="N112" s="87">
        <v>1.6499999999902901E-2</v>
      </c>
      <c r="O112" s="83">
        <v>1.2199549999999999</v>
      </c>
      <c r="P112" s="85">
        <v>5065000</v>
      </c>
      <c r="Q112" s="73"/>
      <c r="R112" s="83">
        <v>61.790748103999995</v>
      </c>
      <c r="S112" s="84">
        <v>1.52494375E-4</v>
      </c>
      <c r="T112" s="84">
        <f t="shared" si="3"/>
        <v>2.4661591875012392E-3</v>
      </c>
      <c r="U112" s="84">
        <f>R112/'סכום נכסי הקרן'!$C$42</f>
        <v>7.512766361272218E-4</v>
      </c>
    </row>
    <row r="113" spans="2:21">
      <c r="B113" s="76" t="s">
        <v>538</v>
      </c>
      <c r="C113" s="73" t="s">
        <v>539</v>
      </c>
      <c r="D113" s="86" t="s">
        <v>116</v>
      </c>
      <c r="E113" s="86" t="s">
        <v>293</v>
      </c>
      <c r="F113" s="73" t="s">
        <v>540</v>
      </c>
      <c r="G113" s="86" t="s">
        <v>303</v>
      </c>
      <c r="H113" s="73" t="s">
        <v>469</v>
      </c>
      <c r="I113" s="73" t="s">
        <v>297</v>
      </c>
      <c r="J113" s="73"/>
      <c r="K113" s="83">
        <v>0.98999999999932642</v>
      </c>
      <c r="L113" s="86" t="s">
        <v>129</v>
      </c>
      <c r="M113" s="87">
        <v>4.4999999999999998E-2</v>
      </c>
      <c r="N113" s="87">
        <v>1.0299999999986528E-2</v>
      </c>
      <c r="O113" s="83">
        <v>235511.173587</v>
      </c>
      <c r="P113" s="85">
        <v>124.73</v>
      </c>
      <c r="Q113" s="83">
        <v>3.1946423460000002</v>
      </c>
      <c r="R113" s="83">
        <v>296.94772548000003</v>
      </c>
      <c r="S113" s="84">
        <v>1.3837446873643373E-4</v>
      </c>
      <c r="T113" s="84">
        <f t="shared" si="3"/>
        <v>1.1851618306474129E-2</v>
      </c>
      <c r="U113" s="84">
        <f>R113/'סכום נכסי הקרן'!$C$42</f>
        <v>3.6104092465228223E-3</v>
      </c>
    </row>
    <row r="114" spans="2:21">
      <c r="B114" s="76" t="s">
        <v>541</v>
      </c>
      <c r="C114" s="73" t="s">
        <v>542</v>
      </c>
      <c r="D114" s="86" t="s">
        <v>116</v>
      </c>
      <c r="E114" s="86" t="s">
        <v>293</v>
      </c>
      <c r="F114" s="73" t="s">
        <v>444</v>
      </c>
      <c r="G114" s="86" t="s">
        <v>347</v>
      </c>
      <c r="H114" s="73" t="s">
        <v>469</v>
      </c>
      <c r="I114" s="73" t="s">
        <v>297</v>
      </c>
      <c r="J114" s="73"/>
      <c r="K114" s="83">
        <v>1.7200000000183584</v>
      </c>
      <c r="L114" s="86" t="s">
        <v>129</v>
      </c>
      <c r="M114" s="87">
        <v>4.9000000000000002E-2</v>
      </c>
      <c r="N114" s="87">
        <v>3.3999999999273305E-3</v>
      </c>
      <c r="O114" s="83">
        <v>46477.268837999996</v>
      </c>
      <c r="P114" s="85">
        <v>112.51</v>
      </c>
      <c r="Q114" s="73"/>
      <c r="R114" s="83">
        <v>52.291575556999994</v>
      </c>
      <c r="S114" s="84">
        <v>1.1648205720664219E-4</v>
      </c>
      <c r="T114" s="84">
        <f t="shared" si="3"/>
        <v>2.0870333091251676E-3</v>
      </c>
      <c r="U114" s="84">
        <f>R114/'סכום נכסי הקרן'!$C$42</f>
        <v>6.3578189595850333E-4</v>
      </c>
    </row>
    <row r="115" spans="2:21">
      <c r="B115" s="76" t="s">
        <v>543</v>
      </c>
      <c r="C115" s="73" t="s">
        <v>544</v>
      </c>
      <c r="D115" s="86" t="s">
        <v>116</v>
      </c>
      <c r="E115" s="86" t="s">
        <v>293</v>
      </c>
      <c r="F115" s="73" t="s">
        <v>444</v>
      </c>
      <c r="G115" s="86" t="s">
        <v>347</v>
      </c>
      <c r="H115" s="73" t="s">
        <v>469</v>
      </c>
      <c r="I115" s="73" t="s">
        <v>297</v>
      </c>
      <c r="J115" s="73"/>
      <c r="K115" s="83">
        <v>1.3800000000183696</v>
      </c>
      <c r="L115" s="86" t="s">
        <v>129</v>
      </c>
      <c r="M115" s="87">
        <v>5.8499999999999996E-2</v>
      </c>
      <c r="N115" s="87">
        <v>7.1000000001090694E-3</v>
      </c>
      <c r="O115" s="83">
        <v>29854.615792000001</v>
      </c>
      <c r="P115" s="85">
        <v>116.7</v>
      </c>
      <c r="Q115" s="73"/>
      <c r="R115" s="83">
        <v>34.840337421999998</v>
      </c>
      <c r="S115" s="84">
        <v>5.0620598280774856E-5</v>
      </c>
      <c r="T115" s="84">
        <f t="shared" si="3"/>
        <v>1.3905288552955135E-3</v>
      </c>
      <c r="U115" s="84">
        <f>R115/'סכום נכסי הקרן'!$C$42</f>
        <v>4.2360276098102643E-4</v>
      </c>
    </row>
    <row r="116" spans="2:21">
      <c r="B116" s="76" t="s">
        <v>545</v>
      </c>
      <c r="C116" s="73" t="s">
        <v>546</v>
      </c>
      <c r="D116" s="86" t="s">
        <v>116</v>
      </c>
      <c r="E116" s="86" t="s">
        <v>293</v>
      </c>
      <c r="F116" s="73" t="s">
        <v>444</v>
      </c>
      <c r="G116" s="86" t="s">
        <v>347</v>
      </c>
      <c r="H116" s="73" t="s">
        <v>469</v>
      </c>
      <c r="I116" s="73" t="s">
        <v>297</v>
      </c>
      <c r="J116" s="73"/>
      <c r="K116" s="83">
        <v>5.9800000000216551</v>
      </c>
      <c r="L116" s="86" t="s">
        <v>129</v>
      </c>
      <c r="M116" s="87">
        <v>2.2499999999999999E-2</v>
      </c>
      <c r="N116" s="87">
        <v>8.8000000000254767E-3</v>
      </c>
      <c r="O116" s="83">
        <v>41638.062697000001</v>
      </c>
      <c r="P116" s="85">
        <v>109.78</v>
      </c>
      <c r="Q116" s="83">
        <v>1.3918517699999999</v>
      </c>
      <c r="R116" s="83">
        <v>47.102117000999996</v>
      </c>
      <c r="S116" s="84">
        <v>1.1163511581523494E-4</v>
      </c>
      <c r="T116" s="84">
        <f t="shared" si="3"/>
        <v>1.8799144233901065E-3</v>
      </c>
      <c r="U116" s="84">
        <f>R116/'סכום נכסי הקרן'!$C$42</f>
        <v>5.7268638268341923E-4</v>
      </c>
    </row>
    <row r="117" spans="2:21">
      <c r="B117" s="76" t="s">
        <v>547</v>
      </c>
      <c r="C117" s="73" t="s">
        <v>548</v>
      </c>
      <c r="D117" s="86" t="s">
        <v>116</v>
      </c>
      <c r="E117" s="86" t="s">
        <v>293</v>
      </c>
      <c r="F117" s="73" t="s">
        <v>549</v>
      </c>
      <c r="G117" s="86" t="s">
        <v>412</v>
      </c>
      <c r="H117" s="73" t="s">
        <v>473</v>
      </c>
      <c r="I117" s="73" t="s">
        <v>127</v>
      </c>
      <c r="J117" s="73"/>
      <c r="K117" s="83">
        <v>0.98999999999064747</v>
      </c>
      <c r="L117" s="86" t="s">
        <v>129</v>
      </c>
      <c r="M117" s="87">
        <v>4.0500000000000001E-2</v>
      </c>
      <c r="N117" s="87">
        <v>5.2000000001870507E-3</v>
      </c>
      <c r="O117" s="83">
        <v>8408.5226340000008</v>
      </c>
      <c r="P117" s="85">
        <v>127.16</v>
      </c>
      <c r="Q117" s="73"/>
      <c r="R117" s="83">
        <v>10.69227779</v>
      </c>
      <c r="S117" s="84">
        <v>1.1561666594250328E-4</v>
      </c>
      <c r="T117" s="84">
        <f t="shared" si="3"/>
        <v>4.2674445473200173E-4</v>
      </c>
      <c r="U117" s="84">
        <f>R117/'סכום נכסי הקרן'!$C$42</f>
        <v>1.3000099103977351E-4</v>
      </c>
    </row>
    <row r="118" spans="2:21">
      <c r="B118" s="76" t="s">
        <v>550</v>
      </c>
      <c r="C118" s="73" t="s">
        <v>551</v>
      </c>
      <c r="D118" s="86" t="s">
        <v>116</v>
      </c>
      <c r="E118" s="86" t="s">
        <v>293</v>
      </c>
      <c r="F118" s="73" t="s">
        <v>552</v>
      </c>
      <c r="G118" s="86" t="s">
        <v>347</v>
      </c>
      <c r="H118" s="73" t="s">
        <v>473</v>
      </c>
      <c r="I118" s="73" t="s">
        <v>127</v>
      </c>
      <c r="J118" s="73"/>
      <c r="K118" s="83">
        <v>6.3899999999597767</v>
      </c>
      <c r="L118" s="86" t="s">
        <v>129</v>
      </c>
      <c r="M118" s="87">
        <v>1.9599999999999999E-2</v>
      </c>
      <c r="N118" s="87">
        <v>4.4999999999875088E-3</v>
      </c>
      <c r="O118" s="83">
        <v>72028.416924999998</v>
      </c>
      <c r="P118" s="85">
        <v>111.14</v>
      </c>
      <c r="Q118" s="73"/>
      <c r="R118" s="83">
        <v>80.052384697999997</v>
      </c>
      <c r="S118" s="84">
        <v>7.3028057621261582E-5</v>
      </c>
      <c r="T118" s="84">
        <f t="shared" si="3"/>
        <v>3.1950078298465575E-3</v>
      </c>
      <c r="U118" s="84">
        <f>R118/'סכום נכסי הקרן'!$C$42</f>
        <v>9.73308919786043E-4</v>
      </c>
    </row>
    <row r="119" spans="2:21">
      <c r="B119" s="76" t="s">
        <v>553</v>
      </c>
      <c r="C119" s="73" t="s">
        <v>554</v>
      </c>
      <c r="D119" s="86" t="s">
        <v>116</v>
      </c>
      <c r="E119" s="86" t="s">
        <v>293</v>
      </c>
      <c r="F119" s="73" t="s">
        <v>552</v>
      </c>
      <c r="G119" s="86" t="s">
        <v>347</v>
      </c>
      <c r="H119" s="73" t="s">
        <v>473</v>
      </c>
      <c r="I119" s="73" t="s">
        <v>127</v>
      </c>
      <c r="J119" s="73"/>
      <c r="K119" s="83">
        <v>2.3499999999509726</v>
      </c>
      <c r="L119" s="86" t="s">
        <v>129</v>
      </c>
      <c r="M119" s="87">
        <v>2.75E-2</v>
      </c>
      <c r="N119" s="87">
        <v>4.7000000001083762E-3</v>
      </c>
      <c r="O119" s="83">
        <v>18192.570694999999</v>
      </c>
      <c r="P119" s="85">
        <v>106.51</v>
      </c>
      <c r="Q119" s="73"/>
      <c r="R119" s="83">
        <v>19.376907657</v>
      </c>
      <c r="S119" s="84">
        <v>4.3225742686000502E-5</v>
      </c>
      <c r="T119" s="84">
        <f t="shared" si="3"/>
        <v>7.7336074266723799E-4</v>
      </c>
      <c r="U119" s="84">
        <f>R119/'סכום נכסי הקרן'!$C$42</f>
        <v>2.3559219543024758E-4</v>
      </c>
    </row>
    <row r="120" spans="2:21">
      <c r="B120" s="76" t="s">
        <v>555</v>
      </c>
      <c r="C120" s="73" t="s">
        <v>556</v>
      </c>
      <c r="D120" s="86" t="s">
        <v>116</v>
      </c>
      <c r="E120" s="86" t="s">
        <v>293</v>
      </c>
      <c r="F120" s="73" t="s">
        <v>557</v>
      </c>
      <c r="G120" s="86" t="s">
        <v>303</v>
      </c>
      <c r="H120" s="73" t="s">
        <v>473</v>
      </c>
      <c r="I120" s="73" t="s">
        <v>127</v>
      </c>
      <c r="J120" s="73"/>
      <c r="K120" s="83">
        <v>5.2300000001059166</v>
      </c>
      <c r="L120" s="86" t="s">
        <v>129</v>
      </c>
      <c r="M120" s="87">
        <v>2.9700000000000001E-2</v>
      </c>
      <c r="N120" s="87">
        <v>1.3600000000324113E-2</v>
      </c>
      <c r="O120" s="83">
        <v>0.31489699999999998</v>
      </c>
      <c r="P120" s="85">
        <v>5486803</v>
      </c>
      <c r="Q120" s="73"/>
      <c r="R120" s="83">
        <v>17.277774878999999</v>
      </c>
      <c r="S120" s="84">
        <v>2.2492642857142855E-5</v>
      </c>
      <c r="T120" s="84">
        <f t="shared" si="3"/>
        <v>6.8958128141946931E-4</v>
      </c>
      <c r="U120" s="84">
        <f>R120/'סכום נכסי הקרן'!$C$42</f>
        <v>2.1007009931343196E-4</v>
      </c>
    </row>
    <row r="121" spans="2:21">
      <c r="B121" s="76" t="s">
        <v>558</v>
      </c>
      <c r="C121" s="73" t="s">
        <v>559</v>
      </c>
      <c r="D121" s="86" t="s">
        <v>116</v>
      </c>
      <c r="E121" s="86" t="s">
        <v>293</v>
      </c>
      <c r="F121" s="73" t="s">
        <v>329</v>
      </c>
      <c r="G121" s="86" t="s">
        <v>303</v>
      </c>
      <c r="H121" s="73" t="s">
        <v>473</v>
      </c>
      <c r="I121" s="73" t="s">
        <v>127</v>
      </c>
      <c r="J121" s="73"/>
      <c r="K121" s="83">
        <v>2.2800000000038323</v>
      </c>
      <c r="L121" s="86" t="s">
        <v>129</v>
      </c>
      <c r="M121" s="87">
        <v>1.4199999999999999E-2</v>
      </c>
      <c r="N121" s="87">
        <v>1.630000000001779E-2</v>
      </c>
      <c r="O121" s="83">
        <v>2.882352</v>
      </c>
      <c r="P121" s="85">
        <v>5069500</v>
      </c>
      <c r="Q121" s="73"/>
      <c r="R121" s="83">
        <v>146.12083639800002</v>
      </c>
      <c r="S121" s="84">
        <v>1.3600490728070589E-4</v>
      </c>
      <c r="T121" s="84">
        <f t="shared" si="3"/>
        <v>5.831896428277192E-3</v>
      </c>
      <c r="U121" s="84">
        <f>R121/'סכום נכסי הקרן'!$C$42</f>
        <v>1.7765955876180629E-3</v>
      </c>
    </row>
    <row r="122" spans="2:21">
      <c r="B122" s="76" t="s">
        <v>560</v>
      </c>
      <c r="C122" s="73" t="s">
        <v>561</v>
      </c>
      <c r="D122" s="86" t="s">
        <v>116</v>
      </c>
      <c r="E122" s="86" t="s">
        <v>293</v>
      </c>
      <c r="F122" s="73" t="s">
        <v>329</v>
      </c>
      <c r="G122" s="86" t="s">
        <v>303</v>
      </c>
      <c r="H122" s="73" t="s">
        <v>473</v>
      </c>
      <c r="I122" s="73" t="s">
        <v>127</v>
      </c>
      <c r="J122" s="73"/>
      <c r="K122" s="83">
        <v>4.0600000001164886</v>
      </c>
      <c r="L122" s="86" t="s">
        <v>129</v>
      </c>
      <c r="M122" s="87">
        <v>2.0199999999999999E-2</v>
      </c>
      <c r="N122" s="87">
        <v>1.5000000000300226E-2</v>
      </c>
      <c r="O122" s="83">
        <v>0.321382</v>
      </c>
      <c r="P122" s="85">
        <v>5182000</v>
      </c>
      <c r="Q122" s="73"/>
      <c r="R122" s="83">
        <v>16.654027601000003</v>
      </c>
      <c r="S122" s="84">
        <v>1.5271180803041101E-5</v>
      </c>
      <c r="T122" s="84">
        <f t="shared" si="3"/>
        <v>6.6468661470124905E-4</v>
      </c>
      <c r="U122" s="84">
        <f>R122/'סכום נכסי הקרן'!$C$42</f>
        <v>2.0248633036438742E-4</v>
      </c>
    </row>
    <row r="123" spans="2:21">
      <c r="B123" s="76" t="s">
        <v>562</v>
      </c>
      <c r="C123" s="73" t="s">
        <v>563</v>
      </c>
      <c r="D123" s="86" t="s">
        <v>116</v>
      </c>
      <c r="E123" s="86" t="s">
        <v>293</v>
      </c>
      <c r="F123" s="73" t="s">
        <v>329</v>
      </c>
      <c r="G123" s="86" t="s">
        <v>303</v>
      </c>
      <c r="H123" s="73" t="s">
        <v>473</v>
      </c>
      <c r="I123" s="73" t="s">
        <v>127</v>
      </c>
      <c r="J123" s="73"/>
      <c r="K123" s="83">
        <v>5.0200000000097171</v>
      </c>
      <c r="L123" s="86" t="s">
        <v>129</v>
      </c>
      <c r="M123" s="87">
        <v>2.5899999999999999E-2</v>
      </c>
      <c r="N123" s="87">
        <v>1.6200000000043187E-2</v>
      </c>
      <c r="O123" s="83">
        <v>2.7872340000000002</v>
      </c>
      <c r="P123" s="85">
        <v>5316960</v>
      </c>
      <c r="Q123" s="73"/>
      <c r="R123" s="83">
        <v>148.19613197799998</v>
      </c>
      <c r="S123" s="84">
        <v>1.3195256355631304E-4</v>
      </c>
      <c r="T123" s="84">
        <f t="shared" si="3"/>
        <v>5.9147245120670742E-3</v>
      </c>
      <c r="U123" s="84">
        <f>R123/'סכום נכסי הקרן'!$C$42</f>
        <v>1.8018278615450252E-3</v>
      </c>
    </row>
    <row r="124" spans="2:21">
      <c r="B124" s="76" t="s">
        <v>564</v>
      </c>
      <c r="C124" s="73" t="s">
        <v>565</v>
      </c>
      <c r="D124" s="86" t="s">
        <v>116</v>
      </c>
      <c r="E124" s="86" t="s">
        <v>293</v>
      </c>
      <c r="F124" s="73" t="s">
        <v>329</v>
      </c>
      <c r="G124" s="86" t="s">
        <v>303</v>
      </c>
      <c r="H124" s="73" t="s">
        <v>473</v>
      </c>
      <c r="I124" s="73" t="s">
        <v>127</v>
      </c>
      <c r="J124" s="73"/>
      <c r="K124" s="83">
        <v>2.9499999999857893</v>
      </c>
      <c r="L124" s="86" t="s">
        <v>129</v>
      </c>
      <c r="M124" s="87">
        <v>1.5900000000000001E-2</v>
      </c>
      <c r="N124" s="87">
        <v>1.4599999999935314E-2</v>
      </c>
      <c r="O124" s="83">
        <v>2.0327790000000001</v>
      </c>
      <c r="P124" s="85">
        <v>5019500</v>
      </c>
      <c r="Q124" s="73"/>
      <c r="R124" s="83">
        <v>102.035327671</v>
      </c>
      <c r="S124" s="84">
        <v>1.3579018036072145E-4</v>
      </c>
      <c r="T124" s="84">
        <f t="shared" si="3"/>
        <v>4.072379255904277E-3</v>
      </c>
      <c r="U124" s="84">
        <f>R124/'סכום נכסי הקרן'!$C$42</f>
        <v>1.2405863351870534E-3</v>
      </c>
    </row>
    <row r="125" spans="2:21">
      <c r="B125" s="76" t="s">
        <v>566</v>
      </c>
      <c r="C125" s="73" t="s">
        <v>567</v>
      </c>
      <c r="D125" s="86" t="s">
        <v>116</v>
      </c>
      <c r="E125" s="86" t="s">
        <v>293</v>
      </c>
      <c r="F125" s="73" t="s">
        <v>568</v>
      </c>
      <c r="G125" s="86" t="s">
        <v>416</v>
      </c>
      <c r="H125" s="73" t="s">
        <v>469</v>
      </c>
      <c r="I125" s="73" t="s">
        <v>297</v>
      </c>
      <c r="J125" s="73"/>
      <c r="K125" s="83">
        <v>4.2999999999773157</v>
      </c>
      <c r="L125" s="86" t="s">
        <v>129</v>
      </c>
      <c r="M125" s="87">
        <v>1.9400000000000001E-2</v>
      </c>
      <c r="N125" s="87">
        <v>5.9999999995463031E-4</v>
      </c>
      <c r="O125" s="83">
        <v>60497.216474000001</v>
      </c>
      <c r="P125" s="85">
        <v>109.3</v>
      </c>
      <c r="Q125" s="73"/>
      <c r="R125" s="83">
        <v>66.123453154999993</v>
      </c>
      <c r="S125" s="84">
        <v>1.2555656905376556E-4</v>
      </c>
      <c r="T125" s="84">
        <f t="shared" si="3"/>
        <v>2.6390837869942332E-3</v>
      </c>
      <c r="U125" s="84">
        <f>R125/'סכום נכסי הקרן'!$C$42</f>
        <v>8.039553975263897E-4</v>
      </c>
    </row>
    <row r="126" spans="2:21">
      <c r="B126" s="76" t="s">
        <v>569</v>
      </c>
      <c r="C126" s="73" t="s">
        <v>570</v>
      </c>
      <c r="D126" s="86" t="s">
        <v>116</v>
      </c>
      <c r="E126" s="86" t="s">
        <v>293</v>
      </c>
      <c r="F126" s="73" t="s">
        <v>568</v>
      </c>
      <c r="G126" s="86" t="s">
        <v>416</v>
      </c>
      <c r="H126" s="73" t="s">
        <v>469</v>
      </c>
      <c r="I126" s="73" t="s">
        <v>297</v>
      </c>
      <c r="J126" s="73"/>
      <c r="K126" s="83">
        <v>5.3299999999970549</v>
      </c>
      <c r="L126" s="86" t="s">
        <v>129</v>
      </c>
      <c r="M126" s="87">
        <v>1.23E-2</v>
      </c>
      <c r="N126" s="87">
        <v>2.7999999999999995E-3</v>
      </c>
      <c r="O126" s="83">
        <v>240468.57578399999</v>
      </c>
      <c r="P126" s="85">
        <v>105.9</v>
      </c>
      <c r="Q126" s="73"/>
      <c r="R126" s="83">
        <v>254.65622867499999</v>
      </c>
      <c r="S126" s="84">
        <v>1.5169265407870289E-4</v>
      </c>
      <c r="T126" s="84">
        <f t="shared" si="3"/>
        <v>1.0163702775442089E-2</v>
      </c>
      <c r="U126" s="84">
        <f>R126/'סכום נכסי הקרן'!$C$42</f>
        <v>3.0962123087714117E-3</v>
      </c>
    </row>
    <row r="127" spans="2:21">
      <c r="B127" s="76" t="s">
        <v>571</v>
      </c>
      <c r="C127" s="73" t="s">
        <v>572</v>
      </c>
      <c r="D127" s="86" t="s">
        <v>116</v>
      </c>
      <c r="E127" s="86" t="s">
        <v>293</v>
      </c>
      <c r="F127" s="73" t="s">
        <v>573</v>
      </c>
      <c r="G127" s="86" t="s">
        <v>412</v>
      </c>
      <c r="H127" s="73" t="s">
        <v>473</v>
      </c>
      <c r="I127" s="73" t="s">
        <v>127</v>
      </c>
      <c r="J127" s="73"/>
      <c r="K127" s="83">
        <v>5.5100000000728784</v>
      </c>
      <c r="L127" s="86" t="s">
        <v>129</v>
      </c>
      <c r="M127" s="87">
        <v>2.2499999999999999E-2</v>
      </c>
      <c r="N127" s="87">
        <v>-8.9999999979489375E-4</v>
      </c>
      <c r="O127" s="83">
        <v>19834.639125999998</v>
      </c>
      <c r="P127" s="85">
        <v>115.53</v>
      </c>
      <c r="Q127" s="73"/>
      <c r="R127" s="83">
        <v>22.914958883000001</v>
      </c>
      <c r="S127" s="84">
        <v>4.8481683876877645E-5</v>
      </c>
      <c r="T127" s="84">
        <f t="shared" si="3"/>
        <v>9.1456954502975685E-4</v>
      </c>
      <c r="U127" s="84">
        <f>R127/'סכום נכסי הקרן'!$C$42</f>
        <v>2.7860923770721277E-4</v>
      </c>
    </row>
    <row r="128" spans="2:21">
      <c r="B128" s="76" t="s">
        <v>574</v>
      </c>
      <c r="C128" s="73" t="s">
        <v>575</v>
      </c>
      <c r="D128" s="86" t="s">
        <v>116</v>
      </c>
      <c r="E128" s="86" t="s">
        <v>293</v>
      </c>
      <c r="F128" s="73" t="s">
        <v>576</v>
      </c>
      <c r="G128" s="86" t="s">
        <v>347</v>
      </c>
      <c r="H128" s="73" t="s">
        <v>469</v>
      </c>
      <c r="I128" s="73" t="s">
        <v>297</v>
      </c>
      <c r="J128" s="73"/>
      <c r="K128" s="83">
        <v>5.3999999999775721</v>
      </c>
      <c r="L128" s="86" t="s">
        <v>129</v>
      </c>
      <c r="M128" s="87">
        <v>1.4199999999999999E-2</v>
      </c>
      <c r="N128" s="87">
        <v>3.4000000000024922E-3</v>
      </c>
      <c r="O128" s="83">
        <v>75562.099535999994</v>
      </c>
      <c r="P128" s="85">
        <v>106.21</v>
      </c>
      <c r="Q128" s="73"/>
      <c r="R128" s="83">
        <v>80.254503396999993</v>
      </c>
      <c r="S128" s="84">
        <v>9.8459388625621864E-5</v>
      </c>
      <c r="T128" s="84">
        <f t="shared" si="3"/>
        <v>3.2030746829240717E-3</v>
      </c>
      <c r="U128" s="84">
        <f>R128/'סכום נכסי הקרן'!$C$42</f>
        <v>9.7576635979029021E-4</v>
      </c>
    </row>
    <row r="129" spans="2:21">
      <c r="B129" s="76" t="s">
        <v>577</v>
      </c>
      <c r="C129" s="73" t="s">
        <v>578</v>
      </c>
      <c r="D129" s="86" t="s">
        <v>116</v>
      </c>
      <c r="E129" s="86" t="s">
        <v>293</v>
      </c>
      <c r="F129" s="73" t="s">
        <v>579</v>
      </c>
      <c r="G129" s="86" t="s">
        <v>125</v>
      </c>
      <c r="H129" s="73" t="s">
        <v>469</v>
      </c>
      <c r="I129" s="73" t="s">
        <v>297</v>
      </c>
      <c r="J129" s="73"/>
      <c r="K129" s="83">
        <v>1.2600000000011249</v>
      </c>
      <c r="L129" s="86" t="s">
        <v>129</v>
      </c>
      <c r="M129" s="87">
        <v>2.1499999999999998E-2</v>
      </c>
      <c r="N129" s="87">
        <v>5.1000000000815436E-3</v>
      </c>
      <c r="O129" s="83">
        <v>62170.678667</v>
      </c>
      <c r="P129" s="85">
        <v>102.63</v>
      </c>
      <c r="Q129" s="83">
        <v>7.3222270250000001</v>
      </c>
      <c r="R129" s="83">
        <v>71.127994541999996</v>
      </c>
      <c r="S129" s="84">
        <v>1.3163779710036931E-4</v>
      </c>
      <c r="T129" s="84">
        <f t="shared" si="3"/>
        <v>2.8388223578884948E-3</v>
      </c>
      <c r="U129" s="84">
        <f>R129/'סכום נכסי הקרן'!$C$42</f>
        <v>8.6480261388079788E-4</v>
      </c>
    </row>
    <row r="130" spans="2:21">
      <c r="B130" s="76" t="s">
        <v>580</v>
      </c>
      <c r="C130" s="73" t="s">
        <v>581</v>
      </c>
      <c r="D130" s="86" t="s">
        <v>116</v>
      </c>
      <c r="E130" s="86" t="s">
        <v>293</v>
      </c>
      <c r="F130" s="73" t="s">
        <v>579</v>
      </c>
      <c r="G130" s="86" t="s">
        <v>125</v>
      </c>
      <c r="H130" s="73" t="s">
        <v>469</v>
      </c>
      <c r="I130" s="73" t="s">
        <v>297</v>
      </c>
      <c r="J130" s="73"/>
      <c r="K130" s="83">
        <v>2.7799999999995939</v>
      </c>
      <c r="L130" s="86" t="s">
        <v>129</v>
      </c>
      <c r="M130" s="87">
        <v>1.8000000000000002E-2</v>
      </c>
      <c r="N130" s="87">
        <v>8.6999999999328934E-3</v>
      </c>
      <c r="O130" s="83">
        <v>47659.843586000003</v>
      </c>
      <c r="P130" s="85">
        <v>103.18</v>
      </c>
      <c r="Q130" s="73"/>
      <c r="R130" s="83">
        <v>49.175426058999996</v>
      </c>
      <c r="S130" s="84">
        <v>6.0680473709643955E-5</v>
      </c>
      <c r="T130" s="84">
        <f t="shared" si="3"/>
        <v>1.9626632221796982E-3</v>
      </c>
      <c r="U130" s="84">
        <f>R130/'סכום נכסי הקרן'!$C$42</f>
        <v>5.9789450368115653E-4</v>
      </c>
    </row>
    <row r="131" spans="2:21">
      <c r="B131" s="76" t="s">
        <v>582</v>
      </c>
      <c r="C131" s="73" t="s">
        <v>583</v>
      </c>
      <c r="D131" s="86" t="s">
        <v>116</v>
      </c>
      <c r="E131" s="86" t="s">
        <v>293</v>
      </c>
      <c r="F131" s="73" t="s">
        <v>584</v>
      </c>
      <c r="G131" s="86" t="s">
        <v>347</v>
      </c>
      <c r="H131" s="73" t="s">
        <v>585</v>
      </c>
      <c r="I131" s="73" t="s">
        <v>127</v>
      </c>
      <c r="J131" s="73"/>
      <c r="K131" s="83">
        <v>4.1899999999285358</v>
      </c>
      <c r="L131" s="86" t="s">
        <v>129</v>
      </c>
      <c r="M131" s="87">
        <v>2.5000000000000001E-2</v>
      </c>
      <c r="N131" s="87">
        <v>6.0000000000785337E-3</v>
      </c>
      <c r="O131" s="83">
        <v>23264.140617000001</v>
      </c>
      <c r="P131" s="85">
        <v>109.47</v>
      </c>
      <c r="Q131" s="73"/>
      <c r="R131" s="83">
        <v>25.467254777999997</v>
      </c>
      <c r="S131" s="84">
        <v>7.5866101148696293E-5</v>
      </c>
      <c r="T131" s="84">
        <f t="shared" si="3"/>
        <v>1.0164354094805625E-3</v>
      </c>
      <c r="U131" s="84">
        <f>R131/'סכום נכסי הקרן'!$C$42</f>
        <v>3.0964107229788002E-4</v>
      </c>
    </row>
    <row r="132" spans="2:21">
      <c r="B132" s="76" t="s">
        <v>586</v>
      </c>
      <c r="C132" s="73" t="s">
        <v>587</v>
      </c>
      <c r="D132" s="86" t="s">
        <v>116</v>
      </c>
      <c r="E132" s="86" t="s">
        <v>293</v>
      </c>
      <c r="F132" s="73" t="s">
        <v>584</v>
      </c>
      <c r="G132" s="86" t="s">
        <v>347</v>
      </c>
      <c r="H132" s="73" t="s">
        <v>585</v>
      </c>
      <c r="I132" s="73" t="s">
        <v>127</v>
      </c>
      <c r="J132" s="73"/>
      <c r="K132" s="83">
        <v>6.8500000000696515</v>
      </c>
      <c r="L132" s="86" t="s">
        <v>129</v>
      </c>
      <c r="M132" s="87">
        <v>1.9E-2</v>
      </c>
      <c r="N132" s="87">
        <v>1.0300000000007333E-2</v>
      </c>
      <c r="O132" s="83">
        <v>51121.377838</v>
      </c>
      <c r="P132" s="85">
        <v>106.72</v>
      </c>
      <c r="Q132" s="73"/>
      <c r="R132" s="83">
        <v>54.556734232000004</v>
      </c>
      <c r="S132" s="84">
        <v>2.3654250912459419E-4</v>
      </c>
      <c r="T132" s="84">
        <f t="shared" si="3"/>
        <v>2.1774391069008668E-3</v>
      </c>
      <c r="U132" s="84">
        <f>R132/'סכום נכסי הקרן'!$C$42</f>
        <v>6.633226013531713E-4</v>
      </c>
    </row>
    <row r="133" spans="2:21">
      <c r="B133" s="76" t="s">
        <v>588</v>
      </c>
      <c r="C133" s="73" t="s">
        <v>589</v>
      </c>
      <c r="D133" s="86" t="s">
        <v>116</v>
      </c>
      <c r="E133" s="86" t="s">
        <v>293</v>
      </c>
      <c r="F133" s="73" t="s">
        <v>576</v>
      </c>
      <c r="G133" s="86" t="s">
        <v>347</v>
      </c>
      <c r="H133" s="73" t="s">
        <v>585</v>
      </c>
      <c r="I133" s="73" t="s">
        <v>127</v>
      </c>
      <c r="J133" s="73"/>
      <c r="K133" s="83">
        <v>3.6400000000002857</v>
      </c>
      <c r="L133" s="86" t="s">
        <v>129</v>
      </c>
      <c r="M133" s="87">
        <v>2.1499999999999998E-2</v>
      </c>
      <c r="N133" s="87">
        <v>9.7999999999842987E-3</v>
      </c>
      <c r="O133" s="83">
        <v>132223.78420600001</v>
      </c>
      <c r="P133" s="85">
        <v>105.96</v>
      </c>
      <c r="Q133" s="73"/>
      <c r="R133" s="83">
        <v>140.10431333899999</v>
      </c>
      <c r="S133" s="84">
        <v>1.2644475320549602E-4</v>
      </c>
      <c r="T133" s="84">
        <f t="shared" si="3"/>
        <v>5.5917681878196943E-3</v>
      </c>
      <c r="U133" s="84">
        <f>R133/'סכום נכסי הקרן'!$C$42</f>
        <v>1.7034442932310832E-3</v>
      </c>
    </row>
    <row r="134" spans="2:21">
      <c r="B134" s="76" t="s">
        <v>590</v>
      </c>
      <c r="C134" s="73" t="s">
        <v>591</v>
      </c>
      <c r="D134" s="86" t="s">
        <v>116</v>
      </c>
      <c r="E134" s="86" t="s">
        <v>293</v>
      </c>
      <c r="F134" s="73" t="s">
        <v>592</v>
      </c>
      <c r="G134" s="86" t="s">
        <v>125</v>
      </c>
      <c r="H134" s="73" t="s">
        <v>593</v>
      </c>
      <c r="I134" s="73" t="s">
        <v>297</v>
      </c>
      <c r="J134" s="73"/>
      <c r="K134" s="83">
        <v>1.6800000000058155</v>
      </c>
      <c r="L134" s="86" t="s">
        <v>129</v>
      </c>
      <c r="M134" s="87">
        <v>3.15E-2</v>
      </c>
      <c r="N134" s="87">
        <v>3.3000000000177693E-2</v>
      </c>
      <c r="O134" s="83">
        <v>61658.333731999999</v>
      </c>
      <c r="P134" s="85">
        <v>100.4</v>
      </c>
      <c r="Q134" s="73"/>
      <c r="R134" s="83">
        <v>61.904967073000002</v>
      </c>
      <c r="S134" s="84">
        <v>1.6558267880172542E-4</v>
      </c>
      <c r="T134" s="84">
        <f t="shared" si="3"/>
        <v>2.4707178337133257E-3</v>
      </c>
      <c r="U134" s="84">
        <f>R134/'סכום נכסי הקרן'!$C$42</f>
        <v>7.5266535604800696E-4</v>
      </c>
    </row>
    <row r="135" spans="2:21">
      <c r="B135" s="76" t="s">
        <v>594</v>
      </c>
      <c r="C135" s="73" t="s">
        <v>595</v>
      </c>
      <c r="D135" s="86" t="s">
        <v>116</v>
      </c>
      <c r="E135" s="86" t="s">
        <v>293</v>
      </c>
      <c r="F135" s="73" t="s">
        <v>592</v>
      </c>
      <c r="G135" s="86" t="s">
        <v>125</v>
      </c>
      <c r="H135" s="73" t="s">
        <v>593</v>
      </c>
      <c r="I135" s="73" t="s">
        <v>297</v>
      </c>
      <c r="J135" s="73"/>
      <c r="K135" s="83">
        <v>1.3099999999751344</v>
      </c>
      <c r="L135" s="86" t="s">
        <v>129</v>
      </c>
      <c r="M135" s="87">
        <v>2.8500000000000001E-2</v>
      </c>
      <c r="N135" s="87">
        <v>2.779999999940154E-2</v>
      </c>
      <c r="O135" s="83">
        <v>23328.667098000002</v>
      </c>
      <c r="P135" s="85">
        <v>101.71</v>
      </c>
      <c r="Q135" s="73"/>
      <c r="R135" s="83">
        <v>23.727585688999998</v>
      </c>
      <c r="S135" s="84">
        <v>1.6182804451425902E-4</v>
      </c>
      <c r="T135" s="84">
        <f t="shared" si="3"/>
        <v>9.4700267013537358E-4</v>
      </c>
      <c r="U135" s="84">
        <f>R135/'סכום נכסי הקרן'!$C$42</f>
        <v>2.8848947952287975E-4</v>
      </c>
    </row>
    <row r="136" spans="2:21">
      <c r="B136" s="76" t="s">
        <v>596</v>
      </c>
      <c r="C136" s="73" t="s">
        <v>597</v>
      </c>
      <c r="D136" s="86" t="s">
        <v>116</v>
      </c>
      <c r="E136" s="86" t="s">
        <v>293</v>
      </c>
      <c r="F136" s="73" t="s">
        <v>598</v>
      </c>
      <c r="G136" s="86" t="s">
        <v>408</v>
      </c>
      <c r="H136" s="73" t="s">
        <v>599</v>
      </c>
      <c r="I136" s="73" t="s">
        <v>127</v>
      </c>
      <c r="J136" s="73"/>
      <c r="K136" s="83">
        <v>1.0000000056049608E-2</v>
      </c>
      <c r="L136" s="86" t="s">
        <v>129</v>
      </c>
      <c r="M136" s="87">
        <v>4.8000000000000001E-2</v>
      </c>
      <c r="N136" s="87">
        <v>6.4900000000035762E-2</v>
      </c>
      <c r="O136" s="83">
        <v>8195.2974809999996</v>
      </c>
      <c r="P136" s="85">
        <v>102.32</v>
      </c>
      <c r="Q136" s="73"/>
      <c r="R136" s="83">
        <v>8.3854286530000017</v>
      </c>
      <c r="S136" s="84">
        <v>1.0527847336981655E-4</v>
      </c>
      <c r="T136" s="84">
        <f t="shared" si="3"/>
        <v>3.3467472960395183E-4</v>
      </c>
      <c r="U136" s="84">
        <f>R136/'סכום נכסי הקרן'!$C$42</f>
        <v>1.0195339632896999E-4</v>
      </c>
    </row>
    <row r="137" spans="2:21">
      <c r="B137" s="76" t="s">
        <v>600</v>
      </c>
      <c r="C137" s="73" t="s">
        <v>601</v>
      </c>
      <c r="D137" s="86" t="s">
        <v>116</v>
      </c>
      <c r="E137" s="86" t="s">
        <v>293</v>
      </c>
      <c r="F137" s="73" t="s">
        <v>343</v>
      </c>
      <c r="G137" s="86" t="s">
        <v>303</v>
      </c>
      <c r="H137" s="73" t="s">
        <v>593</v>
      </c>
      <c r="I137" s="73" t="s">
        <v>297</v>
      </c>
      <c r="J137" s="73"/>
      <c r="K137" s="83">
        <v>0.97999999999873677</v>
      </c>
      <c r="L137" s="86" t="s">
        <v>129</v>
      </c>
      <c r="M137" s="87">
        <v>5.0999999999999997E-2</v>
      </c>
      <c r="N137" s="87">
        <v>1.3000000000003715E-2</v>
      </c>
      <c r="O137" s="83">
        <v>212090.319564</v>
      </c>
      <c r="P137" s="85">
        <v>125.37</v>
      </c>
      <c r="Q137" s="83">
        <v>3.2668757909999999</v>
      </c>
      <c r="R137" s="83">
        <v>269.16452083300004</v>
      </c>
      <c r="S137" s="84">
        <v>1.8486966799480768E-4</v>
      </c>
      <c r="T137" s="84">
        <f t="shared" si="3"/>
        <v>1.0742749948332488E-2</v>
      </c>
      <c r="U137" s="84">
        <f>R137/'סכום נכסי הקרן'!$C$42</f>
        <v>3.2726099291735451E-3</v>
      </c>
    </row>
    <row r="138" spans="2:21">
      <c r="B138" s="76" t="s">
        <v>602</v>
      </c>
      <c r="C138" s="73" t="s">
        <v>603</v>
      </c>
      <c r="D138" s="86" t="s">
        <v>116</v>
      </c>
      <c r="E138" s="86" t="s">
        <v>293</v>
      </c>
      <c r="F138" s="73" t="s">
        <v>512</v>
      </c>
      <c r="G138" s="86" t="s">
        <v>303</v>
      </c>
      <c r="H138" s="73" t="s">
        <v>593</v>
      </c>
      <c r="I138" s="73" t="s">
        <v>297</v>
      </c>
      <c r="J138" s="73"/>
      <c r="K138" s="83">
        <v>0.49000000003895777</v>
      </c>
      <c r="L138" s="86" t="s">
        <v>129</v>
      </c>
      <c r="M138" s="87">
        <v>2.4E-2</v>
      </c>
      <c r="N138" s="87">
        <v>9.7999999988312662E-3</v>
      </c>
      <c r="O138" s="83">
        <v>5007.0862310000002</v>
      </c>
      <c r="P138" s="85">
        <v>102.53</v>
      </c>
      <c r="Q138" s="73"/>
      <c r="R138" s="83">
        <v>5.1337655199999999</v>
      </c>
      <c r="S138" s="84">
        <v>1.1506023705263722E-4</v>
      </c>
      <c r="T138" s="84">
        <f t="shared" si="3"/>
        <v>2.048960951616233E-4</v>
      </c>
      <c r="U138" s="84">
        <f>R138/'סכום נכסי הקרן'!$C$42</f>
        <v>6.2418375062234347E-5</v>
      </c>
    </row>
    <row r="139" spans="2:21">
      <c r="B139" s="76" t="s">
        <v>604</v>
      </c>
      <c r="C139" s="73" t="s">
        <v>605</v>
      </c>
      <c r="D139" s="86" t="s">
        <v>116</v>
      </c>
      <c r="E139" s="86" t="s">
        <v>293</v>
      </c>
      <c r="F139" s="73" t="s">
        <v>529</v>
      </c>
      <c r="G139" s="86" t="s">
        <v>347</v>
      </c>
      <c r="H139" s="73" t="s">
        <v>593</v>
      </c>
      <c r="I139" s="73" t="s">
        <v>297</v>
      </c>
      <c r="J139" s="73"/>
      <c r="K139" s="83">
        <v>2.299999999468441</v>
      </c>
      <c r="L139" s="86" t="s">
        <v>129</v>
      </c>
      <c r="M139" s="87">
        <v>3.4500000000000003E-2</v>
      </c>
      <c r="N139" s="87">
        <v>2.7999999975700162E-3</v>
      </c>
      <c r="O139" s="83">
        <v>1225.0054660000001</v>
      </c>
      <c r="P139" s="85">
        <v>107.5</v>
      </c>
      <c r="Q139" s="73"/>
      <c r="R139" s="83">
        <v>1.3168808689999998</v>
      </c>
      <c r="S139" s="84">
        <v>4.8445764423709895E-6</v>
      </c>
      <c r="T139" s="84">
        <f t="shared" ref="T139:T152" si="4">IFERROR(R139/$R$11,0)</f>
        <v>5.2558642735039671E-5</v>
      </c>
      <c r="U139" s="84">
        <f>R139/'סכום נכסי הקרן'!$C$42</f>
        <v>1.6011164450986279E-5</v>
      </c>
    </row>
    <row r="140" spans="2:21">
      <c r="B140" s="76" t="s">
        <v>606</v>
      </c>
      <c r="C140" s="73" t="s">
        <v>607</v>
      </c>
      <c r="D140" s="86" t="s">
        <v>116</v>
      </c>
      <c r="E140" s="86" t="s">
        <v>293</v>
      </c>
      <c r="F140" s="73" t="s">
        <v>529</v>
      </c>
      <c r="G140" s="86" t="s">
        <v>347</v>
      </c>
      <c r="H140" s="73" t="s">
        <v>593</v>
      </c>
      <c r="I140" s="73" t="s">
        <v>297</v>
      </c>
      <c r="J140" s="73"/>
      <c r="K140" s="83">
        <v>4.0999999999892465</v>
      </c>
      <c r="L140" s="86" t="s">
        <v>129</v>
      </c>
      <c r="M140" s="87">
        <v>2.0499999999999997E-2</v>
      </c>
      <c r="N140" s="87">
        <v>5.2999999999677385E-3</v>
      </c>
      <c r="O140" s="83">
        <v>51436.921166</v>
      </c>
      <c r="P140" s="85">
        <v>108.47</v>
      </c>
      <c r="Q140" s="73"/>
      <c r="R140" s="83">
        <v>55.793628306000002</v>
      </c>
      <c r="S140" s="84">
        <v>8.9961017764166997E-5</v>
      </c>
      <c r="T140" s="84">
        <f t="shared" si="4"/>
        <v>2.2268053595868977E-3</v>
      </c>
      <c r="U140" s="84">
        <f>R140/'סכום נכסי הקרן'!$C$42</f>
        <v>6.7836125435016034E-4</v>
      </c>
    </row>
    <row r="141" spans="2:21">
      <c r="B141" s="76" t="s">
        <v>608</v>
      </c>
      <c r="C141" s="73" t="s">
        <v>609</v>
      </c>
      <c r="D141" s="86" t="s">
        <v>116</v>
      </c>
      <c r="E141" s="86" t="s">
        <v>293</v>
      </c>
      <c r="F141" s="73" t="s">
        <v>529</v>
      </c>
      <c r="G141" s="86" t="s">
        <v>347</v>
      </c>
      <c r="H141" s="73" t="s">
        <v>593</v>
      </c>
      <c r="I141" s="73" t="s">
        <v>297</v>
      </c>
      <c r="J141" s="73"/>
      <c r="K141" s="83">
        <v>6.6699999999934469</v>
      </c>
      <c r="L141" s="86" t="s">
        <v>129</v>
      </c>
      <c r="M141" s="87">
        <v>8.3999999999999995E-3</v>
      </c>
      <c r="N141" s="87">
        <v>8.8999999999429345E-3</v>
      </c>
      <c r="O141" s="83">
        <v>94877.887831</v>
      </c>
      <c r="P141" s="85">
        <v>99.74</v>
      </c>
      <c r="Q141" s="73"/>
      <c r="R141" s="83">
        <v>94.631203886000023</v>
      </c>
      <c r="S141" s="84">
        <v>1.6566132928541247E-4</v>
      </c>
      <c r="T141" s="84">
        <f t="shared" si="4"/>
        <v>3.7768698397204624E-3</v>
      </c>
      <c r="U141" s="84">
        <f>R141/'סכום נכסי הקרן'!$C$42</f>
        <v>1.1505640360347268E-3</v>
      </c>
    </row>
    <row r="142" spans="2:21">
      <c r="B142" s="76" t="s">
        <v>610</v>
      </c>
      <c r="C142" s="73" t="s">
        <v>611</v>
      </c>
      <c r="D142" s="86" t="s">
        <v>116</v>
      </c>
      <c r="E142" s="86" t="s">
        <v>293</v>
      </c>
      <c r="F142" s="73" t="s">
        <v>612</v>
      </c>
      <c r="G142" s="86" t="s">
        <v>126</v>
      </c>
      <c r="H142" s="73" t="s">
        <v>599</v>
      </c>
      <c r="I142" s="73" t="s">
        <v>127</v>
      </c>
      <c r="J142" s="73"/>
      <c r="K142" s="83">
        <v>3.2299999999968843</v>
      </c>
      <c r="L142" s="86" t="s">
        <v>129</v>
      </c>
      <c r="M142" s="87">
        <v>1.8500000000000003E-2</v>
      </c>
      <c r="N142" s="87">
        <v>1.3599999999999999E-2</v>
      </c>
      <c r="O142" s="83">
        <v>78958.933199999999</v>
      </c>
      <c r="P142" s="85">
        <v>101.63</v>
      </c>
      <c r="Q142" s="73"/>
      <c r="R142" s="83">
        <v>80.245963375000002</v>
      </c>
      <c r="S142" s="84">
        <v>1.5791786639999999E-4</v>
      </c>
      <c r="T142" s="84">
        <f t="shared" si="4"/>
        <v>3.2027338381477419E-3</v>
      </c>
      <c r="U142" s="84">
        <f>R142/'סכום נכסי הקרן'!$C$42</f>
        <v>9.7566252678620024E-4</v>
      </c>
    </row>
    <row r="143" spans="2:21">
      <c r="B143" s="76" t="s">
        <v>613</v>
      </c>
      <c r="C143" s="73" t="s">
        <v>614</v>
      </c>
      <c r="D143" s="86" t="s">
        <v>116</v>
      </c>
      <c r="E143" s="86" t="s">
        <v>293</v>
      </c>
      <c r="F143" s="73" t="s">
        <v>615</v>
      </c>
      <c r="G143" s="86" t="s">
        <v>153</v>
      </c>
      <c r="H143" s="73" t="s">
        <v>593</v>
      </c>
      <c r="I143" s="73" t="s">
        <v>297</v>
      </c>
      <c r="J143" s="73"/>
      <c r="K143" s="83">
        <v>1.9800000000000002</v>
      </c>
      <c r="L143" s="86" t="s">
        <v>129</v>
      </c>
      <c r="M143" s="87">
        <v>1.9799999999999998E-2</v>
      </c>
      <c r="N143" s="87">
        <v>8.6E-3</v>
      </c>
      <c r="O143" s="83">
        <v>84055.255957000001</v>
      </c>
      <c r="P143" s="85">
        <v>102.3</v>
      </c>
      <c r="Q143" s="83">
        <v>0.83288618399999992</v>
      </c>
      <c r="R143" s="83">
        <v>86.821409499999987</v>
      </c>
      <c r="S143" s="84">
        <v>1.3830356106077211E-4</v>
      </c>
      <c r="T143" s="84">
        <f t="shared" si="4"/>
        <v>3.4651695161523979E-3</v>
      </c>
      <c r="U143" s="84">
        <f>R143/'סכום נכסי הקרן'!$C$42</f>
        <v>1.0556094314184484E-3</v>
      </c>
    </row>
    <row r="144" spans="2:21">
      <c r="B144" s="76" t="s">
        <v>616</v>
      </c>
      <c r="C144" s="73" t="s">
        <v>617</v>
      </c>
      <c r="D144" s="86" t="s">
        <v>116</v>
      </c>
      <c r="E144" s="86" t="s">
        <v>293</v>
      </c>
      <c r="F144" s="73" t="s">
        <v>618</v>
      </c>
      <c r="G144" s="86" t="s">
        <v>408</v>
      </c>
      <c r="H144" s="73" t="s">
        <v>619</v>
      </c>
      <c r="I144" s="73" t="s">
        <v>127</v>
      </c>
      <c r="J144" s="73"/>
      <c r="K144" s="83">
        <v>2.4093473005640615</v>
      </c>
      <c r="L144" s="86" t="s">
        <v>129</v>
      </c>
      <c r="M144" s="87">
        <v>4.6500000000000007E-2</v>
      </c>
      <c r="N144" s="87">
        <v>1.3102336825141014E-2</v>
      </c>
      <c r="O144" s="83">
        <v>1.1150000000000001E-3</v>
      </c>
      <c r="P144" s="85">
        <v>108.7</v>
      </c>
      <c r="Q144" s="83">
        <v>2.8999999999999998E-8</v>
      </c>
      <c r="R144" s="83">
        <v>1.2409999999999998E-6</v>
      </c>
      <c r="S144" s="84">
        <v>1.5559109265414683E-12</v>
      </c>
      <c r="T144" s="84">
        <f t="shared" si="4"/>
        <v>4.9530126201707492E-11</v>
      </c>
      <c r="U144" s="84">
        <f>R144/'סכום נכסי הקרן'!$C$42</f>
        <v>1.5088574487958464E-11</v>
      </c>
    </row>
    <row r="145" spans="2:21">
      <c r="B145" s="76" t="s">
        <v>620</v>
      </c>
      <c r="C145" s="73" t="s">
        <v>621</v>
      </c>
      <c r="D145" s="86" t="s">
        <v>116</v>
      </c>
      <c r="E145" s="86" t="s">
        <v>293</v>
      </c>
      <c r="F145" s="73" t="s">
        <v>622</v>
      </c>
      <c r="G145" s="86" t="s">
        <v>416</v>
      </c>
      <c r="H145" s="73" t="s">
        <v>623</v>
      </c>
      <c r="I145" s="73" t="s">
        <v>297</v>
      </c>
      <c r="J145" s="73"/>
      <c r="K145" s="83">
        <v>5.7400000000334153</v>
      </c>
      <c r="L145" s="86" t="s">
        <v>129</v>
      </c>
      <c r="M145" s="87">
        <v>2.75E-2</v>
      </c>
      <c r="N145" s="87">
        <v>1.0200000000091136E-2</v>
      </c>
      <c r="O145" s="83">
        <v>71495.399416</v>
      </c>
      <c r="P145" s="85">
        <v>110.5</v>
      </c>
      <c r="Q145" s="73"/>
      <c r="R145" s="83">
        <v>79.002416363999998</v>
      </c>
      <c r="S145" s="84">
        <v>7.4820810331168802E-5</v>
      </c>
      <c r="T145" s="84">
        <f t="shared" si="4"/>
        <v>3.1531020570094775E-3</v>
      </c>
      <c r="U145" s="84">
        <f>R145/'סכום נכסי הקרן'!$C$42</f>
        <v>9.6054298471951881E-4</v>
      </c>
    </row>
    <row r="146" spans="2:21">
      <c r="B146" s="76" t="s">
        <v>624</v>
      </c>
      <c r="C146" s="73" t="s">
        <v>625</v>
      </c>
      <c r="D146" s="86" t="s">
        <v>116</v>
      </c>
      <c r="E146" s="86" t="s">
        <v>293</v>
      </c>
      <c r="F146" s="73" t="s">
        <v>626</v>
      </c>
      <c r="G146" s="86" t="s">
        <v>408</v>
      </c>
      <c r="H146" s="73" t="s">
        <v>623</v>
      </c>
      <c r="I146" s="73" t="s">
        <v>297</v>
      </c>
      <c r="J146" s="73"/>
      <c r="K146" s="83">
        <v>1.2600000000456888</v>
      </c>
      <c r="L146" s="86" t="s">
        <v>129</v>
      </c>
      <c r="M146" s="87">
        <v>2.5000000000000001E-2</v>
      </c>
      <c r="N146" s="87">
        <v>9.6900000002661066E-2</v>
      </c>
      <c r="O146" s="83">
        <v>17534.459890999999</v>
      </c>
      <c r="P146" s="85">
        <v>92.37</v>
      </c>
      <c r="Q146" s="73"/>
      <c r="R146" s="83">
        <v>16.196579900999996</v>
      </c>
      <c r="S146" s="84">
        <v>6.0023837372461245E-5</v>
      </c>
      <c r="T146" s="84">
        <f t="shared" si="4"/>
        <v>6.4642920752020058E-4</v>
      </c>
      <c r="U146" s="84">
        <f>R146/'סכום נכסי הקרן'!$C$42</f>
        <v>1.9692449821628476E-4</v>
      </c>
    </row>
    <row r="147" spans="2:21">
      <c r="B147" s="76" t="s">
        <v>631</v>
      </c>
      <c r="C147" s="73" t="s">
        <v>632</v>
      </c>
      <c r="D147" s="86" t="s">
        <v>116</v>
      </c>
      <c r="E147" s="86" t="s">
        <v>293</v>
      </c>
      <c r="F147" s="73" t="s">
        <v>633</v>
      </c>
      <c r="G147" s="86" t="s">
        <v>347</v>
      </c>
      <c r="H147" s="73" t="s">
        <v>630</v>
      </c>
      <c r="I147" s="73"/>
      <c r="J147" s="73"/>
      <c r="K147" s="83">
        <v>1.4900000000092892</v>
      </c>
      <c r="L147" s="86" t="s">
        <v>129</v>
      </c>
      <c r="M147" s="87">
        <v>0.01</v>
      </c>
      <c r="N147" s="87">
        <v>8.6000000001393382E-3</v>
      </c>
      <c r="O147" s="83">
        <v>33929.56</v>
      </c>
      <c r="P147" s="85">
        <v>101.53</v>
      </c>
      <c r="Q147" s="73"/>
      <c r="R147" s="83">
        <v>34.448680232000001</v>
      </c>
      <c r="S147" s="84">
        <v>6.5662829673094342E-5</v>
      </c>
      <c r="T147" s="84">
        <f t="shared" si="4"/>
        <v>1.3748972436528819E-3</v>
      </c>
      <c r="U147" s="84">
        <f>R147/'סכום נכסי הקרן'!$C$42</f>
        <v>4.1884083617437092E-4</v>
      </c>
    </row>
    <row r="148" spans="2:21">
      <c r="B148" s="76" t="s">
        <v>634</v>
      </c>
      <c r="C148" s="73" t="s">
        <v>635</v>
      </c>
      <c r="D148" s="86" t="s">
        <v>116</v>
      </c>
      <c r="E148" s="86" t="s">
        <v>293</v>
      </c>
      <c r="F148" s="73" t="s">
        <v>633</v>
      </c>
      <c r="G148" s="86" t="s">
        <v>347</v>
      </c>
      <c r="H148" s="73" t="s">
        <v>630</v>
      </c>
      <c r="I148" s="73"/>
      <c r="J148" s="73"/>
      <c r="K148" s="83">
        <v>4.9899999999821407</v>
      </c>
      <c r="L148" s="86" t="s">
        <v>129</v>
      </c>
      <c r="M148" s="87">
        <v>1E-3</v>
      </c>
      <c r="N148" s="87">
        <v>1.0600000000014796E-2</v>
      </c>
      <c r="O148" s="83">
        <v>99233.299423999997</v>
      </c>
      <c r="P148" s="85">
        <v>95.36</v>
      </c>
      <c r="Q148" s="73"/>
      <c r="R148" s="83">
        <v>94.628874331000006</v>
      </c>
      <c r="S148" s="84">
        <v>1.9219712851581414E-4</v>
      </c>
      <c r="T148" s="84">
        <f t="shared" si="4"/>
        <v>3.7767768637711114E-3</v>
      </c>
      <c r="U148" s="84">
        <f>R148/'סכום נכסי הקרן'!$C$42</f>
        <v>1.1505357123730495E-3</v>
      </c>
    </row>
    <row r="149" spans="2:21">
      <c r="B149" s="76" t="s">
        <v>636</v>
      </c>
      <c r="C149" s="73" t="s">
        <v>637</v>
      </c>
      <c r="D149" s="86" t="s">
        <v>116</v>
      </c>
      <c r="E149" s="86" t="s">
        <v>293</v>
      </c>
      <c r="F149" s="73" t="s">
        <v>638</v>
      </c>
      <c r="G149" s="86" t="s">
        <v>347</v>
      </c>
      <c r="H149" s="73" t="s">
        <v>630</v>
      </c>
      <c r="I149" s="73"/>
      <c r="J149" s="73"/>
      <c r="K149" s="83">
        <v>2.030000000090876</v>
      </c>
      <c r="L149" s="86" t="s">
        <v>129</v>
      </c>
      <c r="M149" s="87">
        <v>2.1000000000000001E-2</v>
      </c>
      <c r="N149" s="87">
        <v>6.0000000003563748E-3</v>
      </c>
      <c r="O149" s="83">
        <v>5341.2619670000013</v>
      </c>
      <c r="P149" s="85">
        <v>105.07</v>
      </c>
      <c r="Q149" s="73"/>
      <c r="R149" s="83">
        <v>5.6120639829999996</v>
      </c>
      <c r="S149" s="84">
        <v>2.2500618060525849E-5</v>
      </c>
      <c r="T149" s="84">
        <f t="shared" si="4"/>
        <v>2.2398568680906302E-4</v>
      </c>
      <c r="U149" s="84">
        <f>R149/'סכום נכסי הקרן'!$C$42</f>
        <v>6.823371912867395E-5</v>
      </c>
    </row>
    <row r="150" spans="2:21">
      <c r="B150" s="76" t="s">
        <v>639</v>
      </c>
      <c r="C150" s="73" t="s">
        <v>640</v>
      </c>
      <c r="D150" s="86" t="s">
        <v>116</v>
      </c>
      <c r="E150" s="86" t="s">
        <v>293</v>
      </c>
      <c r="F150" s="73" t="s">
        <v>638</v>
      </c>
      <c r="G150" s="86" t="s">
        <v>347</v>
      </c>
      <c r="H150" s="73" t="s">
        <v>630</v>
      </c>
      <c r="I150" s="73"/>
      <c r="J150" s="73"/>
      <c r="K150" s="83">
        <v>5.680000000013318</v>
      </c>
      <c r="L150" s="86" t="s">
        <v>129</v>
      </c>
      <c r="M150" s="87">
        <v>2.75E-2</v>
      </c>
      <c r="N150" s="87">
        <v>6.2000000000235027E-3</v>
      </c>
      <c r="O150" s="83">
        <v>91175.901398000016</v>
      </c>
      <c r="P150" s="85">
        <v>112.01</v>
      </c>
      <c r="Q150" s="73"/>
      <c r="R150" s="83">
        <v>102.12612614799998</v>
      </c>
      <c r="S150" s="84">
        <v>1.9509668910871602E-4</v>
      </c>
      <c r="T150" s="84">
        <f t="shared" si="4"/>
        <v>4.0760031560047854E-3</v>
      </c>
      <c r="U150" s="84">
        <f>R150/'סכום נכסי הקרן'!$C$42</f>
        <v>1.2416902993962454E-3</v>
      </c>
    </row>
    <row r="151" spans="2:21">
      <c r="B151" s="76" t="s">
        <v>641</v>
      </c>
      <c r="C151" s="73" t="s">
        <v>642</v>
      </c>
      <c r="D151" s="86" t="s">
        <v>116</v>
      </c>
      <c r="E151" s="86" t="s">
        <v>293</v>
      </c>
      <c r="F151" s="73" t="s">
        <v>643</v>
      </c>
      <c r="G151" s="86" t="s">
        <v>152</v>
      </c>
      <c r="H151" s="73" t="s">
        <v>630</v>
      </c>
      <c r="I151" s="73"/>
      <c r="J151" s="73"/>
      <c r="K151" s="83">
        <v>4.7600000000196125</v>
      </c>
      <c r="L151" s="86" t="s">
        <v>129</v>
      </c>
      <c r="M151" s="87">
        <v>1.6399999999999998E-2</v>
      </c>
      <c r="N151" s="87">
        <v>1.2700000000051751E-2</v>
      </c>
      <c r="O151" s="83">
        <v>35939.159368000001</v>
      </c>
      <c r="P151" s="85">
        <v>102.15</v>
      </c>
      <c r="Q151" s="73"/>
      <c r="R151" s="83">
        <v>36.711850702999996</v>
      </c>
      <c r="S151" s="84">
        <v>1.633598153090909E-4</v>
      </c>
      <c r="T151" s="84">
        <f t="shared" si="4"/>
        <v>1.4652236892972071E-3</v>
      </c>
      <c r="U151" s="84">
        <f>R151/'סכום נכסי הקרן'!$C$42</f>
        <v>4.4635736818938418E-4</v>
      </c>
    </row>
    <row r="152" spans="2:21">
      <c r="B152" s="76" t="s">
        <v>644</v>
      </c>
      <c r="C152" s="73" t="s">
        <v>645</v>
      </c>
      <c r="D152" s="86" t="s">
        <v>116</v>
      </c>
      <c r="E152" s="86" t="s">
        <v>293</v>
      </c>
      <c r="F152" s="73" t="s">
        <v>646</v>
      </c>
      <c r="G152" s="86" t="s">
        <v>647</v>
      </c>
      <c r="H152" s="73" t="s">
        <v>630</v>
      </c>
      <c r="I152" s="73"/>
      <c r="J152" s="73"/>
      <c r="K152" s="83">
        <v>0</v>
      </c>
      <c r="L152" s="86" t="s">
        <v>129</v>
      </c>
      <c r="M152" s="87">
        <v>4.9000000000000002E-2</v>
      </c>
      <c r="N152" s="84">
        <v>0</v>
      </c>
      <c r="O152" s="83">
        <v>0</v>
      </c>
      <c r="P152" s="85">
        <v>24.08</v>
      </c>
      <c r="Q152" s="83">
        <v>44.579918497999998</v>
      </c>
      <c r="R152" s="83">
        <v>44.579918488000011</v>
      </c>
      <c r="S152" s="84">
        <v>5.7344373839331804E-5</v>
      </c>
      <c r="T152" s="84">
        <f t="shared" si="4"/>
        <v>1.7792497895023963E-3</v>
      </c>
      <c r="U152" s="84">
        <f>R152/'סכום נכסי הקרן'!$C$42</f>
        <v>5.4202048410419417E-4</v>
      </c>
    </row>
    <row r="153" spans="2:21">
      <c r="B153" s="72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83"/>
      <c r="P153" s="85"/>
      <c r="Q153" s="73"/>
      <c r="R153" s="73"/>
      <c r="S153" s="73"/>
      <c r="T153" s="84"/>
      <c r="U153" s="73"/>
    </row>
    <row r="154" spans="2:21">
      <c r="B154" s="89" t="s">
        <v>45</v>
      </c>
      <c r="C154" s="71"/>
      <c r="D154" s="71"/>
      <c r="E154" s="71"/>
      <c r="F154" s="71"/>
      <c r="G154" s="71"/>
      <c r="H154" s="71"/>
      <c r="I154" s="71"/>
      <c r="J154" s="71"/>
      <c r="K154" s="80">
        <v>4.8611165029438848</v>
      </c>
      <c r="L154" s="71"/>
      <c r="M154" s="71"/>
      <c r="N154" s="91">
        <v>2.1600880026554529E-2</v>
      </c>
      <c r="O154" s="80"/>
      <c r="P154" s="82"/>
      <c r="Q154" s="80">
        <v>15.820756009</v>
      </c>
      <c r="R154" s="80">
        <v>4230.7685104270004</v>
      </c>
      <c r="S154" s="71"/>
      <c r="T154" s="81">
        <f t="shared" ref="T154:T184" si="5">IFERROR(R154/$R$11,0)</f>
        <v>0.16885616297474568</v>
      </c>
      <c r="U154" s="81">
        <f>R154/'סכום נכסי הקרן'!$C$42</f>
        <v>5.1439376157040188E-2</v>
      </c>
    </row>
    <row r="155" spans="2:21">
      <c r="B155" s="76" t="s">
        <v>648</v>
      </c>
      <c r="C155" s="73" t="s">
        <v>649</v>
      </c>
      <c r="D155" s="86" t="s">
        <v>116</v>
      </c>
      <c r="E155" s="86" t="s">
        <v>293</v>
      </c>
      <c r="F155" s="73" t="s">
        <v>498</v>
      </c>
      <c r="G155" s="86" t="s">
        <v>303</v>
      </c>
      <c r="H155" s="73" t="s">
        <v>309</v>
      </c>
      <c r="I155" s="73" t="s">
        <v>127</v>
      </c>
      <c r="J155" s="73"/>
      <c r="K155" s="83">
        <v>5.1699999999928608</v>
      </c>
      <c r="L155" s="86" t="s">
        <v>129</v>
      </c>
      <c r="M155" s="87">
        <v>2.6800000000000001E-2</v>
      </c>
      <c r="N155" s="87">
        <v>8.499999999993001E-3</v>
      </c>
      <c r="O155" s="83">
        <v>260250.92205200001</v>
      </c>
      <c r="P155" s="85">
        <v>109.8</v>
      </c>
      <c r="Q155" s="73"/>
      <c r="R155" s="83">
        <v>285.755515312</v>
      </c>
      <c r="S155" s="84">
        <v>1.1886076311056108E-4</v>
      </c>
      <c r="T155" s="84">
        <f t="shared" si="5"/>
        <v>1.1404920818885833E-2</v>
      </c>
      <c r="U155" s="84">
        <f>R155/'סכום נכסי הקרן'!$C$42</f>
        <v>3.4743298776229396E-3</v>
      </c>
    </row>
    <row r="156" spans="2:21">
      <c r="B156" s="76" t="s">
        <v>650</v>
      </c>
      <c r="C156" s="73" t="s">
        <v>651</v>
      </c>
      <c r="D156" s="86" t="s">
        <v>116</v>
      </c>
      <c r="E156" s="86" t="s">
        <v>293</v>
      </c>
      <c r="F156" s="73" t="s">
        <v>652</v>
      </c>
      <c r="G156" s="86" t="s">
        <v>347</v>
      </c>
      <c r="H156" s="73" t="s">
        <v>309</v>
      </c>
      <c r="I156" s="73" t="s">
        <v>127</v>
      </c>
      <c r="J156" s="73"/>
      <c r="K156" s="83">
        <v>3.6499999997868748</v>
      </c>
      <c r="L156" s="86" t="s">
        <v>129</v>
      </c>
      <c r="M156" s="87">
        <v>1.44E-2</v>
      </c>
      <c r="N156" s="87">
        <v>5.9999999993685183E-3</v>
      </c>
      <c r="O156" s="83">
        <v>6123.0686910000004</v>
      </c>
      <c r="P156" s="85">
        <v>103.45</v>
      </c>
      <c r="Q156" s="73"/>
      <c r="R156" s="83">
        <v>6.3343145590000001</v>
      </c>
      <c r="S156" s="84">
        <v>8.1640915879999999E-6</v>
      </c>
      <c r="T156" s="84">
        <f t="shared" si="5"/>
        <v>2.5281176430989779E-4</v>
      </c>
      <c r="U156" s="84">
        <f>R156/'סכום נכסי הקרן'!$C$42</f>
        <v>7.7015130583103365E-5</v>
      </c>
    </row>
    <row r="157" spans="2:21">
      <c r="B157" s="76" t="s">
        <v>653</v>
      </c>
      <c r="C157" s="73" t="s">
        <v>654</v>
      </c>
      <c r="D157" s="86" t="s">
        <v>116</v>
      </c>
      <c r="E157" s="86" t="s">
        <v>293</v>
      </c>
      <c r="F157" s="73" t="s">
        <v>351</v>
      </c>
      <c r="G157" s="86" t="s">
        <v>347</v>
      </c>
      <c r="H157" s="73" t="s">
        <v>338</v>
      </c>
      <c r="I157" s="73" t="s">
        <v>127</v>
      </c>
      <c r="J157" s="73"/>
      <c r="K157" s="83">
        <v>2.460000000035957</v>
      </c>
      <c r="L157" s="86" t="s">
        <v>129</v>
      </c>
      <c r="M157" s="87">
        <v>1.6299999999999999E-2</v>
      </c>
      <c r="N157" s="87">
        <v>4.9000000000066594E-3</v>
      </c>
      <c r="O157" s="83">
        <v>43810.353906999997</v>
      </c>
      <c r="P157" s="85">
        <v>102.84</v>
      </c>
      <c r="Q157" s="73"/>
      <c r="R157" s="83">
        <v>45.054567952999989</v>
      </c>
      <c r="S157" s="84">
        <v>5.2578376560626658E-5</v>
      </c>
      <c r="T157" s="84">
        <f t="shared" si="5"/>
        <v>1.7981937442993518E-3</v>
      </c>
      <c r="U157" s="84">
        <f>R157/'סכום נכסי הקרן'!$C$42</f>
        <v>5.4779146219309158E-4</v>
      </c>
    </row>
    <row r="158" spans="2:21">
      <c r="B158" s="76" t="s">
        <v>655</v>
      </c>
      <c r="C158" s="73" t="s">
        <v>656</v>
      </c>
      <c r="D158" s="86" t="s">
        <v>116</v>
      </c>
      <c r="E158" s="86" t="s">
        <v>293</v>
      </c>
      <c r="F158" s="73" t="s">
        <v>657</v>
      </c>
      <c r="G158" s="86" t="s">
        <v>658</v>
      </c>
      <c r="H158" s="73" t="s">
        <v>338</v>
      </c>
      <c r="I158" s="73" t="s">
        <v>127</v>
      </c>
      <c r="J158" s="73"/>
      <c r="K158" s="83">
        <v>4.2499999999863194</v>
      </c>
      <c r="L158" s="86" t="s">
        <v>129</v>
      </c>
      <c r="M158" s="87">
        <v>2.6099999999999998E-2</v>
      </c>
      <c r="N158" s="87">
        <v>6.7000000002024711E-3</v>
      </c>
      <c r="O158" s="83">
        <v>16842.656946999999</v>
      </c>
      <c r="P158" s="85">
        <v>108.5</v>
      </c>
      <c r="Q158" s="73"/>
      <c r="R158" s="83">
        <v>18.274282789000001</v>
      </c>
      <c r="S158" s="84">
        <v>2.9396053429196357E-5</v>
      </c>
      <c r="T158" s="84">
        <f t="shared" si="5"/>
        <v>7.2935337049545633E-4</v>
      </c>
      <c r="U158" s="84">
        <f>R158/'סכום נכסי הקרן'!$C$42</f>
        <v>2.2218604115700554E-4</v>
      </c>
    </row>
    <row r="159" spans="2:21">
      <c r="B159" s="76" t="s">
        <v>659</v>
      </c>
      <c r="C159" s="73" t="s">
        <v>660</v>
      </c>
      <c r="D159" s="86" t="s">
        <v>116</v>
      </c>
      <c r="E159" s="86" t="s">
        <v>293</v>
      </c>
      <c r="F159" s="73" t="s">
        <v>661</v>
      </c>
      <c r="G159" s="86" t="s">
        <v>468</v>
      </c>
      <c r="H159" s="73" t="s">
        <v>379</v>
      </c>
      <c r="I159" s="73" t="s">
        <v>297</v>
      </c>
      <c r="J159" s="73"/>
      <c r="K159" s="83">
        <v>10.569999999933687</v>
      </c>
      <c r="L159" s="86" t="s">
        <v>129</v>
      </c>
      <c r="M159" s="87">
        <v>2.4E-2</v>
      </c>
      <c r="N159" s="87">
        <v>2.3199999999924753E-2</v>
      </c>
      <c r="O159" s="83">
        <v>42118.195625</v>
      </c>
      <c r="P159" s="85">
        <v>100.97</v>
      </c>
      <c r="Q159" s="73"/>
      <c r="R159" s="83">
        <v>42.526742126000002</v>
      </c>
      <c r="S159" s="84">
        <v>5.4958043275441368E-5</v>
      </c>
      <c r="T159" s="84">
        <f t="shared" si="5"/>
        <v>1.6973045160743358E-3</v>
      </c>
      <c r="U159" s="84">
        <f>R159/'סכום נכסי הקרן'!$C$42</f>
        <v>5.1705714447893003E-4</v>
      </c>
    </row>
    <row r="160" spans="2:21">
      <c r="B160" s="76" t="s">
        <v>662</v>
      </c>
      <c r="C160" s="73" t="s">
        <v>663</v>
      </c>
      <c r="D160" s="86" t="s">
        <v>116</v>
      </c>
      <c r="E160" s="86" t="s">
        <v>293</v>
      </c>
      <c r="F160" s="73" t="s">
        <v>384</v>
      </c>
      <c r="G160" s="86" t="s">
        <v>347</v>
      </c>
      <c r="H160" s="73" t="s">
        <v>375</v>
      </c>
      <c r="I160" s="73" t="s">
        <v>127</v>
      </c>
      <c r="J160" s="73"/>
      <c r="K160" s="83">
        <v>3.1300000000026764</v>
      </c>
      <c r="L160" s="86" t="s">
        <v>129</v>
      </c>
      <c r="M160" s="87">
        <v>3.39E-2</v>
      </c>
      <c r="N160" s="87">
        <v>9.1000000000299036E-3</v>
      </c>
      <c r="O160" s="83">
        <v>51791.278291000002</v>
      </c>
      <c r="P160" s="85">
        <v>107.8</v>
      </c>
      <c r="Q160" s="83">
        <v>7.7053912979999994</v>
      </c>
      <c r="R160" s="83">
        <v>63.536389290999999</v>
      </c>
      <c r="S160" s="84">
        <v>5.8919175898316565E-5</v>
      </c>
      <c r="T160" s="84">
        <f t="shared" si="5"/>
        <v>2.5358302820177652E-3</v>
      </c>
      <c r="U160" s="84">
        <f>R160/'סכום נכסי הקרן'!$C$42</f>
        <v>7.7250084005896864E-4</v>
      </c>
    </row>
    <row r="161" spans="2:21">
      <c r="B161" s="76" t="s">
        <v>664</v>
      </c>
      <c r="C161" s="73" t="s">
        <v>665</v>
      </c>
      <c r="D161" s="86" t="s">
        <v>116</v>
      </c>
      <c r="E161" s="86" t="s">
        <v>293</v>
      </c>
      <c r="F161" s="73" t="s">
        <v>384</v>
      </c>
      <c r="G161" s="86" t="s">
        <v>347</v>
      </c>
      <c r="H161" s="73" t="s">
        <v>375</v>
      </c>
      <c r="I161" s="73" t="s">
        <v>127</v>
      </c>
      <c r="J161" s="73"/>
      <c r="K161" s="83">
        <v>8.6100000000068739</v>
      </c>
      <c r="L161" s="86" t="s">
        <v>129</v>
      </c>
      <c r="M161" s="87">
        <v>2.4399999999999998E-2</v>
      </c>
      <c r="N161" s="87">
        <v>2.2600000000097365E-2</v>
      </c>
      <c r="O161" s="83">
        <v>67342.526937999995</v>
      </c>
      <c r="P161" s="85">
        <v>101.5</v>
      </c>
      <c r="Q161" s="83">
        <v>1.4900964009999997</v>
      </c>
      <c r="R161" s="83">
        <v>69.842761432000003</v>
      </c>
      <c r="S161" s="84">
        <v>8.4225008833663714E-5</v>
      </c>
      <c r="T161" s="84">
        <f t="shared" si="5"/>
        <v>2.7875268235315947E-3</v>
      </c>
      <c r="U161" s="84">
        <f>R161/'סכום נכסי הקרן'!$C$42</f>
        <v>8.4917623554508039E-4</v>
      </c>
    </row>
    <row r="162" spans="2:21">
      <c r="B162" s="76" t="s">
        <v>670</v>
      </c>
      <c r="C162" s="73" t="s">
        <v>671</v>
      </c>
      <c r="D162" s="86" t="s">
        <v>116</v>
      </c>
      <c r="E162" s="86" t="s">
        <v>293</v>
      </c>
      <c r="F162" s="73" t="s">
        <v>391</v>
      </c>
      <c r="G162" s="86" t="s">
        <v>347</v>
      </c>
      <c r="H162" s="73" t="s">
        <v>375</v>
      </c>
      <c r="I162" s="73" t="s">
        <v>127</v>
      </c>
      <c r="J162" s="73"/>
      <c r="K162" s="83">
        <v>2.219999999995713</v>
      </c>
      <c r="L162" s="86" t="s">
        <v>129</v>
      </c>
      <c r="M162" s="87">
        <v>3.5000000000000003E-2</v>
      </c>
      <c r="N162" s="87">
        <v>4.89999999980707E-3</v>
      </c>
      <c r="O162" s="83">
        <v>21481.429777000001</v>
      </c>
      <c r="P162" s="85">
        <v>106.83</v>
      </c>
      <c r="Q162" s="83">
        <v>0.375925022</v>
      </c>
      <c r="R162" s="83">
        <v>23.324535505</v>
      </c>
      <c r="S162" s="84">
        <v>1.6150459346232922E-4</v>
      </c>
      <c r="T162" s="84">
        <f t="shared" si="5"/>
        <v>9.3091634742857154E-4</v>
      </c>
      <c r="U162" s="84">
        <f>R162/'סכום נכסי הקרן'!$C$42</f>
        <v>2.8358903413716716E-4</v>
      </c>
    </row>
    <row r="163" spans="2:21">
      <c r="B163" s="76" t="s">
        <v>672</v>
      </c>
      <c r="C163" s="73" t="s">
        <v>673</v>
      </c>
      <c r="D163" s="86" t="s">
        <v>116</v>
      </c>
      <c r="E163" s="86" t="s">
        <v>293</v>
      </c>
      <c r="F163" s="73" t="s">
        <v>314</v>
      </c>
      <c r="G163" s="86" t="s">
        <v>303</v>
      </c>
      <c r="H163" s="73" t="s">
        <v>375</v>
      </c>
      <c r="I163" s="73" t="s">
        <v>127</v>
      </c>
      <c r="J163" s="73"/>
      <c r="K163" s="83">
        <v>8.9999999998099128E-2</v>
      </c>
      <c r="L163" s="86" t="s">
        <v>129</v>
      </c>
      <c r="M163" s="87">
        <v>1.43E-2</v>
      </c>
      <c r="N163" s="87">
        <v>2.000000000018104E-3</v>
      </c>
      <c r="O163" s="83">
        <v>110100.433861</v>
      </c>
      <c r="P163" s="85">
        <v>100.34</v>
      </c>
      <c r="Q163" s="73"/>
      <c r="R163" s="83">
        <v>110.47477606899999</v>
      </c>
      <c r="S163" s="84">
        <v>1.3590210286654523E-4</v>
      </c>
      <c r="T163" s="84">
        <f t="shared" si="5"/>
        <v>4.4092099925889961E-3</v>
      </c>
      <c r="U163" s="84">
        <f>R163/'סכום נכסי הקרן'!$C$42</f>
        <v>1.3431965251874598E-3</v>
      </c>
    </row>
    <row r="164" spans="2:21">
      <c r="B164" s="76" t="s">
        <v>674</v>
      </c>
      <c r="C164" s="73" t="s">
        <v>675</v>
      </c>
      <c r="D164" s="86" t="s">
        <v>116</v>
      </c>
      <c r="E164" s="86" t="s">
        <v>293</v>
      </c>
      <c r="F164" s="73" t="s">
        <v>402</v>
      </c>
      <c r="G164" s="86" t="s">
        <v>347</v>
      </c>
      <c r="H164" s="73" t="s">
        <v>379</v>
      </c>
      <c r="I164" s="73" t="s">
        <v>297</v>
      </c>
      <c r="J164" s="73"/>
      <c r="K164" s="83">
        <v>7.7400000000070612</v>
      </c>
      <c r="L164" s="86" t="s">
        <v>129</v>
      </c>
      <c r="M164" s="87">
        <v>2.5499999999999998E-2</v>
      </c>
      <c r="N164" s="87">
        <v>1.8500000000001942E-2</v>
      </c>
      <c r="O164" s="83">
        <v>244320.101284</v>
      </c>
      <c r="P164" s="85">
        <v>105.51</v>
      </c>
      <c r="Q164" s="73"/>
      <c r="R164" s="83">
        <v>257.78214700699999</v>
      </c>
      <c r="S164" s="84">
        <v>1.6134144025571604E-4</v>
      </c>
      <c r="T164" s="84">
        <f t="shared" si="5"/>
        <v>1.0288462750849173E-2</v>
      </c>
      <c r="U164" s="84">
        <f>R164/'סכום נכסי הקרן'!$C$42</f>
        <v>3.1342184744407565E-3</v>
      </c>
    </row>
    <row r="165" spans="2:21">
      <c r="B165" s="76" t="s">
        <v>676</v>
      </c>
      <c r="C165" s="73" t="s">
        <v>677</v>
      </c>
      <c r="D165" s="86" t="s">
        <v>116</v>
      </c>
      <c r="E165" s="86" t="s">
        <v>293</v>
      </c>
      <c r="F165" s="73" t="s">
        <v>678</v>
      </c>
      <c r="G165" s="86" t="s">
        <v>408</v>
      </c>
      <c r="H165" s="73" t="s">
        <v>379</v>
      </c>
      <c r="I165" s="73" t="s">
        <v>297</v>
      </c>
      <c r="J165" s="73"/>
      <c r="K165" s="83">
        <v>3.0699999999991774</v>
      </c>
      <c r="L165" s="86" t="s">
        <v>129</v>
      </c>
      <c r="M165" s="87">
        <v>4.3499999999999997E-2</v>
      </c>
      <c r="N165" s="87">
        <v>0.10599999999975332</v>
      </c>
      <c r="O165" s="83">
        <v>58118.213305999998</v>
      </c>
      <c r="P165" s="85">
        <v>83.7</v>
      </c>
      <c r="Q165" s="73"/>
      <c r="R165" s="83">
        <v>48.644946472000001</v>
      </c>
      <c r="S165" s="84">
        <v>3.9836699704774179E-5</v>
      </c>
      <c r="T165" s="84">
        <f t="shared" si="5"/>
        <v>1.9414910055064189E-3</v>
      </c>
      <c r="U165" s="84">
        <f>R165/'סכום נכסי הקרן'!$C$42</f>
        <v>5.914447206329769E-4</v>
      </c>
    </row>
    <row r="166" spans="2:21">
      <c r="B166" s="76" t="s">
        <v>679</v>
      </c>
      <c r="C166" s="73" t="s">
        <v>680</v>
      </c>
      <c r="D166" s="86" t="s">
        <v>116</v>
      </c>
      <c r="E166" s="86" t="s">
        <v>293</v>
      </c>
      <c r="F166" s="73" t="s">
        <v>346</v>
      </c>
      <c r="G166" s="86" t="s">
        <v>347</v>
      </c>
      <c r="H166" s="73" t="s">
        <v>379</v>
      </c>
      <c r="I166" s="73" t="s">
        <v>297</v>
      </c>
      <c r="J166" s="73"/>
      <c r="K166" s="83">
        <v>3.0900000000078536</v>
      </c>
      <c r="L166" s="86" t="s">
        <v>129</v>
      </c>
      <c r="M166" s="87">
        <v>2.5499999999999998E-2</v>
      </c>
      <c r="N166" s="87">
        <v>9.4000000000785348E-3</v>
      </c>
      <c r="O166" s="83">
        <v>48470.8</v>
      </c>
      <c r="P166" s="85">
        <v>105.08</v>
      </c>
      <c r="Q166" s="73"/>
      <c r="R166" s="83">
        <v>50.933116640000001</v>
      </c>
      <c r="S166" s="84">
        <v>1.4445610061393575E-4</v>
      </c>
      <c r="T166" s="84">
        <f t="shared" si="5"/>
        <v>2.0328152256450347E-3</v>
      </c>
      <c r="U166" s="84">
        <f>R166/'סכום נכסי הקרן'!$C$42</f>
        <v>6.1926520896576703E-4</v>
      </c>
    </row>
    <row r="167" spans="2:21">
      <c r="B167" s="76" t="s">
        <v>681</v>
      </c>
      <c r="C167" s="73" t="s">
        <v>682</v>
      </c>
      <c r="D167" s="86" t="s">
        <v>116</v>
      </c>
      <c r="E167" s="86" t="s">
        <v>293</v>
      </c>
      <c r="F167" s="73" t="s">
        <v>415</v>
      </c>
      <c r="G167" s="86" t="s">
        <v>416</v>
      </c>
      <c r="H167" s="73" t="s">
        <v>375</v>
      </c>
      <c r="I167" s="73" t="s">
        <v>127</v>
      </c>
      <c r="J167" s="73"/>
      <c r="K167" s="83">
        <v>1.779999999977707</v>
      </c>
      <c r="L167" s="86" t="s">
        <v>129</v>
      </c>
      <c r="M167" s="87">
        <v>4.8000000000000001E-2</v>
      </c>
      <c r="N167" s="87">
        <v>5.1999999996655997E-3</v>
      </c>
      <c r="O167" s="83">
        <v>16479.212224999999</v>
      </c>
      <c r="P167" s="85">
        <v>108.88</v>
      </c>
      <c r="Q167" s="73"/>
      <c r="R167" s="83">
        <v>17.942566830000001</v>
      </c>
      <c r="S167" s="84">
        <v>8.5807407459022364E-6</v>
      </c>
      <c r="T167" s="84">
        <f t="shared" si="5"/>
        <v>7.1611410110593949E-4</v>
      </c>
      <c r="U167" s="84">
        <f>R167/'סכום נכסי הקרן'!$C$42</f>
        <v>2.181529058175889E-4</v>
      </c>
    </row>
    <row r="168" spans="2:21">
      <c r="B168" s="76" t="s">
        <v>683</v>
      </c>
      <c r="C168" s="73" t="s">
        <v>684</v>
      </c>
      <c r="D168" s="86" t="s">
        <v>116</v>
      </c>
      <c r="E168" s="86" t="s">
        <v>293</v>
      </c>
      <c r="F168" s="73" t="s">
        <v>415</v>
      </c>
      <c r="G168" s="86" t="s">
        <v>416</v>
      </c>
      <c r="H168" s="73" t="s">
        <v>375</v>
      </c>
      <c r="I168" s="73" t="s">
        <v>127</v>
      </c>
      <c r="J168" s="73"/>
      <c r="K168" s="83">
        <v>0.15994623655913981</v>
      </c>
      <c r="L168" s="86" t="s">
        <v>129</v>
      </c>
      <c r="M168" s="87">
        <v>4.4999999999999998E-2</v>
      </c>
      <c r="N168" s="84">
        <v>0</v>
      </c>
      <c r="O168" s="83">
        <v>5.816E-3</v>
      </c>
      <c r="P168" s="85">
        <v>102.25</v>
      </c>
      <c r="Q168" s="73"/>
      <c r="R168" s="83">
        <v>5.9519999999999999E-6</v>
      </c>
      <c r="S168" s="84">
        <v>9.6851332538450774E-12</v>
      </c>
      <c r="T168" s="84">
        <f t="shared" si="5"/>
        <v>2.3755303074340291E-10</v>
      </c>
      <c r="U168" s="84">
        <f>R168/'סכום נכסי הקרן'!$C$42</f>
        <v>7.2366797221860423E-11</v>
      </c>
    </row>
    <row r="169" spans="2:21">
      <c r="B169" s="76" t="s">
        <v>685</v>
      </c>
      <c r="C169" s="73" t="s">
        <v>686</v>
      </c>
      <c r="D169" s="86" t="s">
        <v>116</v>
      </c>
      <c r="E169" s="86" t="s">
        <v>293</v>
      </c>
      <c r="F169" s="73" t="s">
        <v>687</v>
      </c>
      <c r="G169" s="86" t="s">
        <v>123</v>
      </c>
      <c r="H169" s="73" t="s">
        <v>379</v>
      </c>
      <c r="I169" s="73" t="s">
        <v>297</v>
      </c>
      <c r="J169" s="73"/>
      <c r="K169" s="83">
        <v>5.5299999999765497</v>
      </c>
      <c r="L169" s="86" t="s">
        <v>129</v>
      </c>
      <c r="M169" s="87">
        <v>2.2400000000000003E-2</v>
      </c>
      <c r="N169" s="87">
        <v>1.6399999999991317E-2</v>
      </c>
      <c r="O169" s="83">
        <v>44410.885792000008</v>
      </c>
      <c r="P169" s="85">
        <v>103.7</v>
      </c>
      <c r="Q169" s="73"/>
      <c r="R169" s="83">
        <v>46.054089535999999</v>
      </c>
      <c r="S169" s="84">
        <v>1.1569794033116932E-4</v>
      </c>
      <c r="T169" s="84">
        <f t="shared" si="5"/>
        <v>1.8380861134752752E-3</v>
      </c>
      <c r="U169" s="84">
        <f>R169/'סכום נכסי הקרן'!$C$42</f>
        <v>5.5994404547868217E-4</v>
      </c>
    </row>
    <row r="170" spans="2:21">
      <c r="B170" s="76" t="s">
        <v>688</v>
      </c>
      <c r="C170" s="73" t="s">
        <v>689</v>
      </c>
      <c r="D170" s="86" t="s">
        <v>116</v>
      </c>
      <c r="E170" s="86" t="s">
        <v>293</v>
      </c>
      <c r="F170" s="73" t="s">
        <v>314</v>
      </c>
      <c r="G170" s="86" t="s">
        <v>303</v>
      </c>
      <c r="H170" s="73" t="s">
        <v>379</v>
      </c>
      <c r="I170" s="73" t="s">
        <v>297</v>
      </c>
      <c r="J170" s="73"/>
      <c r="K170" s="83">
        <v>5.0000000022585464E-2</v>
      </c>
      <c r="L170" s="86" t="s">
        <v>129</v>
      </c>
      <c r="M170" s="87">
        <v>3.2500000000000001E-2</v>
      </c>
      <c r="N170" s="87">
        <v>5.1800000001942348E-2</v>
      </c>
      <c r="O170" s="83">
        <v>0.17726500000000001</v>
      </c>
      <c r="P170" s="85">
        <v>4995500</v>
      </c>
      <c r="Q170" s="73"/>
      <c r="R170" s="83">
        <v>8.8552552959999993</v>
      </c>
      <c r="S170" s="84">
        <v>9.5741290845260595E-6</v>
      </c>
      <c r="T170" s="84">
        <f t="shared" si="5"/>
        <v>3.5342619851669511E-4</v>
      </c>
      <c r="U170" s="84">
        <f>R170/'סכום נכסי הקרן'!$C$42</f>
        <v>1.076657366185211E-4</v>
      </c>
    </row>
    <row r="171" spans="2:21">
      <c r="B171" s="76" t="s">
        <v>690</v>
      </c>
      <c r="C171" s="73" t="s">
        <v>691</v>
      </c>
      <c r="D171" s="86" t="s">
        <v>116</v>
      </c>
      <c r="E171" s="86" t="s">
        <v>293</v>
      </c>
      <c r="F171" s="73" t="s">
        <v>692</v>
      </c>
      <c r="G171" s="86" t="s">
        <v>408</v>
      </c>
      <c r="H171" s="73" t="s">
        <v>379</v>
      </c>
      <c r="I171" s="73" t="s">
        <v>297</v>
      </c>
      <c r="J171" s="73"/>
      <c r="K171" s="83">
        <v>2.4100000002017574</v>
      </c>
      <c r="L171" s="86" t="s">
        <v>129</v>
      </c>
      <c r="M171" s="87">
        <v>3.3799999999999997E-2</v>
      </c>
      <c r="N171" s="87">
        <v>2.4800000001310562E-2</v>
      </c>
      <c r="O171" s="83">
        <v>5674.2119050000001</v>
      </c>
      <c r="P171" s="85">
        <v>102.2</v>
      </c>
      <c r="Q171" s="73"/>
      <c r="R171" s="83">
        <v>5.7990445630000007</v>
      </c>
      <c r="S171" s="84">
        <v>6.932206317674756E-6</v>
      </c>
      <c r="T171" s="84">
        <f t="shared" si="5"/>
        <v>2.3144835540267182E-4</v>
      </c>
      <c r="U171" s="84">
        <f>R171/'סכום נכסי הקרן'!$C$42</f>
        <v>7.0507103825798593E-5</v>
      </c>
    </row>
    <row r="172" spans="2:21">
      <c r="B172" s="76" t="s">
        <v>693</v>
      </c>
      <c r="C172" s="73" t="s">
        <v>694</v>
      </c>
      <c r="D172" s="86" t="s">
        <v>116</v>
      </c>
      <c r="E172" s="86" t="s">
        <v>293</v>
      </c>
      <c r="F172" s="73" t="s">
        <v>464</v>
      </c>
      <c r="G172" s="86" t="s">
        <v>124</v>
      </c>
      <c r="H172" s="73" t="s">
        <v>379</v>
      </c>
      <c r="I172" s="73" t="s">
        <v>297</v>
      </c>
      <c r="J172" s="73"/>
      <c r="K172" s="83">
        <v>4.429999999961546</v>
      </c>
      <c r="L172" s="86" t="s">
        <v>129</v>
      </c>
      <c r="M172" s="87">
        <v>5.0900000000000001E-2</v>
      </c>
      <c r="N172" s="87">
        <v>1.0299999999925157E-2</v>
      </c>
      <c r="O172" s="83">
        <v>32338.143768000002</v>
      </c>
      <c r="P172" s="85">
        <v>119.82</v>
      </c>
      <c r="Q172" s="73"/>
      <c r="R172" s="83">
        <v>38.747563143000001</v>
      </c>
      <c r="S172" s="84">
        <v>3.4802581451115002E-5</v>
      </c>
      <c r="T172" s="84">
        <f t="shared" si="5"/>
        <v>1.5464719520398228E-3</v>
      </c>
      <c r="U172" s="84">
        <f>R172/'סכום נכסי הקרן'!$C$42</f>
        <v>4.7110837446416565E-4</v>
      </c>
    </row>
    <row r="173" spans="2:21">
      <c r="B173" s="76" t="s">
        <v>695</v>
      </c>
      <c r="C173" s="73" t="s">
        <v>696</v>
      </c>
      <c r="D173" s="86" t="s">
        <v>116</v>
      </c>
      <c r="E173" s="86" t="s">
        <v>293</v>
      </c>
      <c r="F173" s="73" t="s">
        <v>464</v>
      </c>
      <c r="G173" s="86" t="s">
        <v>124</v>
      </c>
      <c r="H173" s="73" t="s">
        <v>379</v>
      </c>
      <c r="I173" s="73" t="s">
        <v>297</v>
      </c>
      <c r="J173" s="73"/>
      <c r="K173" s="83">
        <v>6.1099999999940655</v>
      </c>
      <c r="L173" s="86" t="s">
        <v>129</v>
      </c>
      <c r="M173" s="87">
        <v>3.5200000000000002E-2</v>
      </c>
      <c r="N173" s="87">
        <v>1.4299999999947847E-2</v>
      </c>
      <c r="O173" s="83">
        <v>48470.8</v>
      </c>
      <c r="P173" s="85">
        <v>114.72</v>
      </c>
      <c r="Q173" s="73"/>
      <c r="R173" s="83">
        <v>55.605702303000001</v>
      </c>
      <c r="S173" s="84">
        <v>5.6694972746625501E-5</v>
      </c>
      <c r="T173" s="84">
        <f t="shared" si="5"/>
        <v>2.2193049577777335E-3</v>
      </c>
      <c r="U173" s="84">
        <f>R173/'סכום נכסי הקרן'!$C$42</f>
        <v>6.7607637482196541E-4</v>
      </c>
    </row>
    <row r="174" spans="2:21">
      <c r="B174" s="76" t="s">
        <v>697</v>
      </c>
      <c r="C174" s="73" t="s">
        <v>698</v>
      </c>
      <c r="D174" s="86" t="s">
        <v>116</v>
      </c>
      <c r="E174" s="86" t="s">
        <v>293</v>
      </c>
      <c r="F174" s="73" t="s">
        <v>699</v>
      </c>
      <c r="G174" s="86" t="s">
        <v>700</v>
      </c>
      <c r="H174" s="73" t="s">
        <v>379</v>
      </c>
      <c r="I174" s="73" t="s">
        <v>297</v>
      </c>
      <c r="J174" s="73"/>
      <c r="K174" s="83">
        <v>1.9000048612123868</v>
      </c>
      <c r="L174" s="86" t="s">
        <v>129</v>
      </c>
      <c r="M174" s="87">
        <v>1.0500000000000001E-2</v>
      </c>
      <c r="N174" s="87">
        <v>5.6001166690972746E-3</v>
      </c>
      <c r="O174" s="83">
        <v>2.0358000000000001E-2</v>
      </c>
      <c r="P174" s="85">
        <v>101.02</v>
      </c>
      <c r="Q174" s="73"/>
      <c r="R174" s="83">
        <v>2.0570999999999997E-5</v>
      </c>
      <c r="S174" s="84">
        <v>4.3937307647482858E-11</v>
      </c>
      <c r="T174" s="84">
        <f t="shared" si="5"/>
        <v>8.2101871562878712E-10</v>
      </c>
      <c r="U174" s="84">
        <f>R174/'סכום נכסי הקרן'!$C$42</f>
        <v>2.5011044785801251E-10</v>
      </c>
    </row>
    <row r="175" spans="2:21">
      <c r="B175" s="76" t="s">
        <v>701</v>
      </c>
      <c r="C175" s="73" t="s">
        <v>702</v>
      </c>
      <c r="D175" s="86" t="s">
        <v>116</v>
      </c>
      <c r="E175" s="86" t="s">
        <v>293</v>
      </c>
      <c r="F175" s="73" t="s">
        <v>472</v>
      </c>
      <c r="G175" s="86" t="s">
        <v>153</v>
      </c>
      <c r="H175" s="73" t="s">
        <v>473</v>
      </c>
      <c r="I175" s="73" t="s">
        <v>127</v>
      </c>
      <c r="J175" s="73"/>
      <c r="K175" s="83">
        <v>6.6799999999911002</v>
      </c>
      <c r="L175" s="86" t="s">
        <v>129</v>
      </c>
      <c r="M175" s="87">
        <v>3.2000000000000001E-2</v>
      </c>
      <c r="N175" s="87">
        <v>1.9300000000189155E-2</v>
      </c>
      <c r="O175" s="83">
        <v>16480.072</v>
      </c>
      <c r="P175" s="85">
        <v>109.07</v>
      </c>
      <c r="Q175" s="73"/>
      <c r="R175" s="83">
        <v>17.974814161999998</v>
      </c>
      <c r="S175" s="84">
        <v>1.9742145703107218E-5</v>
      </c>
      <c r="T175" s="84">
        <f t="shared" si="5"/>
        <v>7.1740113931998317E-4</v>
      </c>
      <c r="U175" s="84">
        <f>R175/'סכום נכסי הקרן'!$C$42</f>
        <v>2.1854498178126326E-4</v>
      </c>
    </row>
    <row r="176" spans="2:21">
      <c r="B176" s="76" t="s">
        <v>703</v>
      </c>
      <c r="C176" s="73" t="s">
        <v>704</v>
      </c>
      <c r="D176" s="86" t="s">
        <v>116</v>
      </c>
      <c r="E176" s="86" t="s">
        <v>293</v>
      </c>
      <c r="F176" s="73" t="s">
        <v>472</v>
      </c>
      <c r="G176" s="86" t="s">
        <v>153</v>
      </c>
      <c r="H176" s="73" t="s">
        <v>473</v>
      </c>
      <c r="I176" s="73" t="s">
        <v>127</v>
      </c>
      <c r="J176" s="73"/>
      <c r="K176" s="83">
        <v>3.5200000000097793</v>
      </c>
      <c r="L176" s="86" t="s">
        <v>129</v>
      </c>
      <c r="M176" s="87">
        <v>3.6499999999999998E-2</v>
      </c>
      <c r="N176" s="87">
        <v>1.2E-2</v>
      </c>
      <c r="O176" s="83">
        <v>112373.140021</v>
      </c>
      <c r="P176" s="85">
        <v>109.2</v>
      </c>
      <c r="Q176" s="73"/>
      <c r="R176" s="83">
        <v>122.71146516500001</v>
      </c>
      <c r="S176" s="84">
        <v>5.2389191829901427E-5</v>
      </c>
      <c r="T176" s="84">
        <f t="shared" si="5"/>
        <v>4.8975941627871743E-3</v>
      </c>
      <c r="U176" s="84">
        <f>R176/'סכום נכסי הקרן'!$C$42</f>
        <v>1.4919750867595674E-3</v>
      </c>
    </row>
    <row r="177" spans="2:21">
      <c r="B177" s="76" t="s">
        <v>705</v>
      </c>
      <c r="C177" s="73" t="s">
        <v>706</v>
      </c>
      <c r="D177" s="86" t="s">
        <v>116</v>
      </c>
      <c r="E177" s="86" t="s">
        <v>293</v>
      </c>
      <c r="F177" s="73" t="s">
        <v>343</v>
      </c>
      <c r="G177" s="86" t="s">
        <v>303</v>
      </c>
      <c r="H177" s="73" t="s">
        <v>473</v>
      </c>
      <c r="I177" s="73" t="s">
        <v>127</v>
      </c>
      <c r="J177" s="73"/>
      <c r="K177" s="83">
        <v>0.98999999999779531</v>
      </c>
      <c r="L177" s="86" t="s">
        <v>129</v>
      </c>
      <c r="M177" s="87">
        <v>3.6000000000000004E-2</v>
      </c>
      <c r="N177" s="87">
        <v>2.0799999999955913E-2</v>
      </c>
      <c r="O177" s="83">
        <v>1.7272489999999998</v>
      </c>
      <c r="P177" s="85">
        <v>5251800</v>
      </c>
      <c r="Q177" s="73"/>
      <c r="R177" s="83">
        <v>90.71168587999999</v>
      </c>
      <c r="S177" s="84">
        <v>1.1014916140552259E-4</v>
      </c>
      <c r="T177" s="84">
        <f t="shared" si="5"/>
        <v>3.6204361398920609E-3</v>
      </c>
      <c r="U177" s="84">
        <f>R177/'סכום נכסי הקרן'!$C$42</f>
        <v>1.1029089680327719E-3</v>
      </c>
    </row>
    <row r="178" spans="2:21">
      <c r="B178" s="76" t="s">
        <v>707</v>
      </c>
      <c r="C178" s="73" t="s">
        <v>708</v>
      </c>
      <c r="D178" s="86" t="s">
        <v>116</v>
      </c>
      <c r="E178" s="86" t="s">
        <v>293</v>
      </c>
      <c r="F178" s="73" t="s">
        <v>411</v>
      </c>
      <c r="G178" s="86" t="s">
        <v>412</v>
      </c>
      <c r="H178" s="73" t="s">
        <v>469</v>
      </c>
      <c r="I178" s="73" t="s">
        <v>297</v>
      </c>
      <c r="J178" s="73"/>
      <c r="K178" s="83">
        <v>9.4999999999616307</v>
      </c>
      <c r="L178" s="86" t="s">
        <v>129</v>
      </c>
      <c r="M178" s="87">
        <v>3.0499999999999999E-2</v>
      </c>
      <c r="N178" s="87">
        <v>2.2499999999961631E-2</v>
      </c>
      <c r="O178" s="83">
        <v>60397.202231999996</v>
      </c>
      <c r="P178" s="85">
        <v>107.88</v>
      </c>
      <c r="Q178" s="73"/>
      <c r="R178" s="83">
        <v>65.156501769000002</v>
      </c>
      <c r="S178" s="84">
        <v>8.8472874603666375E-5</v>
      </c>
      <c r="T178" s="84">
        <f t="shared" si="5"/>
        <v>2.6004913420470169E-3</v>
      </c>
      <c r="U178" s="84">
        <f>R178/'סכום נכסי הקרן'!$C$42</f>
        <v>7.921988157263127E-4</v>
      </c>
    </row>
    <row r="179" spans="2:21">
      <c r="B179" s="76" t="s">
        <v>709</v>
      </c>
      <c r="C179" s="73" t="s">
        <v>710</v>
      </c>
      <c r="D179" s="86" t="s">
        <v>116</v>
      </c>
      <c r="E179" s="86" t="s">
        <v>293</v>
      </c>
      <c r="F179" s="73" t="s">
        <v>411</v>
      </c>
      <c r="G179" s="86" t="s">
        <v>412</v>
      </c>
      <c r="H179" s="73" t="s">
        <v>469</v>
      </c>
      <c r="I179" s="73" t="s">
        <v>297</v>
      </c>
      <c r="J179" s="73"/>
      <c r="K179" s="83">
        <v>8.7599999999660216</v>
      </c>
      <c r="L179" s="86" t="s">
        <v>129</v>
      </c>
      <c r="M179" s="87">
        <v>3.0499999999999999E-2</v>
      </c>
      <c r="N179" s="87">
        <v>2.0399999999879657E-2</v>
      </c>
      <c r="O179" s="83">
        <v>103497.46085800002</v>
      </c>
      <c r="P179" s="85">
        <v>109.19</v>
      </c>
      <c r="Q179" s="73"/>
      <c r="R179" s="83">
        <v>113.008877509</v>
      </c>
      <c r="S179" s="84">
        <v>1.4199685521796369E-4</v>
      </c>
      <c r="T179" s="84">
        <f t="shared" si="5"/>
        <v>4.510349689713194E-3</v>
      </c>
      <c r="U179" s="84">
        <f>R179/'סכום נכסי הקרן'!$C$42</f>
        <v>1.3740071443151657E-3</v>
      </c>
    </row>
    <row r="180" spans="2:21">
      <c r="B180" s="76" t="s">
        <v>711</v>
      </c>
      <c r="C180" s="73" t="s">
        <v>712</v>
      </c>
      <c r="D180" s="86" t="s">
        <v>116</v>
      </c>
      <c r="E180" s="86" t="s">
        <v>293</v>
      </c>
      <c r="F180" s="73" t="s">
        <v>411</v>
      </c>
      <c r="G180" s="86" t="s">
        <v>412</v>
      </c>
      <c r="H180" s="73" t="s">
        <v>469</v>
      </c>
      <c r="I180" s="73" t="s">
        <v>297</v>
      </c>
      <c r="J180" s="73"/>
      <c r="K180" s="83">
        <v>5.1399999999877055</v>
      </c>
      <c r="L180" s="86" t="s">
        <v>129</v>
      </c>
      <c r="M180" s="87">
        <v>2.9100000000000001E-2</v>
      </c>
      <c r="N180" s="87">
        <v>1.2499999999909594E-2</v>
      </c>
      <c r="O180" s="83">
        <v>50823.645338000002</v>
      </c>
      <c r="P180" s="85">
        <v>108.82</v>
      </c>
      <c r="Q180" s="73"/>
      <c r="R180" s="83">
        <v>55.306290861999997</v>
      </c>
      <c r="S180" s="84">
        <v>8.470607556333334E-5</v>
      </c>
      <c r="T180" s="84">
        <f t="shared" si="5"/>
        <v>2.2073550089792117E-3</v>
      </c>
      <c r="U180" s="84">
        <f>R180/'סכום נכסי הקרן'!$C$42</f>
        <v>6.724360107364896E-4</v>
      </c>
    </row>
    <row r="181" spans="2:21">
      <c r="B181" s="76" t="s">
        <v>713</v>
      </c>
      <c r="C181" s="73" t="s">
        <v>714</v>
      </c>
      <c r="D181" s="86" t="s">
        <v>116</v>
      </c>
      <c r="E181" s="86" t="s">
        <v>293</v>
      </c>
      <c r="F181" s="73" t="s">
        <v>411</v>
      </c>
      <c r="G181" s="86" t="s">
        <v>412</v>
      </c>
      <c r="H181" s="73" t="s">
        <v>469</v>
      </c>
      <c r="I181" s="73" t="s">
        <v>297</v>
      </c>
      <c r="J181" s="73"/>
      <c r="K181" s="83">
        <v>7.0400000000394511</v>
      </c>
      <c r="L181" s="86" t="s">
        <v>129</v>
      </c>
      <c r="M181" s="87">
        <v>3.95E-2</v>
      </c>
      <c r="N181" s="87">
        <v>1.5700000000174325E-2</v>
      </c>
      <c r="O181" s="83">
        <v>36993.919843999996</v>
      </c>
      <c r="P181" s="85">
        <v>117.85</v>
      </c>
      <c r="Q181" s="73"/>
      <c r="R181" s="83">
        <v>43.597334531999998</v>
      </c>
      <c r="S181" s="84">
        <v>1.5413492773485706E-4</v>
      </c>
      <c r="T181" s="84">
        <f t="shared" si="5"/>
        <v>1.7400334258082354E-3</v>
      </c>
      <c r="U181" s="84">
        <f>R181/'סכום נכסי הקרן'!$C$42</f>
        <v>5.300738352639209E-4</v>
      </c>
    </row>
    <row r="182" spans="2:21">
      <c r="B182" s="76" t="s">
        <v>715</v>
      </c>
      <c r="C182" s="73" t="s">
        <v>716</v>
      </c>
      <c r="D182" s="86" t="s">
        <v>116</v>
      </c>
      <c r="E182" s="86" t="s">
        <v>293</v>
      </c>
      <c r="F182" s="73" t="s">
        <v>411</v>
      </c>
      <c r="G182" s="86" t="s">
        <v>412</v>
      </c>
      <c r="H182" s="73" t="s">
        <v>469</v>
      </c>
      <c r="I182" s="73" t="s">
        <v>297</v>
      </c>
      <c r="J182" s="73"/>
      <c r="K182" s="83">
        <v>7.7899999998012968</v>
      </c>
      <c r="L182" s="86" t="s">
        <v>129</v>
      </c>
      <c r="M182" s="87">
        <v>3.95E-2</v>
      </c>
      <c r="N182" s="87">
        <v>1.7999999999440273E-2</v>
      </c>
      <c r="O182" s="83">
        <v>9095.913998</v>
      </c>
      <c r="P182" s="85">
        <v>117.85</v>
      </c>
      <c r="Q182" s="73"/>
      <c r="R182" s="83">
        <v>10.719534647</v>
      </c>
      <c r="S182" s="84">
        <v>3.78980668357477E-5</v>
      </c>
      <c r="T182" s="84">
        <f t="shared" si="5"/>
        <v>4.2783231578524258E-4</v>
      </c>
      <c r="U182" s="84">
        <f>R182/'סכום נכסי הקרן'!$C$42</f>
        <v>1.3033239081185419E-4</v>
      </c>
    </row>
    <row r="183" spans="2:21">
      <c r="B183" s="76" t="s">
        <v>717</v>
      </c>
      <c r="C183" s="73" t="s">
        <v>718</v>
      </c>
      <c r="D183" s="86" t="s">
        <v>116</v>
      </c>
      <c r="E183" s="86" t="s">
        <v>293</v>
      </c>
      <c r="F183" s="73" t="s">
        <v>428</v>
      </c>
      <c r="G183" s="86" t="s">
        <v>412</v>
      </c>
      <c r="H183" s="73" t="s">
        <v>473</v>
      </c>
      <c r="I183" s="73" t="s">
        <v>127</v>
      </c>
      <c r="J183" s="73"/>
      <c r="K183" s="83">
        <v>3.3399999999907815</v>
      </c>
      <c r="L183" s="86" t="s">
        <v>129</v>
      </c>
      <c r="M183" s="87">
        <v>3.9199999999999999E-2</v>
      </c>
      <c r="N183" s="87">
        <v>1.2399999999893852E-2</v>
      </c>
      <c r="O183" s="83">
        <v>64496.116521000004</v>
      </c>
      <c r="P183" s="85">
        <v>111.01</v>
      </c>
      <c r="Q183" s="73"/>
      <c r="R183" s="83">
        <v>71.597141098999998</v>
      </c>
      <c r="S183" s="84">
        <v>6.7193673747257399E-5</v>
      </c>
      <c r="T183" s="84">
        <f t="shared" si="5"/>
        <v>2.8575466835736732E-3</v>
      </c>
      <c r="U183" s="84">
        <f>R183/'סכום נכסי הקרן'!$C$42</f>
        <v>8.7050668541267839E-4</v>
      </c>
    </row>
    <row r="184" spans="2:21">
      <c r="B184" s="76" t="s">
        <v>719</v>
      </c>
      <c r="C184" s="73" t="s">
        <v>720</v>
      </c>
      <c r="D184" s="86" t="s">
        <v>116</v>
      </c>
      <c r="E184" s="86" t="s">
        <v>293</v>
      </c>
      <c r="F184" s="73" t="s">
        <v>428</v>
      </c>
      <c r="G184" s="86" t="s">
        <v>412</v>
      </c>
      <c r="H184" s="73" t="s">
        <v>473</v>
      </c>
      <c r="I184" s="73" t="s">
        <v>127</v>
      </c>
      <c r="J184" s="73"/>
      <c r="K184" s="83">
        <v>8.2400000000108271</v>
      </c>
      <c r="L184" s="86" t="s">
        <v>129</v>
      </c>
      <c r="M184" s="87">
        <v>2.64E-2</v>
      </c>
      <c r="N184" s="87">
        <v>2.1800000000021844E-2</v>
      </c>
      <c r="O184" s="83">
        <v>201340.33172200003</v>
      </c>
      <c r="P184" s="85">
        <v>104.59</v>
      </c>
      <c r="Q184" s="73"/>
      <c r="R184" s="83">
        <v>210.58185295299998</v>
      </c>
      <c r="S184" s="84">
        <v>1.2305570576916079E-4</v>
      </c>
      <c r="T184" s="84">
        <f t="shared" si="5"/>
        <v>8.4046299375918603E-3</v>
      </c>
      <c r="U184" s="84">
        <f>R184/'סכום נכסי הקרן'!$C$42</f>
        <v>2.5603384158691834E-3</v>
      </c>
    </row>
    <row r="185" spans="2:21">
      <c r="B185" s="76" t="s">
        <v>721</v>
      </c>
      <c r="C185" s="73" t="s">
        <v>722</v>
      </c>
      <c r="D185" s="86" t="s">
        <v>116</v>
      </c>
      <c r="E185" s="86" t="s">
        <v>293</v>
      </c>
      <c r="F185" s="73" t="s">
        <v>439</v>
      </c>
      <c r="G185" s="86" t="s">
        <v>347</v>
      </c>
      <c r="H185" s="73" t="s">
        <v>469</v>
      </c>
      <c r="I185" s="73" t="s">
        <v>297</v>
      </c>
      <c r="J185" s="73"/>
      <c r="K185" s="83">
        <v>1.6900003069866756</v>
      </c>
      <c r="L185" s="86" t="s">
        <v>129</v>
      </c>
      <c r="M185" s="87">
        <v>5.74E-2</v>
      </c>
      <c r="N185" s="87">
        <v>1.3300004434251982E-2</v>
      </c>
      <c r="O185" s="83">
        <v>1.613496</v>
      </c>
      <c r="P185" s="85">
        <v>109.02</v>
      </c>
      <c r="Q185" s="73"/>
      <c r="R185" s="83">
        <v>1.759034E-3</v>
      </c>
      <c r="S185" s="84">
        <v>1.075663498023701E-7</v>
      </c>
      <c r="T185" s="84">
        <f t="shared" ref="T185:T201" si="6">IFERROR(R185/$R$11,0)</f>
        <v>7.0205621283718253E-8</v>
      </c>
      <c r="U185" s="84">
        <f>R185/'סכום נכסי הקרן'!$C$42</f>
        <v>2.1387039110275207E-8</v>
      </c>
    </row>
    <row r="186" spans="2:21">
      <c r="B186" s="76" t="s">
        <v>723</v>
      </c>
      <c r="C186" s="73" t="s">
        <v>724</v>
      </c>
      <c r="D186" s="86" t="s">
        <v>116</v>
      </c>
      <c r="E186" s="86" t="s">
        <v>293</v>
      </c>
      <c r="F186" s="73" t="s">
        <v>439</v>
      </c>
      <c r="G186" s="86" t="s">
        <v>347</v>
      </c>
      <c r="H186" s="73" t="s">
        <v>469</v>
      </c>
      <c r="I186" s="73" t="s">
        <v>297</v>
      </c>
      <c r="J186" s="73"/>
      <c r="K186" s="83">
        <v>3.7199999997933602</v>
      </c>
      <c r="L186" s="86" t="s">
        <v>129</v>
      </c>
      <c r="M186" s="87">
        <v>5.6500000000000002E-2</v>
      </c>
      <c r="N186" s="87">
        <v>1.3699999998118099E-2</v>
      </c>
      <c r="O186" s="83">
        <v>2326.5983999999999</v>
      </c>
      <c r="P186" s="85">
        <v>116.48</v>
      </c>
      <c r="Q186" s="73"/>
      <c r="R186" s="83">
        <v>2.7100219229999998</v>
      </c>
      <c r="S186" s="84">
        <v>7.453730772622751E-6</v>
      </c>
      <c r="T186" s="84">
        <f t="shared" si="6"/>
        <v>1.0816094106009994E-4</v>
      </c>
      <c r="U186" s="84">
        <f>R186/'סכום נכסי הקרן'!$C$42</f>
        <v>3.2949530740681661E-5</v>
      </c>
    </row>
    <row r="187" spans="2:21">
      <c r="B187" s="76" t="s">
        <v>725</v>
      </c>
      <c r="C187" s="73" t="s">
        <v>726</v>
      </c>
      <c r="D187" s="86" t="s">
        <v>116</v>
      </c>
      <c r="E187" s="86" t="s">
        <v>293</v>
      </c>
      <c r="F187" s="73" t="s">
        <v>549</v>
      </c>
      <c r="G187" s="86" t="s">
        <v>412</v>
      </c>
      <c r="H187" s="73" t="s">
        <v>473</v>
      </c>
      <c r="I187" s="73" t="s">
        <v>127</v>
      </c>
      <c r="J187" s="73"/>
      <c r="K187" s="83">
        <v>3.3100000000106458</v>
      </c>
      <c r="L187" s="86" t="s">
        <v>129</v>
      </c>
      <c r="M187" s="87">
        <v>4.0999999999999995E-2</v>
      </c>
      <c r="N187" s="87">
        <v>9.0000000000760375E-3</v>
      </c>
      <c r="O187" s="83">
        <v>23265.984</v>
      </c>
      <c r="P187" s="85">
        <v>111</v>
      </c>
      <c r="Q187" s="83">
        <v>0.47695267200000002</v>
      </c>
      <c r="R187" s="83">
        <v>26.302194911999997</v>
      </c>
      <c r="S187" s="84">
        <v>7.755328E-5</v>
      </c>
      <c r="T187" s="84">
        <f t="shared" si="6"/>
        <v>1.0497590921621828E-3</v>
      </c>
      <c r="U187" s="84">
        <f>R187/'סכום נכסי הקרן'!$C$42</f>
        <v>3.1979260848228371E-4</v>
      </c>
    </row>
    <row r="188" spans="2:21">
      <c r="B188" s="76" t="s">
        <v>727</v>
      </c>
      <c r="C188" s="73" t="s">
        <v>728</v>
      </c>
      <c r="D188" s="86" t="s">
        <v>116</v>
      </c>
      <c r="E188" s="86" t="s">
        <v>293</v>
      </c>
      <c r="F188" s="73" t="s">
        <v>568</v>
      </c>
      <c r="G188" s="86" t="s">
        <v>416</v>
      </c>
      <c r="H188" s="73" t="s">
        <v>469</v>
      </c>
      <c r="I188" s="73" t="s">
        <v>297</v>
      </c>
      <c r="J188" s="73"/>
      <c r="K188" s="83">
        <v>7.229999999994968</v>
      </c>
      <c r="L188" s="86" t="s">
        <v>129</v>
      </c>
      <c r="M188" s="87">
        <v>2.4300000000000002E-2</v>
      </c>
      <c r="N188" s="87">
        <v>1.8599999999990853E-2</v>
      </c>
      <c r="O188" s="83">
        <v>125639.12005899999</v>
      </c>
      <c r="P188" s="85">
        <v>104.4</v>
      </c>
      <c r="Q188" s="73"/>
      <c r="R188" s="83">
        <v>131.16724134199998</v>
      </c>
      <c r="S188" s="84">
        <v>1.4531221417509526E-4</v>
      </c>
      <c r="T188" s="84">
        <f t="shared" si="6"/>
        <v>5.2350765650274649E-3</v>
      </c>
      <c r="U188" s="84">
        <f>R188/'סכום נכסי הקרן'!$C$42</f>
        <v>1.5947837964293246E-3</v>
      </c>
    </row>
    <row r="189" spans="2:21">
      <c r="B189" s="76" t="s">
        <v>729</v>
      </c>
      <c r="C189" s="73" t="s">
        <v>730</v>
      </c>
      <c r="D189" s="86" t="s">
        <v>116</v>
      </c>
      <c r="E189" s="86" t="s">
        <v>293</v>
      </c>
      <c r="F189" s="73" t="s">
        <v>568</v>
      </c>
      <c r="G189" s="86" t="s">
        <v>416</v>
      </c>
      <c r="H189" s="73" t="s">
        <v>469</v>
      </c>
      <c r="I189" s="73" t="s">
        <v>297</v>
      </c>
      <c r="J189" s="73"/>
      <c r="K189" s="83">
        <v>3.3199999999900069</v>
      </c>
      <c r="L189" s="86" t="s">
        <v>129</v>
      </c>
      <c r="M189" s="87">
        <v>1.7500000000000002E-2</v>
      </c>
      <c r="N189" s="87">
        <v>1.1799999999975018E-2</v>
      </c>
      <c r="O189" s="83">
        <v>39211.611317000003</v>
      </c>
      <c r="P189" s="85">
        <v>102.08</v>
      </c>
      <c r="Q189" s="73"/>
      <c r="R189" s="83">
        <v>40.027211844999997</v>
      </c>
      <c r="S189" s="84">
        <v>5.6452240340997491E-5</v>
      </c>
      <c r="T189" s="84">
        <f t="shared" si="6"/>
        <v>1.5975446045006696E-3</v>
      </c>
      <c r="U189" s="84">
        <f>R189/'סכום נכסי הקרן'!$C$42</f>
        <v>4.8666685533326013E-4</v>
      </c>
    </row>
    <row r="190" spans="2:21">
      <c r="B190" s="76" t="s">
        <v>731</v>
      </c>
      <c r="C190" s="73" t="s">
        <v>732</v>
      </c>
      <c r="D190" s="86" t="s">
        <v>116</v>
      </c>
      <c r="E190" s="86" t="s">
        <v>293</v>
      </c>
      <c r="F190" s="73" t="s">
        <v>568</v>
      </c>
      <c r="G190" s="86" t="s">
        <v>416</v>
      </c>
      <c r="H190" s="73" t="s">
        <v>469</v>
      </c>
      <c r="I190" s="73" t="s">
        <v>297</v>
      </c>
      <c r="J190" s="73"/>
      <c r="K190" s="83">
        <v>1.8699999999849588</v>
      </c>
      <c r="L190" s="86" t="s">
        <v>129</v>
      </c>
      <c r="M190" s="87">
        <v>2.9600000000000001E-2</v>
      </c>
      <c r="N190" s="87">
        <v>9.4999999998004719E-3</v>
      </c>
      <c r="O190" s="83">
        <v>31303.089240000001</v>
      </c>
      <c r="P190" s="85">
        <v>104.07</v>
      </c>
      <c r="Q190" s="73"/>
      <c r="R190" s="83">
        <v>32.577124627000003</v>
      </c>
      <c r="S190" s="84">
        <v>7.6649238823293191E-5</v>
      </c>
      <c r="T190" s="84">
        <f t="shared" si="6"/>
        <v>1.3002007204384073E-3</v>
      </c>
      <c r="U190" s="84">
        <f>R190/'סכום נכסי הקרן'!$C$42</f>
        <v>3.9608571437388856E-4</v>
      </c>
    </row>
    <row r="191" spans="2:21">
      <c r="B191" s="76" t="s">
        <v>733</v>
      </c>
      <c r="C191" s="73" t="s">
        <v>734</v>
      </c>
      <c r="D191" s="86" t="s">
        <v>116</v>
      </c>
      <c r="E191" s="86" t="s">
        <v>293</v>
      </c>
      <c r="F191" s="73" t="s">
        <v>573</v>
      </c>
      <c r="G191" s="86" t="s">
        <v>412</v>
      </c>
      <c r="H191" s="73" t="s">
        <v>469</v>
      </c>
      <c r="I191" s="73" t="s">
        <v>297</v>
      </c>
      <c r="J191" s="73"/>
      <c r="K191" s="83">
        <v>2.899999999907116</v>
      </c>
      <c r="L191" s="86" t="s">
        <v>129</v>
      </c>
      <c r="M191" s="87">
        <v>3.85E-2</v>
      </c>
      <c r="N191" s="87">
        <v>9.9000000002167285E-3</v>
      </c>
      <c r="O191" s="83">
        <v>8785.5021479999996</v>
      </c>
      <c r="P191" s="85">
        <v>110.29</v>
      </c>
      <c r="Q191" s="73"/>
      <c r="R191" s="83">
        <v>9.6895300210000013</v>
      </c>
      <c r="S191" s="84">
        <v>2.2028132587486929E-5</v>
      </c>
      <c r="T191" s="84">
        <f t="shared" si="6"/>
        <v>3.8672332375130019E-4</v>
      </c>
      <c r="U191" s="84">
        <f>R191/'סכום נכסי הקרן'!$C$42</f>
        <v>1.1780918249409209E-4</v>
      </c>
    </row>
    <row r="192" spans="2:21">
      <c r="B192" s="76" t="s">
        <v>735</v>
      </c>
      <c r="C192" s="73" t="s">
        <v>736</v>
      </c>
      <c r="D192" s="86" t="s">
        <v>116</v>
      </c>
      <c r="E192" s="86" t="s">
        <v>293</v>
      </c>
      <c r="F192" s="73" t="s">
        <v>573</v>
      </c>
      <c r="G192" s="86" t="s">
        <v>412</v>
      </c>
      <c r="H192" s="73" t="s">
        <v>473</v>
      </c>
      <c r="I192" s="73" t="s">
        <v>127</v>
      </c>
      <c r="J192" s="73"/>
      <c r="K192" s="83">
        <v>4.2299999999896434</v>
      </c>
      <c r="L192" s="86" t="s">
        <v>129</v>
      </c>
      <c r="M192" s="87">
        <v>3.61E-2</v>
      </c>
      <c r="N192" s="87">
        <v>1.1700000000005597E-2</v>
      </c>
      <c r="O192" s="83">
        <v>127178.55460600001</v>
      </c>
      <c r="P192" s="85">
        <v>112.37</v>
      </c>
      <c r="Q192" s="73"/>
      <c r="R192" s="83">
        <v>142.910537576</v>
      </c>
      <c r="S192" s="84">
        <v>1.6570495714136809E-4</v>
      </c>
      <c r="T192" s="84">
        <f t="shared" si="6"/>
        <v>5.7037687040234824E-3</v>
      </c>
      <c r="U192" s="84">
        <f>R192/'סכום נכסי הקרן'!$C$42</f>
        <v>1.737563490193121E-3</v>
      </c>
    </row>
    <row r="193" spans="2:21">
      <c r="B193" s="76" t="s">
        <v>737</v>
      </c>
      <c r="C193" s="73" t="s">
        <v>738</v>
      </c>
      <c r="D193" s="86" t="s">
        <v>116</v>
      </c>
      <c r="E193" s="86" t="s">
        <v>293</v>
      </c>
      <c r="F193" s="73" t="s">
        <v>573</v>
      </c>
      <c r="G193" s="86" t="s">
        <v>412</v>
      </c>
      <c r="H193" s="73" t="s">
        <v>473</v>
      </c>
      <c r="I193" s="73" t="s">
        <v>127</v>
      </c>
      <c r="J193" s="73"/>
      <c r="K193" s="83">
        <v>5.1900000000184985</v>
      </c>
      <c r="L193" s="86" t="s">
        <v>129</v>
      </c>
      <c r="M193" s="87">
        <v>3.3000000000000002E-2</v>
      </c>
      <c r="N193" s="87">
        <v>1.2000000000120645E-2</v>
      </c>
      <c r="O193" s="83">
        <v>44171.758977999998</v>
      </c>
      <c r="P193" s="85">
        <v>112.59</v>
      </c>
      <c r="Q193" s="73"/>
      <c r="R193" s="83">
        <v>49.732983431999997</v>
      </c>
      <c r="S193" s="84">
        <v>1.4325433841314112E-4</v>
      </c>
      <c r="T193" s="84">
        <f t="shared" si="6"/>
        <v>1.9849161529205384E-3</v>
      </c>
      <c r="U193" s="84">
        <f>R193/'סכום נכסי הקרן'!$C$42</f>
        <v>6.0467350928455779E-4</v>
      </c>
    </row>
    <row r="194" spans="2:21">
      <c r="B194" s="76" t="s">
        <v>739</v>
      </c>
      <c r="C194" s="73" t="s">
        <v>740</v>
      </c>
      <c r="D194" s="86" t="s">
        <v>116</v>
      </c>
      <c r="E194" s="86" t="s">
        <v>293</v>
      </c>
      <c r="F194" s="73" t="s">
        <v>573</v>
      </c>
      <c r="G194" s="86" t="s">
        <v>412</v>
      </c>
      <c r="H194" s="73" t="s">
        <v>473</v>
      </c>
      <c r="I194" s="73" t="s">
        <v>127</v>
      </c>
      <c r="J194" s="73"/>
      <c r="K194" s="83">
        <v>7.5399999999864695</v>
      </c>
      <c r="L194" s="86" t="s">
        <v>129</v>
      </c>
      <c r="M194" s="87">
        <v>2.6200000000000001E-2</v>
      </c>
      <c r="N194" s="87">
        <v>1.7600000000002936E-2</v>
      </c>
      <c r="O194" s="83">
        <v>126958.597024</v>
      </c>
      <c r="P194" s="85">
        <v>107.12</v>
      </c>
      <c r="Q194" s="73"/>
      <c r="R194" s="83">
        <v>135.99804489600001</v>
      </c>
      <c r="S194" s="84">
        <v>1.5869824628000001E-4</v>
      </c>
      <c r="T194" s="84">
        <f t="shared" si="6"/>
        <v>5.4278810047416297E-3</v>
      </c>
      <c r="U194" s="84">
        <f>R194/'סכום נכסי הקרן'!$C$42</f>
        <v>1.6535186387026718E-3</v>
      </c>
    </row>
    <row r="195" spans="2:21">
      <c r="B195" s="76" t="s">
        <v>741</v>
      </c>
      <c r="C195" s="73" t="s">
        <v>742</v>
      </c>
      <c r="D195" s="86" t="s">
        <v>116</v>
      </c>
      <c r="E195" s="86" t="s">
        <v>293</v>
      </c>
      <c r="F195" s="73" t="s">
        <v>579</v>
      </c>
      <c r="G195" s="86" t="s">
        <v>125</v>
      </c>
      <c r="H195" s="73" t="s">
        <v>469</v>
      </c>
      <c r="I195" s="73" t="s">
        <v>297</v>
      </c>
      <c r="J195" s="73"/>
      <c r="K195" s="83">
        <v>2.7400000001317801</v>
      </c>
      <c r="L195" s="86" t="s">
        <v>129</v>
      </c>
      <c r="M195" s="87">
        <v>2.7000000000000003E-2</v>
      </c>
      <c r="N195" s="87">
        <v>1.7700000001856904E-2</v>
      </c>
      <c r="O195" s="83">
        <v>1626.031354</v>
      </c>
      <c r="P195" s="85">
        <v>102.67</v>
      </c>
      <c r="Q195" s="73"/>
      <c r="R195" s="83">
        <v>1.669446397</v>
      </c>
      <c r="S195" s="84">
        <v>1.04269834997771E-5</v>
      </c>
      <c r="T195" s="84">
        <f t="shared" si="6"/>
        <v>6.6630048936660663E-5</v>
      </c>
      <c r="U195" s="84">
        <f>R195/'סכום נכסי הקרן'!$C$42</f>
        <v>2.0297797191610297E-5</v>
      </c>
    </row>
    <row r="196" spans="2:21">
      <c r="B196" s="76" t="s">
        <v>743</v>
      </c>
      <c r="C196" s="73" t="s">
        <v>744</v>
      </c>
      <c r="D196" s="86" t="s">
        <v>116</v>
      </c>
      <c r="E196" s="86" t="s">
        <v>293</v>
      </c>
      <c r="F196" s="73" t="s">
        <v>745</v>
      </c>
      <c r="G196" s="86" t="s">
        <v>647</v>
      </c>
      <c r="H196" s="73" t="s">
        <v>585</v>
      </c>
      <c r="I196" s="73" t="s">
        <v>127</v>
      </c>
      <c r="J196" s="73"/>
      <c r="K196" s="83">
        <v>2.8900000000424142</v>
      </c>
      <c r="L196" s="86" t="s">
        <v>129</v>
      </c>
      <c r="M196" s="87">
        <v>3.7499999999999999E-2</v>
      </c>
      <c r="N196" s="87">
        <v>0.01</v>
      </c>
      <c r="O196" s="83">
        <v>8070.6476739999998</v>
      </c>
      <c r="P196" s="85">
        <v>108.09</v>
      </c>
      <c r="Q196" s="73"/>
      <c r="R196" s="83">
        <v>8.7235630669999988</v>
      </c>
      <c r="S196" s="84">
        <v>2.0417926406441893E-5</v>
      </c>
      <c r="T196" s="84">
        <f t="shared" si="6"/>
        <v>3.481701689259182E-4</v>
      </c>
      <c r="U196" s="84">
        <f>R196/'סכום נכסי הקרן'!$C$42</f>
        <v>1.0606456981211353E-4</v>
      </c>
    </row>
    <row r="197" spans="2:21">
      <c r="B197" s="76" t="s">
        <v>746</v>
      </c>
      <c r="C197" s="73" t="s">
        <v>747</v>
      </c>
      <c r="D197" s="86" t="s">
        <v>116</v>
      </c>
      <c r="E197" s="86" t="s">
        <v>293</v>
      </c>
      <c r="F197" s="73" t="s">
        <v>745</v>
      </c>
      <c r="G197" s="86" t="s">
        <v>647</v>
      </c>
      <c r="H197" s="73" t="s">
        <v>748</v>
      </c>
      <c r="I197" s="73" t="s">
        <v>297</v>
      </c>
      <c r="J197" s="73"/>
      <c r="K197" s="83">
        <v>5.4200000000167705</v>
      </c>
      <c r="L197" s="86" t="s">
        <v>129</v>
      </c>
      <c r="M197" s="87">
        <v>3.7499999999999999E-2</v>
      </c>
      <c r="N197" s="87">
        <v>1.5500000000046588E-2</v>
      </c>
      <c r="O197" s="83">
        <v>46942.612617999992</v>
      </c>
      <c r="P197" s="85">
        <v>114.32</v>
      </c>
      <c r="Q197" s="73"/>
      <c r="R197" s="83">
        <v>53.664796304999996</v>
      </c>
      <c r="S197" s="84">
        <v>8.5868695556258774E-5</v>
      </c>
      <c r="T197" s="84">
        <f t="shared" si="6"/>
        <v>2.1418405588844286E-3</v>
      </c>
      <c r="U197" s="84">
        <f>R197/'סכום נכסי הקרן'!$C$42</f>
        <v>6.5247806319831644E-4</v>
      </c>
    </row>
    <row r="198" spans="2:21">
      <c r="B198" s="76" t="s">
        <v>749</v>
      </c>
      <c r="C198" s="73" t="s">
        <v>750</v>
      </c>
      <c r="D198" s="86" t="s">
        <v>116</v>
      </c>
      <c r="E198" s="86" t="s">
        <v>293</v>
      </c>
      <c r="F198" s="73" t="s">
        <v>751</v>
      </c>
      <c r="G198" s="86" t="s">
        <v>669</v>
      </c>
      <c r="H198" s="73" t="s">
        <v>585</v>
      </c>
      <c r="I198" s="73" t="s">
        <v>127</v>
      </c>
      <c r="J198" s="73"/>
      <c r="K198" s="83">
        <v>2.3100000000049561</v>
      </c>
      <c r="L198" s="86" t="s">
        <v>129</v>
      </c>
      <c r="M198" s="87">
        <v>3.0499999999999999E-2</v>
      </c>
      <c r="N198" s="87">
        <v>1.3100000000049562E-2</v>
      </c>
      <c r="O198" s="83">
        <v>5816.4960000000001</v>
      </c>
      <c r="P198" s="85">
        <v>104.07</v>
      </c>
      <c r="Q198" s="73"/>
      <c r="R198" s="83">
        <v>6.0532273869999997</v>
      </c>
      <c r="S198" s="84">
        <v>3.0583639726421754E-5</v>
      </c>
      <c r="T198" s="84">
        <f t="shared" si="6"/>
        <v>2.4159316390470756E-4</v>
      </c>
      <c r="U198" s="84">
        <f>R198/'סכום נכסי הקרן'!$C$42</f>
        <v>7.3597560291135922E-5</v>
      </c>
    </row>
    <row r="199" spans="2:21">
      <c r="B199" s="76" t="s">
        <v>752</v>
      </c>
      <c r="C199" s="73" t="s">
        <v>753</v>
      </c>
      <c r="D199" s="86" t="s">
        <v>116</v>
      </c>
      <c r="E199" s="86" t="s">
        <v>293</v>
      </c>
      <c r="F199" s="73" t="s">
        <v>751</v>
      </c>
      <c r="G199" s="86" t="s">
        <v>669</v>
      </c>
      <c r="H199" s="73" t="s">
        <v>585</v>
      </c>
      <c r="I199" s="73" t="s">
        <v>127</v>
      </c>
      <c r="J199" s="73"/>
      <c r="K199" s="83">
        <v>4.9200000000152464</v>
      </c>
      <c r="L199" s="86" t="s">
        <v>129</v>
      </c>
      <c r="M199" s="87">
        <v>2.58E-2</v>
      </c>
      <c r="N199" s="87">
        <v>1.7800000000101644E-2</v>
      </c>
      <c r="O199" s="83">
        <v>60547.901826999994</v>
      </c>
      <c r="P199" s="85">
        <v>103.99</v>
      </c>
      <c r="Q199" s="73"/>
      <c r="R199" s="83">
        <v>62.963763112000002</v>
      </c>
      <c r="S199" s="84">
        <v>2.8832334203333329E-4</v>
      </c>
      <c r="T199" s="84">
        <f t="shared" si="6"/>
        <v>2.5129759331762895E-3</v>
      </c>
      <c r="U199" s="84">
        <f>R199/'סכום נכסי הקרן'!$C$42</f>
        <v>7.6553862188362897E-4</v>
      </c>
    </row>
    <row r="200" spans="2:21">
      <c r="B200" s="76" t="s">
        <v>754</v>
      </c>
      <c r="C200" s="73" t="s">
        <v>755</v>
      </c>
      <c r="D200" s="86" t="s">
        <v>116</v>
      </c>
      <c r="E200" s="86" t="s">
        <v>293</v>
      </c>
      <c r="F200" s="73" t="s">
        <v>756</v>
      </c>
      <c r="G200" s="86" t="s">
        <v>124</v>
      </c>
      <c r="H200" s="73" t="s">
        <v>748</v>
      </c>
      <c r="I200" s="73" t="s">
        <v>297</v>
      </c>
      <c r="J200" s="73"/>
      <c r="K200" s="83">
        <v>1.3199999998405025</v>
      </c>
      <c r="L200" s="86" t="s">
        <v>129</v>
      </c>
      <c r="M200" s="87">
        <v>3.4000000000000002E-2</v>
      </c>
      <c r="N200" s="87">
        <v>2.0400000000797489E-2</v>
      </c>
      <c r="O200" s="83">
        <v>2451.0109710000002</v>
      </c>
      <c r="P200" s="85">
        <v>102.32</v>
      </c>
      <c r="Q200" s="73"/>
      <c r="R200" s="83">
        <v>2.5078743450000003</v>
      </c>
      <c r="S200" s="84">
        <v>6.3649628179805374E-6</v>
      </c>
      <c r="T200" s="84">
        <f t="shared" si="6"/>
        <v>1.0009293537943155E-4</v>
      </c>
      <c r="U200" s="84">
        <f>R200/'סכום נכסי הקרן'!$C$42</f>
        <v>3.0491739613998833E-5</v>
      </c>
    </row>
    <row r="201" spans="2:21">
      <c r="B201" s="76" t="s">
        <v>757</v>
      </c>
      <c r="C201" s="73" t="s">
        <v>758</v>
      </c>
      <c r="D201" s="86" t="s">
        <v>116</v>
      </c>
      <c r="E201" s="86" t="s">
        <v>293</v>
      </c>
      <c r="F201" s="73" t="s">
        <v>759</v>
      </c>
      <c r="G201" s="86" t="s">
        <v>125</v>
      </c>
      <c r="H201" s="73" t="s">
        <v>748</v>
      </c>
      <c r="I201" s="73" t="s">
        <v>297</v>
      </c>
      <c r="J201" s="73"/>
      <c r="K201" s="83">
        <v>2.2000000000356783</v>
      </c>
      <c r="L201" s="86" t="s">
        <v>129</v>
      </c>
      <c r="M201" s="87">
        <v>2.9500000000000002E-2</v>
      </c>
      <c r="N201" s="87">
        <v>7.5000000002675878E-3</v>
      </c>
      <c r="O201" s="83">
        <v>26718.937806000002</v>
      </c>
      <c r="P201" s="85">
        <v>104.9</v>
      </c>
      <c r="Q201" s="73"/>
      <c r="R201" s="83">
        <v>28.028165755000003</v>
      </c>
      <c r="S201" s="84">
        <v>1.8679430607627376E-4</v>
      </c>
      <c r="T201" s="84">
        <f t="shared" si="6"/>
        <v>1.1186451144621487E-3</v>
      </c>
      <c r="U201" s="84">
        <f>R201/'סכום נכסי הקרן'!$C$42</f>
        <v>3.4077765250214678E-4</v>
      </c>
    </row>
    <row r="202" spans="2:21">
      <c r="B202" s="76" t="s">
        <v>760</v>
      </c>
      <c r="C202" s="73" t="s">
        <v>761</v>
      </c>
      <c r="D202" s="86" t="s">
        <v>116</v>
      </c>
      <c r="E202" s="86" t="s">
        <v>293</v>
      </c>
      <c r="F202" s="73" t="s">
        <v>549</v>
      </c>
      <c r="G202" s="86" t="s">
        <v>412</v>
      </c>
      <c r="H202" s="73" t="s">
        <v>585</v>
      </c>
      <c r="I202" s="73" t="s">
        <v>127</v>
      </c>
      <c r="J202" s="73"/>
      <c r="K202" s="83">
        <v>7.5200000000417848</v>
      </c>
      <c r="L202" s="86" t="s">
        <v>129</v>
      </c>
      <c r="M202" s="87">
        <v>3.4300000000000004E-2</v>
      </c>
      <c r="N202" s="87">
        <v>1.8700000000082075E-2</v>
      </c>
      <c r="O202" s="83">
        <v>59692.578334999998</v>
      </c>
      <c r="P202" s="85">
        <v>112.26</v>
      </c>
      <c r="Q202" s="73"/>
      <c r="R202" s="83">
        <v>67.010888434999998</v>
      </c>
      <c r="S202" s="84">
        <v>1.9643470559102275E-4</v>
      </c>
      <c r="T202" s="84">
        <f t="shared" ref="T202:T266" si="7">IFERROR(R202/$R$11,0)</f>
        <v>2.6745026277792839E-3</v>
      </c>
      <c r="U202" s="84">
        <f>R202/'סכום נכסי הקרן'!$C$42</f>
        <v>8.1474519069764059E-4</v>
      </c>
    </row>
    <row r="203" spans="2:21">
      <c r="B203" s="76" t="s">
        <v>762</v>
      </c>
      <c r="C203" s="73" t="s">
        <v>763</v>
      </c>
      <c r="D203" s="86" t="s">
        <v>116</v>
      </c>
      <c r="E203" s="86" t="s">
        <v>293</v>
      </c>
      <c r="F203" s="73" t="s">
        <v>764</v>
      </c>
      <c r="G203" s="86" t="s">
        <v>408</v>
      </c>
      <c r="H203" s="73" t="s">
        <v>748</v>
      </c>
      <c r="I203" s="73" t="s">
        <v>297</v>
      </c>
      <c r="J203" s="73"/>
      <c r="K203" s="83">
        <v>3.5100000000214928</v>
      </c>
      <c r="L203" s="86" t="s">
        <v>129</v>
      </c>
      <c r="M203" s="87">
        <v>3.9E-2</v>
      </c>
      <c r="N203" s="87">
        <v>4.5400000000322398E-2</v>
      </c>
      <c r="O203" s="83">
        <v>56786.450448000003</v>
      </c>
      <c r="P203" s="85">
        <v>98.32</v>
      </c>
      <c r="Q203" s="73"/>
      <c r="R203" s="83">
        <v>55.832438080000003</v>
      </c>
      <c r="S203" s="84">
        <v>1.3491993263798144E-4</v>
      </c>
      <c r="T203" s="84">
        <f t="shared" si="7"/>
        <v>2.2283543144652855E-3</v>
      </c>
      <c r="U203" s="84">
        <f>R203/'סכום נכסי הקרן'!$C$42</f>
        <v>6.7883311910911265E-4</v>
      </c>
    </row>
    <row r="204" spans="2:21">
      <c r="B204" s="76" t="s">
        <v>765</v>
      </c>
      <c r="C204" s="73" t="s">
        <v>766</v>
      </c>
      <c r="D204" s="86" t="s">
        <v>116</v>
      </c>
      <c r="E204" s="86" t="s">
        <v>293</v>
      </c>
      <c r="F204" s="73" t="s">
        <v>767</v>
      </c>
      <c r="G204" s="86" t="s">
        <v>153</v>
      </c>
      <c r="H204" s="73" t="s">
        <v>748</v>
      </c>
      <c r="I204" s="73" t="s">
        <v>297</v>
      </c>
      <c r="J204" s="73"/>
      <c r="K204" s="83">
        <v>0.98999999997898303</v>
      </c>
      <c r="L204" s="86" t="s">
        <v>129</v>
      </c>
      <c r="M204" s="87">
        <v>1.21E-2</v>
      </c>
      <c r="N204" s="87">
        <v>8.2999999996604939E-3</v>
      </c>
      <c r="O204" s="83">
        <v>12321.597985</v>
      </c>
      <c r="P204" s="85">
        <v>100.4</v>
      </c>
      <c r="Q204" s="73"/>
      <c r="R204" s="83">
        <v>12.370884373999999</v>
      </c>
      <c r="S204" s="84">
        <v>1.1280580860838391E-4</v>
      </c>
      <c r="T204" s="84">
        <f t="shared" si="7"/>
        <v>4.937401001377528E-4</v>
      </c>
      <c r="U204" s="84">
        <f>R204/'סכום נכסי הקרן'!$C$42</f>
        <v>1.5041016144965385E-4</v>
      </c>
    </row>
    <row r="205" spans="2:21">
      <c r="B205" s="76" t="s">
        <v>768</v>
      </c>
      <c r="C205" s="73" t="s">
        <v>769</v>
      </c>
      <c r="D205" s="86" t="s">
        <v>116</v>
      </c>
      <c r="E205" s="86" t="s">
        <v>293</v>
      </c>
      <c r="F205" s="73" t="s">
        <v>767</v>
      </c>
      <c r="G205" s="86" t="s">
        <v>153</v>
      </c>
      <c r="H205" s="73" t="s">
        <v>748</v>
      </c>
      <c r="I205" s="73" t="s">
        <v>297</v>
      </c>
      <c r="J205" s="73"/>
      <c r="K205" s="83">
        <v>1.9500000000038491</v>
      </c>
      <c r="L205" s="86" t="s">
        <v>129</v>
      </c>
      <c r="M205" s="87">
        <v>2.1600000000000001E-2</v>
      </c>
      <c r="N205" s="87">
        <v>9.5000000000384881E-3</v>
      </c>
      <c r="O205" s="83">
        <v>63429.751185000001</v>
      </c>
      <c r="P205" s="85">
        <v>102.4</v>
      </c>
      <c r="Q205" s="73"/>
      <c r="R205" s="83">
        <v>64.952065224999998</v>
      </c>
      <c r="S205" s="84">
        <v>1.2398165870537953E-4</v>
      </c>
      <c r="T205" s="84">
        <f t="shared" si="7"/>
        <v>2.5923319803833897E-3</v>
      </c>
      <c r="U205" s="84">
        <f>R205/'סכום נכסי הקרן'!$C$42</f>
        <v>7.8971319443525321E-4</v>
      </c>
    </row>
    <row r="206" spans="2:21">
      <c r="B206" s="76" t="s">
        <v>770</v>
      </c>
      <c r="C206" s="73" t="s">
        <v>771</v>
      </c>
      <c r="D206" s="86" t="s">
        <v>116</v>
      </c>
      <c r="E206" s="86" t="s">
        <v>293</v>
      </c>
      <c r="F206" s="73" t="s">
        <v>767</v>
      </c>
      <c r="G206" s="86" t="s">
        <v>153</v>
      </c>
      <c r="H206" s="73" t="s">
        <v>748</v>
      </c>
      <c r="I206" s="73" t="s">
        <v>297</v>
      </c>
      <c r="J206" s="73"/>
      <c r="K206" s="83">
        <v>4.4900000000016203</v>
      </c>
      <c r="L206" s="86" t="s">
        <v>129</v>
      </c>
      <c r="M206" s="87">
        <v>0.04</v>
      </c>
      <c r="N206" s="87">
        <v>1.4499999999985707E-2</v>
      </c>
      <c r="O206" s="83">
        <v>92094.52</v>
      </c>
      <c r="P206" s="85">
        <v>113.95</v>
      </c>
      <c r="Q206" s="73"/>
      <c r="R206" s="83">
        <v>104.941702467</v>
      </c>
      <c r="S206" s="84">
        <v>1.1172123783336702E-4</v>
      </c>
      <c r="T206" s="84">
        <f t="shared" si="7"/>
        <v>4.1883769274879525E-3</v>
      </c>
      <c r="U206" s="84">
        <f>R206/'סכום נכסי הקרן'!$C$42</f>
        <v>1.275923202712735E-3</v>
      </c>
    </row>
    <row r="207" spans="2:21">
      <c r="B207" s="76" t="s">
        <v>772</v>
      </c>
      <c r="C207" s="73" t="s">
        <v>773</v>
      </c>
      <c r="D207" s="86" t="s">
        <v>116</v>
      </c>
      <c r="E207" s="86" t="s">
        <v>293</v>
      </c>
      <c r="F207" s="73" t="s">
        <v>774</v>
      </c>
      <c r="G207" s="86" t="s">
        <v>124</v>
      </c>
      <c r="H207" s="73" t="s">
        <v>585</v>
      </c>
      <c r="I207" s="73" t="s">
        <v>127</v>
      </c>
      <c r="J207" s="73"/>
      <c r="K207" s="83">
        <v>2.8000000000182084</v>
      </c>
      <c r="L207" s="86" t="s">
        <v>129</v>
      </c>
      <c r="M207" s="87">
        <v>0.03</v>
      </c>
      <c r="N207" s="87">
        <v>1.4000000000000002E-2</v>
      </c>
      <c r="O207" s="83">
        <v>52028.527987000001</v>
      </c>
      <c r="P207" s="85">
        <v>105.56</v>
      </c>
      <c r="Q207" s="73"/>
      <c r="R207" s="83">
        <v>54.921312404999995</v>
      </c>
      <c r="S207" s="84">
        <v>1.3957192507884708E-4</v>
      </c>
      <c r="T207" s="84">
        <f t="shared" si="7"/>
        <v>2.1919899553449261E-3</v>
      </c>
      <c r="U207" s="84">
        <f>R207/'סכום נכסי הקרן'!$C$42</f>
        <v>6.6775528863761459E-4</v>
      </c>
    </row>
    <row r="208" spans="2:21">
      <c r="B208" s="76" t="s">
        <v>775</v>
      </c>
      <c r="C208" s="73" t="s">
        <v>776</v>
      </c>
      <c r="D208" s="86" t="s">
        <v>116</v>
      </c>
      <c r="E208" s="86" t="s">
        <v>293</v>
      </c>
      <c r="F208" s="73" t="s">
        <v>774</v>
      </c>
      <c r="G208" s="86" t="s">
        <v>124</v>
      </c>
      <c r="H208" s="73" t="s">
        <v>585</v>
      </c>
      <c r="I208" s="73" t="s">
        <v>127</v>
      </c>
      <c r="J208" s="73"/>
      <c r="K208" s="83">
        <v>3.8200000000035765</v>
      </c>
      <c r="L208" s="86" t="s">
        <v>129</v>
      </c>
      <c r="M208" s="87">
        <v>2.5499999999999998E-2</v>
      </c>
      <c r="N208" s="87">
        <v>1.5099999999973173E-2</v>
      </c>
      <c r="O208" s="83">
        <v>63966.308263999999</v>
      </c>
      <c r="P208" s="85">
        <v>104.9</v>
      </c>
      <c r="Q208" s="73"/>
      <c r="R208" s="83">
        <v>67.100654418000005</v>
      </c>
      <c r="S208" s="84">
        <v>2.3770060449187914E-4</v>
      </c>
      <c r="T208" s="84">
        <f t="shared" si="7"/>
        <v>2.6780853195332004E-3</v>
      </c>
      <c r="U208" s="84">
        <f>R208/'סכום נכסי הקרן'!$C$42</f>
        <v>8.1583660143171022E-4</v>
      </c>
    </row>
    <row r="209" spans="2:21">
      <c r="B209" s="76" t="s">
        <v>777</v>
      </c>
      <c r="C209" s="73" t="s">
        <v>778</v>
      </c>
      <c r="D209" s="86" t="s">
        <v>116</v>
      </c>
      <c r="E209" s="86" t="s">
        <v>293</v>
      </c>
      <c r="F209" s="73" t="s">
        <v>779</v>
      </c>
      <c r="G209" s="86" t="s">
        <v>780</v>
      </c>
      <c r="H209" s="73" t="s">
        <v>748</v>
      </c>
      <c r="I209" s="73" t="s">
        <v>297</v>
      </c>
      <c r="J209" s="73"/>
      <c r="K209" s="83">
        <v>4.7699999999850053</v>
      </c>
      <c r="L209" s="86" t="s">
        <v>129</v>
      </c>
      <c r="M209" s="87">
        <v>2.6200000000000001E-2</v>
      </c>
      <c r="N209" s="87">
        <v>1.1800000000035124E-2</v>
      </c>
      <c r="O209" s="83">
        <v>68367.002859</v>
      </c>
      <c r="P209" s="85">
        <v>106.96</v>
      </c>
      <c r="Q209" s="83">
        <v>0.89560773900000001</v>
      </c>
      <c r="R209" s="83">
        <v>74.020953242999994</v>
      </c>
      <c r="S209" s="84">
        <v>9.5781560357304554E-5</v>
      </c>
      <c r="T209" s="84">
        <f t="shared" si="7"/>
        <v>2.9542845734862847E-3</v>
      </c>
      <c r="U209" s="84">
        <f>R209/'סכום נכסי הקרן'!$C$42</f>
        <v>8.9997636315608076E-4</v>
      </c>
    </row>
    <row r="210" spans="2:21">
      <c r="B210" s="76" t="s">
        <v>781</v>
      </c>
      <c r="C210" s="73" t="s">
        <v>782</v>
      </c>
      <c r="D210" s="86" t="s">
        <v>116</v>
      </c>
      <c r="E210" s="86" t="s">
        <v>293</v>
      </c>
      <c r="F210" s="73" t="s">
        <v>779</v>
      </c>
      <c r="G210" s="86" t="s">
        <v>780</v>
      </c>
      <c r="H210" s="73" t="s">
        <v>748</v>
      </c>
      <c r="I210" s="73" t="s">
        <v>297</v>
      </c>
      <c r="J210" s="73"/>
      <c r="K210" s="83">
        <v>2.6399999999869075</v>
      </c>
      <c r="L210" s="86" t="s">
        <v>129</v>
      </c>
      <c r="M210" s="87">
        <v>3.3500000000000002E-2</v>
      </c>
      <c r="N210" s="87">
        <v>1.089999999982816E-2</v>
      </c>
      <c r="O210" s="83">
        <v>22859.572143000001</v>
      </c>
      <c r="P210" s="85">
        <v>106.92</v>
      </c>
      <c r="Q210" s="73"/>
      <c r="R210" s="83">
        <v>24.441454538000002</v>
      </c>
      <c r="S210" s="84">
        <v>6.6532315469780499E-5</v>
      </c>
      <c r="T210" s="84">
        <f t="shared" si="7"/>
        <v>9.754942206449932E-4</v>
      </c>
      <c r="U210" s="84">
        <f>R210/'סכום נכסי הקרן'!$C$42</f>
        <v>2.9716898258715834E-4</v>
      </c>
    </row>
    <row r="211" spans="2:21">
      <c r="B211" s="76" t="s">
        <v>783</v>
      </c>
      <c r="C211" s="73" t="s">
        <v>784</v>
      </c>
      <c r="D211" s="86" t="s">
        <v>116</v>
      </c>
      <c r="E211" s="86" t="s">
        <v>293</v>
      </c>
      <c r="F211" s="73" t="s">
        <v>785</v>
      </c>
      <c r="G211" s="86" t="s">
        <v>669</v>
      </c>
      <c r="H211" s="73" t="s">
        <v>599</v>
      </c>
      <c r="I211" s="73" t="s">
        <v>127</v>
      </c>
      <c r="J211" s="73"/>
      <c r="K211" s="83">
        <v>3.8499999999990133</v>
      </c>
      <c r="L211" s="86" t="s">
        <v>129</v>
      </c>
      <c r="M211" s="87">
        <v>2.9500000000000002E-2</v>
      </c>
      <c r="N211" s="87">
        <v>1.7599999999984225E-2</v>
      </c>
      <c r="O211" s="83">
        <v>48473.029656999999</v>
      </c>
      <c r="P211" s="85">
        <v>104.64</v>
      </c>
      <c r="Q211" s="73"/>
      <c r="R211" s="83">
        <v>50.722178233000008</v>
      </c>
      <c r="S211" s="84">
        <v>1.6075184066100792E-4</v>
      </c>
      <c r="T211" s="84">
        <f t="shared" si="7"/>
        <v>2.0243963651136111E-3</v>
      </c>
      <c r="U211" s="84">
        <f>R211/'סכום נכסי הקרן'!$C$42</f>
        <v>6.1670053542314752E-4</v>
      </c>
    </row>
    <row r="212" spans="2:21">
      <c r="B212" s="76" t="s">
        <v>786</v>
      </c>
      <c r="C212" s="73" t="s">
        <v>787</v>
      </c>
      <c r="D212" s="86" t="s">
        <v>116</v>
      </c>
      <c r="E212" s="86" t="s">
        <v>293</v>
      </c>
      <c r="F212" s="73" t="s">
        <v>785</v>
      </c>
      <c r="G212" s="86" t="s">
        <v>669</v>
      </c>
      <c r="H212" s="73" t="s">
        <v>599</v>
      </c>
      <c r="I212" s="73" t="s">
        <v>127</v>
      </c>
      <c r="J212" s="73"/>
      <c r="K212" s="83">
        <v>5.7000000000338771</v>
      </c>
      <c r="L212" s="86" t="s">
        <v>129</v>
      </c>
      <c r="M212" s="87">
        <v>2.5499999999999998E-2</v>
      </c>
      <c r="N212" s="87">
        <v>2.290000000017554E-2</v>
      </c>
      <c r="O212" s="83">
        <v>63869.003744000001</v>
      </c>
      <c r="P212" s="85">
        <v>101.68</v>
      </c>
      <c r="Q212" s="73"/>
      <c r="R212" s="83">
        <v>64.942002133999992</v>
      </c>
      <c r="S212" s="84">
        <v>1.5967250936E-4</v>
      </c>
      <c r="T212" s="84">
        <f t="shared" si="7"/>
        <v>2.5919303476942606E-3</v>
      </c>
      <c r="U212" s="84">
        <f>R212/'סכום נכסי הקרן'!$C$42</f>
        <v>7.8959084334892548E-4</v>
      </c>
    </row>
    <row r="213" spans="2:21">
      <c r="B213" s="76" t="s">
        <v>788</v>
      </c>
      <c r="C213" s="73" t="s">
        <v>789</v>
      </c>
      <c r="D213" s="86" t="s">
        <v>116</v>
      </c>
      <c r="E213" s="86" t="s">
        <v>293</v>
      </c>
      <c r="F213" s="73" t="s">
        <v>790</v>
      </c>
      <c r="G213" s="86" t="s">
        <v>412</v>
      </c>
      <c r="H213" s="73" t="s">
        <v>599</v>
      </c>
      <c r="I213" s="73" t="s">
        <v>127</v>
      </c>
      <c r="J213" s="73"/>
      <c r="K213" s="83">
        <v>1.4699999997759186</v>
      </c>
      <c r="L213" s="86" t="s">
        <v>129</v>
      </c>
      <c r="M213" s="87">
        <v>4.3499999999999997E-2</v>
      </c>
      <c r="N213" s="87">
        <v>8.3999999880489847E-3</v>
      </c>
      <c r="O213" s="83">
        <v>124.701797</v>
      </c>
      <c r="P213" s="85">
        <v>107.36</v>
      </c>
      <c r="Q213" s="73"/>
      <c r="R213" s="83">
        <v>0.133879849</v>
      </c>
      <c r="S213" s="84">
        <v>7.2175833888004625E-7</v>
      </c>
      <c r="T213" s="84">
        <f t="shared" si="7"/>
        <v>5.3433407065556352E-6</v>
      </c>
      <c r="U213" s="84">
        <f>R213/'סכום נכסי הקרן'!$C$42</f>
        <v>1.6277647655706138E-6</v>
      </c>
    </row>
    <row r="214" spans="2:21">
      <c r="B214" s="76" t="s">
        <v>791</v>
      </c>
      <c r="C214" s="73" t="s">
        <v>792</v>
      </c>
      <c r="D214" s="86" t="s">
        <v>116</v>
      </c>
      <c r="E214" s="86" t="s">
        <v>293</v>
      </c>
      <c r="F214" s="73" t="s">
        <v>790</v>
      </c>
      <c r="G214" s="86" t="s">
        <v>412</v>
      </c>
      <c r="H214" s="73" t="s">
        <v>599</v>
      </c>
      <c r="I214" s="73" t="s">
        <v>127</v>
      </c>
      <c r="J214" s="73"/>
      <c r="K214" s="83">
        <v>4.5500000000519583</v>
      </c>
      <c r="L214" s="86" t="s">
        <v>129</v>
      </c>
      <c r="M214" s="87">
        <v>3.27E-2</v>
      </c>
      <c r="N214" s="87">
        <v>1.5000000000179169E-2</v>
      </c>
      <c r="O214" s="83">
        <v>25663.818964999999</v>
      </c>
      <c r="P214" s="85">
        <v>108.74</v>
      </c>
      <c r="Q214" s="73"/>
      <c r="R214" s="83">
        <v>27.906836740999999</v>
      </c>
      <c r="S214" s="84">
        <v>8.1319354247400916E-5</v>
      </c>
      <c r="T214" s="84">
        <f t="shared" si="7"/>
        <v>1.1138026959485717E-3</v>
      </c>
      <c r="U214" s="84">
        <f>R214/'סכום נכסי הקרן'!$C$42</f>
        <v>3.3930248580972972E-4</v>
      </c>
    </row>
    <row r="215" spans="2:21">
      <c r="B215" s="76" t="s">
        <v>793</v>
      </c>
      <c r="C215" s="73" t="s">
        <v>794</v>
      </c>
      <c r="D215" s="86" t="s">
        <v>116</v>
      </c>
      <c r="E215" s="86" t="s">
        <v>293</v>
      </c>
      <c r="F215" s="73" t="s">
        <v>795</v>
      </c>
      <c r="G215" s="86" t="s">
        <v>125</v>
      </c>
      <c r="H215" s="73" t="s">
        <v>593</v>
      </c>
      <c r="I215" s="73" t="s">
        <v>297</v>
      </c>
      <c r="J215" s="73"/>
      <c r="K215" s="83">
        <v>0.49000000001781868</v>
      </c>
      <c r="L215" s="86" t="s">
        <v>129</v>
      </c>
      <c r="M215" s="87">
        <v>3.3000000000000002E-2</v>
      </c>
      <c r="N215" s="87">
        <v>3.2299999998331531E-2</v>
      </c>
      <c r="O215" s="83">
        <v>6143.8265929999998</v>
      </c>
      <c r="P215" s="85">
        <v>100.48</v>
      </c>
      <c r="Q215" s="73"/>
      <c r="R215" s="83">
        <v>6.1733167609999997</v>
      </c>
      <c r="S215" s="84">
        <v>4.2801227350081854E-5</v>
      </c>
      <c r="T215" s="84">
        <f t="shared" si="7"/>
        <v>2.4638610657167295E-4</v>
      </c>
      <c r="U215" s="84">
        <f>R215/'סכום נכסי הקרן'!$C$42</f>
        <v>7.5057654944489115E-5</v>
      </c>
    </row>
    <row r="216" spans="2:21">
      <c r="B216" s="76" t="s">
        <v>796</v>
      </c>
      <c r="C216" s="73" t="s">
        <v>797</v>
      </c>
      <c r="D216" s="86" t="s">
        <v>116</v>
      </c>
      <c r="E216" s="86" t="s">
        <v>293</v>
      </c>
      <c r="F216" s="73" t="s">
        <v>592</v>
      </c>
      <c r="G216" s="86" t="s">
        <v>125</v>
      </c>
      <c r="H216" s="73" t="s">
        <v>593</v>
      </c>
      <c r="I216" s="73" t="s">
        <v>297</v>
      </c>
      <c r="J216" s="73"/>
      <c r="K216" s="83">
        <v>3.2999999999714191</v>
      </c>
      <c r="L216" s="86" t="s">
        <v>129</v>
      </c>
      <c r="M216" s="87">
        <v>2.7999999999999997E-2</v>
      </c>
      <c r="N216" s="87">
        <v>3.259999999984757E-2</v>
      </c>
      <c r="O216" s="83">
        <v>42582.691339999998</v>
      </c>
      <c r="P216" s="85">
        <v>98.6</v>
      </c>
      <c r="Q216" s="73"/>
      <c r="R216" s="83">
        <v>41.986532713999999</v>
      </c>
      <c r="S216" s="84">
        <v>1.3231129187760965E-4</v>
      </c>
      <c r="T216" s="84">
        <f t="shared" si="7"/>
        <v>1.6757439678457215E-3</v>
      </c>
      <c r="U216" s="84">
        <f>R216/'סכום נכסי הקרן'!$C$42</f>
        <v>5.1048906232578075E-4</v>
      </c>
    </row>
    <row r="217" spans="2:21">
      <c r="B217" s="76" t="s">
        <v>798</v>
      </c>
      <c r="C217" s="73" t="s">
        <v>799</v>
      </c>
      <c r="D217" s="86" t="s">
        <v>116</v>
      </c>
      <c r="E217" s="86" t="s">
        <v>293</v>
      </c>
      <c r="F217" s="73" t="s">
        <v>592</v>
      </c>
      <c r="G217" s="86" t="s">
        <v>125</v>
      </c>
      <c r="H217" s="73" t="s">
        <v>593</v>
      </c>
      <c r="I217" s="73" t="s">
        <v>297</v>
      </c>
      <c r="J217" s="73"/>
      <c r="K217" s="83">
        <v>0.16000000003219714</v>
      </c>
      <c r="L217" s="86" t="s">
        <v>129</v>
      </c>
      <c r="M217" s="87">
        <v>4.2999999999999997E-2</v>
      </c>
      <c r="N217" s="87">
        <v>4.8099999998443804E-2</v>
      </c>
      <c r="O217" s="83">
        <v>7431.049031999999</v>
      </c>
      <c r="P217" s="85">
        <v>100.31</v>
      </c>
      <c r="Q217" s="73"/>
      <c r="R217" s="83">
        <v>7.454085536</v>
      </c>
      <c r="S217" s="84">
        <v>1.1184197355667424E-4</v>
      </c>
      <c r="T217" s="84">
        <f t="shared" si="7"/>
        <v>2.9750346278517527E-4</v>
      </c>
      <c r="U217" s="84">
        <f>R217/'סכום נכסי הקרן'!$C$42</f>
        <v>9.0629754109226279E-5</v>
      </c>
    </row>
    <row r="218" spans="2:21">
      <c r="B218" s="76" t="s">
        <v>800</v>
      </c>
      <c r="C218" s="73" t="s">
        <v>801</v>
      </c>
      <c r="D218" s="86" t="s">
        <v>116</v>
      </c>
      <c r="E218" s="86" t="s">
        <v>293</v>
      </c>
      <c r="F218" s="73" t="s">
        <v>592</v>
      </c>
      <c r="G218" s="86" t="s">
        <v>125</v>
      </c>
      <c r="H218" s="73" t="s">
        <v>593</v>
      </c>
      <c r="I218" s="73" t="s">
        <v>297</v>
      </c>
      <c r="J218" s="73"/>
      <c r="K218" s="83">
        <v>0.8799999999965058</v>
      </c>
      <c r="L218" s="86" t="s">
        <v>129</v>
      </c>
      <c r="M218" s="87">
        <v>4.2500000000000003E-2</v>
      </c>
      <c r="N218" s="87">
        <v>3.8999999999606905E-2</v>
      </c>
      <c r="O218" s="83">
        <v>22666.129639999996</v>
      </c>
      <c r="P218" s="85">
        <v>101.01</v>
      </c>
      <c r="Q218" s="73"/>
      <c r="R218" s="83">
        <v>22.895057790999999</v>
      </c>
      <c r="S218" s="84">
        <v>8.841342298281965E-5</v>
      </c>
      <c r="T218" s="84">
        <f t="shared" si="7"/>
        <v>9.1377526332281746E-4</v>
      </c>
      <c r="U218" s="84">
        <f>R218/'סכום נכסי הקרן'!$C$42</f>
        <v>2.783672722688294E-4</v>
      </c>
    </row>
    <row r="219" spans="2:21">
      <c r="B219" s="76" t="s">
        <v>802</v>
      </c>
      <c r="C219" s="73" t="s">
        <v>803</v>
      </c>
      <c r="D219" s="86" t="s">
        <v>116</v>
      </c>
      <c r="E219" s="86" t="s">
        <v>293</v>
      </c>
      <c r="F219" s="73" t="s">
        <v>592</v>
      </c>
      <c r="G219" s="86" t="s">
        <v>125</v>
      </c>
      <c r="H219" s="73" t="s">
        <v>593</v>
      </c>
      <c r="I219" s="73" t="s">
        <v>297</v>
      </c>
      <c r="J219" s="73"/>
      <c r="K219" s="83">
        <v>1.2999999999781402</v>
      </c>
      <c r="L219" s="86" t="s">
        <v>129</v>
      </c>
      <c r="M219" s="87">
        <v>3.7000000000000005E-2</v>
      </c>
      <c r="N219" s="87">
        <v>3.4699999999766827E-2</v>
      </c>
      <c r="O219" s="83">
        <v>27186.511581999999</v>
      </c>
      <c r="P219" s="85">
        <v>100.96</v>
      </c>
      <c r="Q219" s="73"/>
      <c r="R219" s="83">
        <v>27.447503312000002</v>
      </c>
      <c r="S219" s="84">
        <v>2.0736341187290242E-4</v>
      </c>
      <c r="T219" s="84">
        <f t="shared" si="7"/>
        <v>1.095470026563372E-3</v>
      </c>
      <c r="U219" s="84">
        <f>R219/'סכום נכסי הקרן'!$C$42</f>
        <v>3.3371772621401994E-4</v>
      </c>
    </row>
    <row r="220" spans="2:21">
      <c r="B220" s="76" t="s">
        <v>804</v>
      </c>
      <c r="C220" s="73" t="s">
        <v>805</v>
      </c>
      <c r="D220" s="86" t="s">
        <v>116</v>
      </c>
      <c r="E220" s="86" t="s">
        <v>293</v>
      </c>
      <c r="F220" s="73" t="s">
        <v>806</v>
      </c>
      <c r="G220" s="86" t="s">
        <v>152</v>
      </c>
      <c r="H220" s="73" t="s">
        <v>599</v>
      </c>
      <c r="I220" s="73" t="s">
        <v>127</v>
      </c>
      <c r="J220" s="73"/>
      <c r="K220" s="83">
        <v>6.5300000000077683</v>
      </c>
      <c r="L220" s="86" t="s">
        <v>129</v>
      </c>
      <c r="M220" s="87">
        <v>2.5000000000000001E-3</v>
      </c>
      <c r="N220" s="87">
        <v>6.499999999956845E-3</v>
      </c>
      <c r="O220" s="83">
        <v>23766.250156999999</v>
      </c>
      <c r="P220" s="85">
        <v>97.5</v>
      </c>
      <c r="Q220" s="73"/>
      <c r="R220" s="83">
        <v>23.172093094000001</v>
      </c>
      <c r="S220" s="84">
        <v>4.7532500313999999E-5</v>
      </c>
      <c r="T220" s="84">
        <f t="shared" si="7"/>
        <v>9.2483214770631332E-4</v>
      </c>
      <c r="U220" s="84">
        <f>R220/'סכום נכסי הקרן'!$C$42</f>
        <v>2.8173557831646007E-4</v>
      </c>
    </row>
    <row r="221" spans="2:21">
      <c r="B221" s="76" t="s">
        <v>807</v>
      </c>
      <c r="C221" s="73" t="s">
        <v>808</v>
      </c>
      <c r="D221" s="86" t="s">
        <v>116</v>
      </c>
      <c r="E221" s="86" t="s">
        <v>293</v>
      </c>
      <c r="F221" s="73" t="s">
        <v>615</v>
      </c>
      <c r="G221" s="86" t="s">
        <v>153</v>
      </c>
      <c r="H221" s="73" t="s">
        <v>593</v>
      </c>
      <c r="I221" s="73" t="s">
        <v>297</v>
      </c>
      <c r="J221" s="73"/>
      <c r="K221" s="83">
        <v>2.4200000000310027</v>
      </c>
      <c r="L221" s="86" t="s">
        <v>129</v>
      </c>
      <c r="M221" s="87">
        <v>4.1399999999999999E-2</v>
      </c>
      <c r="N221" s="87">
        <v>1.660000000024113E-2</v>
      </c>
      <c r="O221" s="83">
        <v>26861.852341000002</v>
      </c>
      <c r="P221" s="85">
        <v>106</v>
      </c>
      <c r="Q221" s="83">
        <v>0.55604033400000008</v>
      </c>
      <c r="R221" s="83">
        <v>29.029603804999997</v>
      </c>
      <c r="S221" s="84">
        <v>4.7728359835233307E-5</v>
      </c>
      <c r="T221" s="84">
        <f t="shared" si="7"/>
        <v>1.1586139726407882E-3</v>
      </c>
      <c r="U221" s="84">
        <f>R221/'סכום נכסי הקרן'!$C$42</f>
        <v>3.5295353696024572E-4</v>
      </c>
    </row>
    <row r="222" spans="2:21">
      <c r="B222" s="76" t="s">
        <v>809</v>
      </c>
      <c r="C222" s="73" t="s">
        <v>810</v>
      </c>
      <c r="D222" s="86" t="s">
        <v>116</v>
      </c>
      <c r="E222" s="86" t="s">
        <v>293</v>
      </c>
      <c r="F222" s="73" t="s">
        <v>615</v>
      </c>
      <c r="G222" s="86" t="s">
        <v>153</v>
      </c>
      <c r="H222" s="73" t="s">
        <v>593</v>
      </c>
      <c r="I222" s="73" t="s">
        <v>297</v>
      </c>
      <c r="J222" s="73"/>
      <c r="K222" s="83">
        <v>4.459999999986243</v>
      </c>
      <c r="L222" s="86" t="s">
        <v>129</v>
      </c>
      <c r="M222" s="87">
        <v>2.5000000000000001E-2</v>
      </c>
      <c r="N222" s="87">
        <v>2.9699999999915117E-2</v>
      </c>
      <c r="O222" s="83">
        <v>136059.16034100001</v>
      </c>
      <c r="P222" s="85">
        <v>97.94</v>
      </c>
      <c r="Q222" s="83">
        <v>3.4014790179999999</v>
      </c>
      <c r="R222" s="83">
        <v>136.657817628</v>
      </c>
      <c r="S222" s="84">
        <v>1.1107064156725049E-4</v>
      </c>
      <c r="T222" s="84">
        <f t="shared" si="7"/>
        <v>5.4542135000521901E-3</v>
      </c>
      <c r="U222" s="84">
        <f>R222/'סכום נכסי הקרן'!$C$42</f>
        <v>1.6615404195341834E-3</v>
      </c>
    </row>
    <row r="223" spans="2:21" s="109" customFormat="1">
      <c r="B223" s="76" t="s">
        <v>666</v>
      </c>
      <c r="C223" s="73" t="s">
        <v>667</v>
      </c>
      <c r="D223" s="86" t="s">
        <v>116</v>
      </c>
      <c r="E223" s="86" t="s">
        <v>293</v>
      </c>
      <c r="F223" s="73" t="s">
        <v>668</v>
      </c>
      <c r="G223" s="86" t="s">
        <v>669</v>
      </c>
      <c r="H223" s="73" t="s">
        <v>599</v>
      </c>
      <c r="I223" s="73" t="s">
        <v>127</v>
      </c>
      <c r="J223" s="73"/>
      <c r="K223" s="83">
        <v>4.7200000000080875</v>
      </c>
      <c r="L223" s="86" t="s">
        <v>129</v>
      </c>
      <c r="M223" s="87">
        <v>2.4E-2</v>
      </c>
      <c r="N223" s="87">
        <v>1.7800000000087624E-2</v>
      </c>
      <c r="O223" s="83">
        <v>28634.609808000001</v>
      </c>
      <c r="P223" s="85">
        <v>103.62</v>
      </c>
      <c r="Q223" s="73"/>
      <c r="R223" s="83">
        <v>29.671182683000001</v>
      </c>
      <c r="S223" s="84">
        <v>9.8888707878051145E-5</v>
      </c>
      <c r="T223" s="84">
        <f>IFERROR(R223/$R$11,0)</f>
        <v>1.1842203246115294E-3</v>
      </c>
      <c r="U223" s="84">
        <f>R223/'סכום נכסי הקרן'!$C$42</f>
        <v>3.6075410963599421E-4</v>
      </c>
    </row>
    <row r="224" spans="2:21">
      <c r="B224" s="76" t="s">
        <v>811</v>
      </c>
      <c r="C224" s="73" t="s">
        <v>812</v>
      </c>
      <c r="D224" s="86" t="s">
        <v>116</v>
      </c>
      <c r="E224" s="86" t="s">
        <v>293</v>
      </c>
      <c r="F224" s="73" t="s">
        <v>615</v>
      </c>
      <c r="G224" s="86" t="s">
        <v>153</v>
      </c>
      <c r="H224" s="73" t="s">
        <v>593</v>
      </c>
      <c r="I224" s="73" t="s">
        <v>297</v>
      </c>
      <c r="J224" s="73"/>
      <c r="K224" s="83">
        <v>3.0599999999766978</v>
      </c>
      <c r="L224" s="86" t="s">
        <v>129</v>
      </c>
      <c r="M224" s="87">
        <v>3.5499999999999997E-2</v>
      </c>
      <c r="N224" s="87">
        <v>2.1499999999781541E-2</v>
      </c>
      <c r="O224" s="83">
        <v>51789.493886999997</v>
      </c>
      <c r="P224" s="85">
        <v>104.29</v>
      </c>
      <c r="Q224" s="83">
        <v>0.91926352499999997</v>
      </c>
      <c r="R224" s="83">
        <v>54.930524387999995</v>
      </c>
      <c r="S224" s="84">
        <v>7.287787227602394E-5</v>
      </c>
      <c r="T224" s="84">
        <f t="shared" si="7"/>
        <v>2.1923576190681798E-3</v>
      </c>
      <c r="U224" s="84">
        <f>R224/'סכום נכסי הקרן'!$C$42</f>
        <v>6.678672916123747E-4</v>
      </c>
    </row>
    <row r="225" spans="2:21">
      <c r="B225" s="76" t="s">
        <v>813</v>
      </c>
      <c r="C225" s="73" t="s">
        <v>814</v>
      </c>
      <c r="D225" s="86" t="s">
        <v>116</v>
      </c>
      <c r="E225" s="86" t="s">
        <v>293</v>
      </c>
      <c r="F225" s="73" t="s">
        <v>774</v>
      </c>
      <c r="G225" s="86" t="s">
        <v>124</v>
      </c>
      <c r="H225" s="73" t="s">
        <v>599</v>
      </c>
      <c r="I225" s="73" t="s">
        <v>127</v>
      </c>
      <c r="J225" s="73"/>
      <c r="K225" s="83">
        <v>1.7499999999312656</v>
      </c>
      <c r="L225" s="86" t="s">
        <v>129</v>
      </c>
      <c r="M225" s="87">
        <v>2.6499999999999999E-2</v>
      </c>
      <c r="N225" s="87">
        <v>1.3999999999450126E-2</v>
      </c>
      <c r="O225" s="83">
        <v>17752.776774999998</v>
      </c>
      <c r="P225" s="85">
        <v>102.44</v>
      </c>
      <c r="Q225" s="73"/>
      <c r="R225" s="83">
        <v>18.185945114999999</v>
      </c>
      <c r="S225" s="84">
        <v>7.2047982762000004E-5</v>
      </c>
      <c r="T225" s="84">
        <f t="shared" si="7"/>
        <v>7.2582768464405799E-4</v>
      </c>
      <c r="U225" s="84">
        <f>R225/'סכום נכסי הקרן'!$C$42</f>
        <v>2.2111199637518282E-4</v>
      </c>
    </row>
    <row r="226" spans="2:21">
      <c r="B226" s="76" t="s">
        <v>815</v>
      </c>
      <c r="C226" s="73" t="s">
        <v>816</v>
      </c>
      <c r="D226" s="86" t="s">
        <v>116</v>
      </c>
      <c r="E226" s="86" t="s">
        <v>293</v>
      </c>
      <c r="F226" s="73" t="s">
        <v>817</v>
      </c>
      <c r="G226" s="86" t="s">
        <v>408</v>
      </c>
      <c r="H226" s="73" t="s">
        <v>593</v>
      </c>
      <c r="I226" s="73" t="s">
        <v>297</v>
      </c>
      <c r="J226" s="73"/>
      <c r="K226" s="83">
        <v>0.72999999997196519</v>
      </c>
      <c r="L226" s="86" t="s">
        <v>129</v>
      </c>
      <c r="M226" s="87">
        <v>7.0000000000000007E-2</v>
      </c>
      <c r="N226" s="87">
        <v>6.9099999998807143E-2</v>
      </c>
      <c r="O226" s="83">
        <v>17852.497216</v>
      </c>
      <c r="P226" s="85">
        <v>101.9</v>
      </c>
      <c r="Q226" s="73"/>
      <c r="R226" s="83">
        <v>18.191695487</v>
      </c>
      <c r="S226" s="84">
        <v>4.2141770021090078E-5</v>
      </c>
      <c r="T226" s="84">
        <f t="shared" si="7"/>
        <v>7.2605719040623917E-4</v>
      </c>
      <c r="U226" s="84">
        <f>R226/'סכום נכסי הקרן'!$C$42</f>
        <v>2.2118191169851519E-4</v>
      </c>
    </row>
    <row r="227" spans="2:21">
      <c r="B227" s="76" t="s">
        <v>818</v>
      </c>
      <c r="C227" s="73" t="s">
        <v>819</v>
      </c>
      <c r="D227" s="86" t="s">
        <v>116</v>
      </c>
      <c r="E227" s="86" t="s">
        <v>293</v>
      </c>
      <c r="F227" s="73" t="s">
        <v>820</v>
      </c>
      <c r="G227" s="86" t="s">
        <v>152</v>
      </c>
      <c r="H227" s="73" t="s">
        <v>619</v>
      </c>
      <c r="I227" s="73" t="s">
        <v>127</v>
      </c>
      <c r="J227" s="73"/>
      <c r="K227" s="83">
        <v>4.0599999999880021</v>
      </c>
      <c r="L227" s="86" t="s">
        <v>129</v>
      </c>
      <c r="M227" s="87">
        <v>3.4500000000000003E-2</v>
      </c>
      <c r="N227" s="87">
        <v>1.6300000000012724E-2</v>
      </c>
      <c r="O227" s="83">
        <v>50571.69939300001</v>
      </c>
      <c r="P227" s="85">
        <v>108.78</v>
      </c>
      <c r="Q227" s="73"/>
      <c r="R227" s="83">
        <v>55.011892911000004</v>
      </c>
      <c r="S227" s="84">
        <v>9.5054351618293999E-5</v>
      </c>
      <c r="T227" s="84">
        <f t="shared" si="7"/>
        <v>2.1956051559038261E-3</v>
      </c>
      <c r="U227" s="84">
        <f>R227/'סכום נכסי הקרן'!$C$42</f>
        <v>6.6885660266818522E-4</v>
      </c>
    </row>
    <row r="228" spans="2:21">
      <c r="B228" s="76" t="s">
        <v>821</v>
      </c>
      <c r="C228" s="73" t="s">
        <v>822</v>
      </c>
      <c r="D228" s="86" t="s">
        <v>116</v>
      </c>
      <c r="E228" s="86" t="s">
        <v>293</v>
      </c>
      <c r="F228" s="73" t="s">
        <v>823</v>
      </c>
      <c r="G228" s="86" t="s">
        <v>416</v>
      </c>
      <c r="H228" s="73" t="s">
        <v>623</v>
      </c>
      <c r="I228" s="73" t="s">
        <v>297</v>
      </c>
      <c r="J228" s="73"/>
      <c r="K228" s="83">
        <v>2.15</v>
      </c>
      <c r="L228" s="86" t="s">
        <v>129</v>
      </c>
      <c r="M228" s="87">
        <v>5.9000000000000004E-2</v>
      </c>
      <c r="N228" s="87">
        <v>3.2900000000034089E-2</v>
      </c>
      <c r="O228" s="83">
        <v>55510.196233000002</v>
      </c>
      <c r="P228" s="85">
        <v>105.7</v>
      </c>
      <c r="Q228" s="73"/>
      <c r="R228" s="83">
        <v>58.674277419999996</v>
      </c>
      <c r="S228" s="84">
        <v>6.2048157125891955E-5</v>
      </c>
      <c r="T228" s="84">
        <f t="shared" si="7"/>
        <v>2.3417762815524548E-3</v>
      </c>
      <c r="U228" s="84">
        <f>R228/'סכום נכסי הקרן'!$C$42</f>
        <v>7.1338533874198984E-4</v>
      </c>
    </row>
    <row r="229" spans="2:21">
      <c r="B229" s="76" t="s">
        <v>824</v>
      </c>
      <c r="C229" s="73" t="s">
        <v>825</v>
      </c>
      <c r="D229" s="86" t="s">
        <v>116</v>
      </c>
      <c r="E229" s="86" t="s">
        <v>293</v>
      </c>
      <c r="F229" s="73" t="s">
        <v>823</v>
      </c>
      <c r="G229" s="86" t="s">
        <v>416</v>
      </c>
      <c r="H229" s="73" t="s">
        <v>623</v>
      </c>
      <c r="I229" s="73" t="s">
        <v>297</v>
      </c>
      <c r="J229" s="73"/>
      <c r="K229" s="83">
        <v>4.8300000002324524</v>
      </c>
      <c r="L229" s="86" t="s">
        <v>129</v>
      </c>
      <c r="M229" s="87">
        <v>2.7000000000000003E-2</v>
      </c>
      <c r="N229" s="87">
        <v>4.6400000002522354E-2</v>
      </c>
      <c r="O229" s="83">
        <v>8791.9083100000007</v>
      </c>
      <c r="P229" s="85">
        <v>91.99</v>
      </c>
      <c r="Q229" s="73"/>
      <c r="R229" s="83">
        <v>8.0876764639999994</v>
      </c>
      <c r="S229" s="84">
        <v>1.0250980370986756E-5</v>
      </c>
      <c r="T229" s="84">
        <f t="shared" si="7"/>
        <v>3.2279100398106321E-4</v>
      </c>
      <c r="U229" s="84">
        <f>R229/'סכום נכסי הקרן'!$C$42</f>
        <v>9.8333206093128547E-5</v>
      </c>
    </row>
    <row r="230" spans="2:21">
      <c r="B230" s="76" t="s">
        <v>826</v>
      </c>
      <c r="C230" s="73" t="s">
        <v>827</v>
      </c>
      <c r="D230" s="86" t="s">
        <v>116</v>
      </c>
      <c r="E230" s="86" t="s">
        <v>293</v>
      </c>
      <c r="F230" s="73" t="s">
        <v>828</v>
      </c>
      <c r="G230" s="86" t="s">
        <v>408</v>
      </c>
      <c r="H230" s="73" t="s">
        <v>619</v>
      </c>
      <c r="I230" s="73" t="s">
        <v>127</v>
      </c>
      <c r="J230" s="73"/>
      <c r="K230" s="83">
        <v>2.4100000000268609</v>
      </c>
      <c r="L230" s="86" t="s">
        <v>129</v>
      </c>
      <c r="M230" s="87">
        <v>4.5999999999999999E-2</v>
      </c>
      <c r="N230" s="87">
        <v>6.0900000000332757E-2</v>
      </c>
      <c r="O230" s="83">
        <v>25481.110436999999</v>
      </c>
      <c r="P230" s="85">
        <v>97.89</v>
      </c>
      <c r="Q230" s="73"/>
      <c r="R230" s="83">
        <v>24.943459012999998</v>
      </c>
      <c r="S230" s="84">
        <v>1.1330533341869696E-4</v>
      </c>
      <c r="T230" s="84">
        <f t="shared" si="7"/>
        <v>9.9552995392506718E-4</v>
      </c>
      <c r="U230" s="84">
        <f>R230/'סכום נכסי הקרן'!$C$42</f>
        <v>3.032725538315789E-4</v>
      </c>
    </row>
    <row r="231" spans="2:21">
      <c r="B231" s="76" t="s">
        <v>829</v>
      </c>
      <c r="C231" s="73" t="s">
        <v>830</v>
      </c>
      <c r="D231" s="86" t="s">
        <v>116</v>
      </c>
      <c r="E231" s="86" t="s">
        <v>293</v>
      </c>
      <c r="F231" s="73" t="s">
        <v>831</v>
      </c>
      <c r="G231" s="86" t="s">
        <v>408</v>
      </c>
      <c r="H231" s="73" t="s">
        <v>619</v>
      </c>
      <c r="I231" s="73" t="s">
        <v>127</v>
      </c>
      <c r="J231" s="73"/>
      <c r="K231" s="83">
        <v>3.9399999999761794</v>
      </c>
      <c r="L231" s="86" t="s">
        <v>129</v>
      </c>
      <c r="M231" s="87">
        <v>5.2400000000000002E-2</v>
      </c>
      <c r="N231" s="87">
        <v>2.5099999999830751E-2</v>
      </c>
      <c r="O231" s="83">
        <v>28157.657136000005</v>
      </c>
      <c r="P231" s="85">
        <v>113.31</v>
      </c>
      <c r="Q231" s="73"/>
      <c r="R231" s="83">
        <v>31.905440254000002</v>
      </c>
      <c r="S231" s="84">
        <v>1.1263062854400002E-4</v>
      </c>
      <c r="T231" s="84">
        <f t="shared" si="7"/>
        <v>1.2733928141028675E-3</v>
      </c>
      <c r="U231" s="84">
        <f>R231/'סכום נכסי הקרן'!$C$42</f>
        <v>3.8791910704559832E-4</v>
      </c>
    </row>
    <row r="232" spans="2:21">
      <c r="B232" s="76" t="s">
        <v>832</v>
      </c>
      <c r="C232" s="73" t="s">
        <v>833</v>
      </c>
      <c r="D232" s="86" t="s">
        <v>116</v>
      </c>
      <c r="E232" s="86" t="s">
        <v>293</v>
      </c>
      <c r="F232" s="73" t="s">
        <v>834</v>
      </c>
      <c r="G232" s="86" t="s">
        <v>835</v>
      </c>
      <c r="H232" s="73" t="s">
        <v>836</v>
      </c>
      <c r="I232" s="73" t="s">
        <v>127</v>
      </c>
      <c r="J232" s="73"/>
      <c r="K232" s="83">
        <v>5.0400000000350307</v>
      </c>
      <c r="L232" s="86" t="s">
        <v>129</v>
      </c>
      <c r="M232" s="87">
        <v>0.04</v>
      </c>
      <c r="N232" s="87">
        <v>-1.9999999992252856E-4</v>
      </c>
      <c r="O232" s="83">
        <v>48470.8</v>
      </c>
      <c r="P232" s="85">
        <v>122.5</v>
      </c>
      <c r="Q232" s="73"/>
      <c r="R232" s="83">
        <v>59.376727672999998</v>
      </c>
      <c r="S232" s="84">
        <v>1.6156933333333335E-4</v>
      </c>
      <c r="T232" s="84">
        <f t="shared" si="7"/>
        <v>2.3698120991846156E-3</v>
      </c>
      <c r="U232" s="84">
        <f>R232/'סכום נכסי הקרן'!$C$42</f>
        <v>7.2192600994785267E-4</v>
      </c>
    </row>
    <row r="233" spans="2:21">
      <c r="B233" s="76" t="s">
        <v>837</v>
      </c>
      <c r="C233" s="73" t="s">
        <v>838</v>
      </c>
      <c r="D233" s="86" t="s">
        <v>116</v>
      </c>
      <c r="E233" s="86" t="s">
        <v>293</v>
      </c>
      <c r="F233" s="73" t="s">
        <v>834</v>
      </c>
      <c r="G233" s="86" t="s">
        <v>835</v>
      </c>
      <c r="H233" s="73" t="s">
        <v>836</v>
      </c>
      <c r="I233" s="73" t="s">
        <v>127</v>
      </c>
      <c r="J233" s="73"/>
      <c r="K233" s="83">
        <v>2.9699999999803031</v>
      </c>
      <c r="L233" s="86" t="s">
        <v>129</v>
      </c>
      <c r="M233" s="87">
        <v>4.2500000000000003E-2</v>
      </c>
      <c r="N233" s="87">
        <v>5.6299999999989622E-2</v>
      </c>
      <c r="O233" s="83">
        <v>30060.324074</v>
      </c>
      <c r="P233" s="85">
        <v>96.27</v>
      </c>
      <c r="Q233" s="73"/>
      <c r="R233" s="83">
        <v>28.939073981000003</v>
      </c>
      <c r="S233" s="84">
        <v>4.4507258763967386E-5</v>
      </c>
      <c r="T233" s="84">
        <f t="shared" si="7"/>
        <v>1.1550007948746817E-3</v>
      </c>
      <c r="U233" s="84">
        <f>R233/'סכום נכסי הקרן'!$C$42</f>
        <v>3.5185283914170772E-4</v>
      </c>
    </row>
    <row r="234" spans="2:21">
      <c r="B234" s="76" t="s">
        <v>839</v>
      </c>
      <c r="C234" s="73" t="s">
        <v>840</v>
      </c>
      <c r="D234" s="86" t="s">
        <v>116</v>
      </c>
      <c r="E234" s="86" t="s">
        <v>293</v>
      </c>
      <c r="F234" s="73" t="s">
        <v>834</v>
      </c>
      <c r="G234" s="86" t="s">
        <v>835</v>
      </c>
      <c r="H234" s="73" t="s">
        <v>836</v>
      </c>
      <c r="I234" s="73" t="s">
        <v>127</v>
      </c>
      <c r="J234" s="73"/>
      <c r="K234" s="83">
        <v>4.6499999999920263</v>
      </c>
      <c r="L234" s="86" t="s">
        <v>129</v>
      </c>
      <c r="M234" s="87">
        <v>3.1600000000000003E-2</v>
      </c>
      <c r="N234" s="87">
        <v>5.5799999999995444E-2</v>
      </c>
      <c r="O234" s="83">
        <v>48470.8</v>
      </c>
      <c r="P234" s="85">
        <v>90.55</v>
      </c>
      <c r="Q234" s="73"/>
      <c r="R234" s="83">
        <v>43.890311019000002</v>
      </c>
      <c r="S234" s="84">
        <v>2.1164347374258256E-4</v>
      </c>
      <c r="T234" s="84">
        <f t="shared" si="7"/>
        <v>1.7517265461750712E-3</v>
      </c>
      <c r="U234" s="84">
        <f>R234/'סכום נכסי הקרן'!$C$42</f>
        <v>5.3363596060422699E-4</v>
      </c>
    </row>
    <row r="235" spans="2:21">
      <c r="B235" s="76" t="s">
        <v>841</v>
      </c>
      <c r="C235" s="73" t="s">
        <v>842</v>
      </c>
      <c r="D235" s="86" t="s">
        <v>116</v>
      </c>
      <c r="E235" s="86" t="s">
        <v>293</v>
      </c>
      <c r="F235" s="73" t="s">
        <v>843</v>
      </c>
      <c r="G235" s="86" t="s">
        <v>408</v>
      </c>
      <c r="H235" s="73" t="s">
        <v>844</v>
      </c>
      <c r="I235" s="73" t="s">
        <v>127</v>
      </c>
      <c r="J235" s="73"/>
      <c r="K235" s="83">
        <v>2.6500000000017438</v>
      </c>
      <c r="L235" s="86" t="s">
        <v>129</v>
      </c>
      <c r="M235" s="87">
        <v>4.9500000000000002E-2</v>
      </c>
      <c r="N235" s="87">
        <v>0.25759999999976285</v>
      </c>
      <c r="O235" s="83">
        <v>46178.822111000001</v>
      </c>
      <c r="P235" s="85">
        <v>62.1</v>
      </c>
      <c r="Q235" s="73"/>
      <c r="R235" s="83">
        <v>28.677048543000002</v>
      </c>
      <c r="S235" s="84">
        <v>7.970841667351705E-5</v>
      </c>
      <c r="T235" s="84">
        <f t="shared" si="7"/>
        <v>1.1445429761702515E-3</v>
      </c>
      <c r="U235" s="84">
        <f>R235/'סכום נכסי הקרן'!$C$42</f>
        <v>3.4866702903775689E-4</v>
      </c>
    </row>
    <row r="236" spans="2:21">
      <c r="B236" s="76" t="s">
        <v>845</v>
      </c>
      <c r="C236" s="73" t="s">
        <v>846</v>
      </c>
      <c r="D236" s="86" t="s">
        <v>116</v>
      </c>
      <c r="E236" s="86" t="s">
        <v>293</v>
      </c>
      <c r="F236" s="73" t="s">
        <v>843</v>
      </c>
      <c r="G236" s="86" t="s">
        <v>408</v>
      </c>
      <c r="H236" s="73" t="s">
        <v>844</v>
      </c>
      <c r="I236" s="73" t="s">
        <v>127</v>
      </c>
      <c r="J236" s="73"/>
      <c r="K236" s="83">
        <v>3.1300000000101602</v>
      </c>
      <c r="L236" s="86" t="s">
        <v>129</v>
      </c>
      <c r="M236" s="87">
        <v>0.04</v>
      </c>
      <c r="N236" s="87">
        <v>9.2400000000232241E-2</v>
      </c>
      <c r="O236" s="83">
        <v>79189.563083000001</v>
      </c>
      <c r="P236" s="85">
        <v>87</v>
      </c>
      <c r="Q236" s="73"/>
      <c r="R236" s="83">
        <v>68.894921210000007</v>
      </c>
      <c r="S236" s="84">
        <v>9.6544498716837415E-5</v>
      </c>
      <c r="T236" s="84">
        <f t="shared" si="7"/>
        <v>2.7496971331087789E-3</v>
      </c>
      <c r="U236" s="84">
        <f>R236/'סכום נכסי הקרן'!$C$42</f>
        <v>8.3765201492273539E-4</v>
      </c>
    </row>
    <row r="237" spans="2:21">
      <c r="B237" s="76" t="s">
        <v>847</v>
      </c>
      <c r="C237" s="73" t="s">
        <v>848</v>
      </c>
      <c r="D237" s="86" t="s">
        <v>116</v>
      </c>
      <c r="E237" s="86" t="s">
        <v>293</v>
      </c>
      <c r="F237" s="73" t="s">
        <v>820</v>
      </c>
      <c r="G237" s="86" t="s">
        <v>152</v>
      </c>
      <c r="H237" s="73" t="s">
        <v>630</v>
      </c>
      <c r="I237" s="73"/>
      <c r="J237" s="73"/>
      <c r="K237" s="83">
        <v>3.209999999859495</v>
      </c>
      <c r="L237" s="86" t="s">
        <v>129</v>
      </c>
      <c r="M237" s="87">
        <v>4.2500000000000003E-2</v>
      </c>
      <c r="N237" s="87">
        <v>1.4899999999648739E-2</v>
      </c>
      <c r="O237" s="83">
        <v>5148.0520070000002</v>
      </c>
      <c r="P237" s="85">
        <v>110.6</v>
      </c>
      <c r="Q237" s="73"/>
      <c r="R237" s="83">
        <v>5.6937455799999999</v>
      </c>
      <c r="S237" s="84">
        <v>4.4341533221360899E-5</v>
      </c>
      <c r="T237" s="84">
        <f t="shared" si="7"/>
        <v>2.2724571888623228E-4</v>
      </c>
      <c r="U237" s="84">
        <f>R237/'סכום נכסי הקרן'!$C$42</f>
        <v>6.9226836663428105E-5</v>
      </c>
    </row>
    <row r="238" spans="2:21">
      <c r="B238" s="72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83"/>
      <c r="P238" s="85"/>
      <c r="Q238" s="73"/>
      <c r="R238" s="73"/>
      <c r="S238" s="73"/>
      <c r="T238" s="84"/>
      <c r="U238" s="73"/>
    </row>
    <row r="239" spans="2:21">
      <c r="B239" s="89" t="s">
        <v>46</v>
      </c>
      <c r="C239" s="71"/>
      <c r="D239" s="71"/>
      <c r="E239" s="71"/>
      <c r="F239" s="71"/>
      <c r="G239" s="71"/>
      <c r="H239" s="71"/>
      <c r="I239" s="71"/>
      <c r="J239" s="71"/>
      <c r="K239" s="80">
        <v>3.6385059273995575</v>
      </c>
      <c r="L239" s="71"/>
      <c r="M239" s="71"/>
      <c r="N239" s="91">
        <v>6.1326634482665378E-2</v>
      </c>
      <c r="O239" s="80"/>
      <c r="P239" s="82"/>
      <c r="Q239" s="71"/>
      <c r="R239" s="80">
        <v>702.12057845699985</v>
      </c>
      <c r="S239" s="71"/>
      <c r="T239" s="81">
        <f t="shared" si="7"/>
        <v>2.8022659838671291E-2</v>
      </c>
      <c r="U239" s="81">
        <f>R239/'סכום נכסי הקרן'!$C$42</f>
        <v>8.5366628908758492E-3</v>
      </c>
    </row>
    <row r="240" spans="2:21">
      <c r="B240" s="76" t="s">
        <v>849</v>
      </c>
      <c r="C240" s="73" t="s">
        <v>850</v>
      </c>
      <c r="D240" s="86" t="s">
        <v>116</v>
      </c>
      <c r="E240" s="86" t="s">
        <v>293</v>
      </c>
      <c r="F240" s="73" t="s">
        <v>687</v>
      </c>
      <c r="G240" s="86" t="s">
        <v>123</v>
      </c>
      <c r="H240" s="73" t="s">
        <v>379</v>
      </c>
      <c r="I240" s="73" t="s">
        <v>297</v>
      </c>
      <c r="J240" s="73"/>
      <c r="K240" s="83">
        <v>2.3799999999984007</v>
      </c>
      <c r="L240" s="86" t="s">
        <v>129</v>
      </c>
      <c r="M240" s="87">
        <v>3.49E-2</v>
      </c>
      <c r="N240" s="87">
        <v>3.779999999996117E-2</v>
      </c>
      <c r="O240" s="83">
        <v>294196.35820700001</v>
      </c>
      <c r="P240" s="85">
        <v>89.27</v>
      </c>
      <c r="Q240" s="73"/>
      <c r="R240" s="83">
        <v>262.62908685899998</v>
      </c>
      <c r="S240" s="84">
        <v>1.7520582009530425E-4</v>
      </c>
      <c r="T240" s="84">
        <f t="shared" si="7"/>
        <v>1.0481911213831966E-2</v>
      </c>
      <c r="U240" s="84">
        <f>R240/'סכום נכסי הקרן'!$C$42</f>
        <v>3.1931495082808503E-3</v>
      </c>
    </row>
    <row r="241" spans="2:21">
      <c r="B241" s="76" t="s">
        <v>851</v>
      </c>
      <c r="C241" s="73" t="s">
        <v>852</v>
      </c>
      <c r="D241" s="86" t="s">
        <v>116</v>
      </c>
      <c r="E241" s="86" t="s">
        <v>293</v>
      </c>
      <c r="F241" s="73" t="s">
        <v>687</v>
      </c>
      <c r="G241" s="86" t="s">
        <v>123</v>
      </c>
      <c r="H241" s="73" t="s">
        <v>379</v>
      </c>
      <c r="I241" s="73" t="s">
        <v>297</v>
      </c>
      <c r="J241" s="73"/>
      <c r="K241" s="83">
        <v>5.2700000000932512</v>
      </c>
      <c r="L241" s="86" t="s">
        <v>129</v>
      </c>
      <c r="M241" s="87">
        <v>3.7699999999999997E-2</v>
      </c>
      <c r="N241" s="87">
        <v>3.1100000000704141E-2</v>
      </c>
      <c r="O241" s="83">
        <v>26735.523863999999</v>
      </c>
      <c r="P241" s="85">
        <v>98.27</v>
      </c>
      <c r="Q241" s="73"/>
      <c r="R241" s="83">
        <v>26.272999165000002</v>
      </c>
      <c r="S241" s="84">
        <v>1.8941482602658201E-4</v>
      </c>
      <c r="T241" s="84">
        <f t="shared" si="7"/>
        <v>1.0485938471714792E-3</v>
      </c>
      <c r="U241" s="84">
        <f>R241/'סכום נכסי הקרן'!$C$42</f>
        <v>3.1943763490988969E-4</v>
      </c>
    </row>
    <row r="242" spans="2:21">
      <c r="B242" s="76" t="s">
        <v>853</v>
      </c>
      <c r="C242" s="73" t="s">
        <v>854</v>
      </c>
      <c r="D242" s="86" t="s">
        <v>116</v>
      </c>
      <c r="E242" s="86" t="s">
        <v>293</v>
      </c>
      <c r="F242" s="73" t="s">
        <v>855</v>
      </c>
      <c r="G242" s="86" t="s">
        <v>123</v>
      </c>
      <c r="H242" s="73" t="s">
        <v>585</v>
      </c>
      <c r="I242" s="73" t="s">
        <v>127</v>
      </c>
      <c r="J242" s="73"/>
      <c r="K242" s="83">
        <v>4.5400000000010241</v>
      </c>
      <c r="L242" s="86" t="s">
        <v>129</v>
      </c>
      <c r="M242" s="87">
        <v>4.6900000000000004E-2</v>
      </c>
      <c r="N242" s="87">
        <v>8.1100000000092223E-2</v>
      </c>
      <c r="O242" s="83">
        <v>146297.439292</v>
      </c>
      <c r="P242" s="85">
        <v>80.06</v>
      </c>
      <c r="Q242" s="73"/>
      <c r="R242" s="83">
        <v>117.125736172</v>
      </c>
      <c r="S242" s="84">
        <v>7.8986389481488543E-5</v>
      </c>
      <c r="T242" s="84">
        <f t="shared" si="7"/>
        <v>4.6746595439702311E-3</v>
      </c>
      <c r="U242" s="84">
        <f>R242/'סכום נכסי הקרן'!$C$42</f>
        <v>1.4240615589751759E-3</v>
      </c>
    </row>
    <row r="243" spans="2:21">
      <c r="B243" s="76" t="s">
        <v>856</v>
      </c>
      <c r="C243" s="73" t="s">
        <v>857</v>
      </c>
      <c r="D243" s="86" t="s">
        <v>116</v>
      </c>
      <c r="E243" s="86" t="s">
        <v>293</v>
      </c>
      <c r="F243" s="73" t="s">
        <v>855</v>
      </c>
      <c r="G243" s="86" t="s">
        <v>123</v>
      </c>
      <c r="H243" s="73" t="s">
        <v>585</v>
      </c>
      <c r="I243" s="73" t="s">
        <v>127</v>
      </c>
      <c r="J243" s="73"/>
      <c r="K243" s="83">
        <v>4.7499999999958407</v>
      </c>
      <c r="L243" s="86" t="s">
        <v>129</v>
      </c>
      <c r="M243" s="87">
        <v>4.6900000000000004E-2</v>
      </c>
      <c r="N243" s="87">
        <v>8.1099999999913491E-2</v>
      </c>
      <c r="O243" s="83">
        <v>296912.12861100002</v>
      </c>
      <c r="P243" s="85">
        <v>80.97</v>
      </c>
      <c r="Q243" s="73"/>
      <c r="R243" s="83">
        <v>240.40976502799998</v>
      </c>
      <c r="S243" s="84">
        <v>1.9314418756776917E-4</v>
      </c>
      <c r="T243" s="84">
        <f t="shared" si="7"/>
        <v>9.595105561611349E-3</v>
      </c>
      <c r="U243" s="84">
        <f>R243/'סכום נכסי הקרן'!$C$42</f>
        <v>2.922998104155979E-3</v>
      </c>
    </row>
    <row r="244" spans="2:21">
      <c r="B244" s="76" t="s">
        <v>858</v>
      </c>
      <c r="C244" s="73" t="s">
        <v>859</v>
      </c>
      <c r="D244" s="86" t="s">
        <v>116</v>
      </c>
      <c r="E244" s="86" t="s">
        <v>293</v>
      </c>
      <c r="F244" s="73" t="s">
        <v>860</v>
      </c>
      <c r="G244" s="86" t="s">
        <v>123</v>
      </c>
      <c r="H244" s="73" t="s">
        <v>599</v>
      </c>
      <c r="I244" s="73" t="s">
        <v>127</v>
      </c>
      <c r="J244" s="73"/>
      <c r="K244" s="83">
        <v>0.98999999976025466</v>
      </c>
      <c r="L244" s="86" t="s">
        <v>129</v>
      </c>
      <c r="M244" s="87">
        <v>4.4999999999999998E-2</v>
      </c>
      <c r="N244" s="87">
        <v>5.5899999990225775E-2</v>
      </c>
      <c r="O244" s="83">
        <v>3250.0708679999998</v>
      </c>
      <c r="P244" s="85">
        <v>83.42</v>
      </c>
      <c r="Q244" s="73"/>
      <c r="R244" s="83">
        <v>2.7112092349999997</v>
      </c>
      <c r="S244" s="84">
        <v>2.1528358608599845E-6</v>
      </c>
      <c r="T244" s="84">
        <f t="shared" si="7"/>
        <v>1.0820832841964934E-4</v>
      </c>
      <c r="U244" s="84">
        <f>R244/'סכום נכסי הקרן'!$C$42</f>
        <v>3.2963966554986611E-5</v>
      </c>
    </row>
    <row r="245" spans="2:21">
      <c r="B245" s="76" t="s">
        <v>861</v>
      </c>
      <c r="C245" s="73" t="s">
        <v>862</v>
      </c>
      <c r="D245" s="86" t="s">
        <v>116</v>
      </c>
      <c r="E245" s="86" t="s">
        <v>293</v>
      </c>
      <c r="F245" s="73" t="s">
        <v>823</v>
      </c>
      <c r="G245" s="86" t="s">
        <v>416</v>
      </c>
      <c r="H245" s="73" t="s">
        <v>623</v>
      </c>
      <c r="I245" s="73" t="s">
        <v>297</v>
      </c>
      <c r="J245" s="73"/>
      <c r="K245" s="83">
        <v>1.6500000000149184</v>
      </c>
      <c r="L245" s="86" t="s">
        <v>129</v>
      </c>
      <c r="M245" s="87">
        <v>6.7000000000000004E-2</v>
      </c>
      <c r="N245" s="87">
        <v>5.8400000000570218E-2</v>
      </c>
      <c r="O245" s="83">
        <v>35790.369337999997</v>
      </c>
      <c r="P245" s="85">
        <v>84.28</v>
      </c>
      <c r="Q245" s="73"/>
      <c r="R245" s="83">
        <v>30.164123167000003</v>
      </c>
      <c r="S245" s="84">
        <v>3.4963399250435633E-5</v>
      </c>
      <c r="T245" s="84">
        <f t="shared" si="7"/>
        <v>1.2038943007456559E-3</v>
      </c>
      <c r="U245" s="84">
        <f>R245/'סכום נכסי הקרן'!$C$42</f>
        <v>3.6674747725159805E-4</v>
      </c>
    </row>
    <row r="246" spans="2:21">
      <c r="B246" s="76" t="s">
        <v>863</v>
      </c>
      <c r="C246" s="73" t="s">
        <v>864</v>
      </c>
      <c r="D246" s="86" t="s">
        <v>116</v>
      </c>
      <c r="E246" s="86" t="s">
        <v>293</v>
      </c>
      <c r="F246" s="73" t="s">
        <v>823</v>
      </c>
      <c r="G246" s="86" t="s">
        <v>416</v>
      </c>
      <c r="H246" s="73" t="s">
        <v>623</v>
      </c>
      <c r="I246" s="73" t="s">
        <v>297</v>
      </c>
      <c r="J246" s="73"/>
      <c r="K246" s="83">
        <v>2.8499999999846537</v>
      </c>
      <c r="L246" s="86" t="s">
        <v>129</v>
      </c>
      <c r="M246" s="87">
        <v>4.7E-2</v>
      </c>
      <c r="N246" s="87">
        <v>6.1600000000017537E-2</v>
      </c>
      <c r="O246" s="83">
        <v>26566.870268000002</v>
      </c>
      <c r="P246" s="85">
        <v>85.85</v>
      </c>
      <c r="Q246" s="73"/>
      <c r="R246" s="83">
        <v>22.807658831000001</v>
      </c>
      <c r="S246" s="84">
        <v>3.8231840712309861E-5</v>
      </c>
      <c r="T246" s="84">
        <f t="shared" si="7"/>
        <v>9.1028704292096579E-4</v>
      </c>
      <c r="U246" s="84">
        <f>R246/'סכום נכסי הקרן'!$C$42</f>
        <v>2.7730464074737082E-4</v>
      </c>
    </row>
    <row r="247" spans="2:21">
      <c r="B247" s="72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83"/>
      <c r="P247" s="85"/>
      <c r="Q247" s="73"/>
      <c r="R247" s="73"/>
      <c r="S247" s="73"/>
      <c r="T247" s="84"/>
      <c r="U247" s="73"/>
    </row>
    <row r="248" spans="2:21">
      <c r="B248" s="70" t="s">
        <v>193</v>
      </c>
      <c r="C248" s="71"/>
      <c r="D248" s="71"/>
      <c r="E248" s="71"/>
      <c r="F248" s="71"/>
      <c r="G248" s="71"/>
      <c r="H248" s="71"/>
      <c r="I248" s="71"/>
      <c r="J248" s="71"/>
      <c r="K248" s="80">
        <v>7.2640281792546375</v>
      </c>
      <c r="L248" s="71"/>
      <c r="M248" s="71"/>
      <c r="N248" s="91">
        <v>2.7630781084184517E-2</v>
      </c>
      <c r="O248" s="80"/>
      <c r="P248" s="82"/>
      <c r="Q248" s="71"/>
      <c r="R248" s="80">
        <v>4574.6727522220017</v>
      </c>
      <c r="S248" s="71"/>
      <c r="T248" s="81">
        <f t="shared" si="7"/>
        <v>0.18258188456814531</v>
      </c>
      <c r="U248" s="81">
        <f>R248/'סכום נכסי הקרן'!$C$42</f>
        <v>5.5620701514855465E-2</v>
      </c>
    </row>
    <row r="249" spans="2:21">
      <c r="B249" s="89" t="s">
        <v>64</v>
      </c>
      <c r="C249" s="71"/>
      <c r="D249" s="71"/>
      <c r="E249" s="71"/>
      <c r="F249" s="71"/>
      <c r="G249" s="71"/>
      <c r="H249" s="71"/>
      <c r="I249" s="71"/>
      <c r="J249" s="71"/>
      <c r="K249" s="80">
        <v>7.2191002891442393</v>
      </c>
      <c r="L249" s="71"/>
      <c r="M249" s="71"/>
      <c r="N249" s="91">
        <v>3.0809529126238921E-2</v>
      </c>
      <c r="O249" s="80"/>
      <c r="P249" s="82"/>
      <c r="Q249" s="71"/>
      <c r="R249" s="80">
        <v>465.16994020899995</v>
      </c>
      <c r="S249" s="71"/>
      <c r="T249" s="81">
        <f t="shared" si="7"/>
        <v>1.8565613089276792E-2</v>
      </c>
      <c r="U249" s="81">
        <f>R249/'סכום נכסי הקרן'!$C$42</f>
        <v>5.6557222340069954E-3</v>
      </c>
    </row>
    <row r="250" spans="2:21">
      <c r="B250" s="76" t="s">
        <v>865</v>
      </c>
      <c r="C250" s="73" t="s">
        <v>866</v>
      </c>
      <c r="D250" s="86" t="s">
        <v>27</v>
      </c>
      <c r="E250" s="86" t="s">
        <v>867</v>
      </c>
      <c r="F250" s="73" t="s">
        <v>314</v>
      </c>
      <c r="G250" s="86" t="s">
        <v>303</v>
      </c>
      <c r="H250" s="73" t="s">
        <v>868</v>
      </c>
      <c r="I250" s="73" t="s">
        <v>288</v>
      </c>
      <c r="J250" s="73"/>
      <c r="K250" s="83">
        <v>4.6499999999734722</v>
      </c>
      <c r="L250" s="86" t="s">
        <v>128</v>
      </c>
      <c r="M250" s="87">
        <v>3.2750000000000001E-2</v>
      </c>
      <c r="N250" s="87">
        <v>2.5399999999924944E-2</v>
      </c>
      <c r="O250" s="83">
        <v>23063.976127999998</v>
      </c>
      <c r="P250" s="85">
        <v>104.21368</v>
      </c>
      <c r="Q250" s="73"/>
      <c r="R250" s="83">
        <v>77.275156177</v>
      </c>
      <c r="S250" s="84">
        <v>3.0751968170666662E-5</v>
      </c>
      <c r="T250" s="84">
        <f t="shared" si="7"/>
        <v>3.0841645751035185E-3</v>
      </c>
      <c r="U250" s="84">
        <f>R250/'סכום נכסי הקרן'!$C$42</f>
        <v>9.3954226433947481E-4</v>
      </c>
    </row>
    <row r="251" spans="2:21">
      <c r="B251" s="76" t="s">
        <v>869</v>
      </c>
      <c r="C251" s="73" t="s">
        <v>870</v>
      </c>
      <c r="D251" s="86" t="s">
        <v>27</v>
      </c>
      <c r="E251" s="86" t="s">
        <v>867</v>
      </c>
      <c r="F251" s="73" t="s">
        <v>871</v>
      </c>
      <c r="G251" s="86" t="s">
        <v>872</v>
      </c>
      <c r="H251" s="73" t="s">
        <v>873</v>
      </c>
      <c r="I251" s="73" t="s">
        <v>874</v>
      </c>
      <c r="J251" s="73"/>
      <c r="K251" s="83">
        <v>2.8099999999818874</v>
      </c>
      <c r="L251" s="86" t="s">
        <v>128</v>
      </c>
      <c r="M251" s="87">
        <v>5.0819999999999997E-2</v>
      </c>
      <c r="N251" s="87">
        <v>3.7099999999666122E-2</v>
      </c>
      <c r="O251" s="83">
        <v>13800.705957</v>
      </c>
      <c r="P251" s="85">
        <v>103.28212000000001</v>
      </c>
      <c r="Q251" s="73"/>
      <c r="R251" s="83">
        <v>45.825520843000007</v>
      </c>
      <c r="S251" s="84">
        <v>4.3127206115624997E-5</v>
      </c>
      <c r="T251" s="84">
        <f t="shared" si="7"/>
        <v>1.8289636024276935E-3</v>
      </c>
      <c r="U251" s="84">
        <f>R251/'סכום נכסי הקרן'!$C$42</f>
        <v>5.5716501586551071E-4</v>
      </c>
    </row>
    <row r="252" spans="2:21">
      <c r="B252" s="76" t="s">
        <v>875</v>
      </c>
      <c r="C252" s="73" t="s">
        <v>876</v>
      </c>
      <c r="D252" s="86" t="s">
        <v>27</v>
      </c>
      <c r="E252" s="86" t="s">
        <v>867</v>
      </c>
      <c r="F252" s="73" t="s">
        <v>871</v>
      </c>
      <c r="G252" s="86" t="s">
        <v>872</v>
      </c>
      <c r="H252" s="73" t="s">
        <v>873</v>
      </c>
      <c r="I252" s="73" t="s">
        <v>874</v>
      </c>
      <c r="J252" s="73"/>
      <c r="K252" s="83">
        <v>4.4500000000102213</v>
      </c>
      <c r="L252" s="86" t="s">
        <v>128</v>
      </c>
      <c r="M252" s="87">
        <v>5.4120000000000001E-2</v>
      </c>
      <c r="N252" s="87">
        <v>4.5000000000078623E-2</v>
      </c>
      <c r="O252" s="83">
        <v>19177.320905</v>
      </c>
      <c r="P252" s="85">
        <v>103.136</v>
      </c>
      <c r="Q252" s="73"/>
      <c r="R252" s="83">
        <v>63.588590223000004</v>
      </c>
      <c r="S252" s="84">
        <v>5.9929127828124999E-5</v>
      </c>
      <c r="T252" s="84">
        <f t="shared" si="7"/>
        <v>2.5379136976098741E-3</v>
      </c>
      <c r="U252" s="84">
        <f>R252/'סכום נכסי הקרן'!$C$42</f>
        <v>7.7313551987429736E-4</v>
      </c>
    </row>
    <row r="253" spans="2:21">
      <c r="B253" s="76" t="s">
        <v>877</v>
      </c>
      <c r="C253" s="73" t="s">
        <v>878</v>
      </c>
      <c r="D253" s="86" t="s">
        <v>27</v>
      </c>
      <c r="E253" s="86" t="s">
        <v>867</v>
      </c>
      <c r="F253" s="73" t="s">
        <v>661</v>
      </c>
      <c r="G253" s="86" t="s">
        <v>468</v>
      </c>
      <c r="H253" s="73" t="s">
        <v>873</v>
      </c>
      <c r="I253" s="73" t="s">
        <v>288</v>
      </c>
      <c r="J253" s="73"/>
      <c r="K253" s="83">
        <v>11.409999999999149</v>
      </c>
      <c r="L253" s="86" t="s">
        <v>128</v>
      </c>
      <c r="M253" s="87">
        <v>6.3750000000000001E-2</v>
      </c>
      <c r="N253" s="87">
        <v>3.8000000000020018E-2</v>
      </c>
      <c r="O253" s="83">
        <v>47141.165099999998</v>
      </c>
      <c r="P253" s="85">
        <v>131.81925000000001</v>
      </c>
      <c r="Q253" s="73"/>
      <c r="R253" s="83">
        <v>199.783733837</v>
      </c>
      <c r="S253" s="84">
        <v>6.8014954696292022E-5</v>
      </c>
      <c r="T253" s="84">
        <f t="shared" si="7"/>
        <v>7.9736612006405718E-3</v>
      </c>
      <c r="U253" s="84">
        <f>R253/'סכום נכסי הקרן'!$C$42</f>
        <v>2.4290505636438702E-3</v>
      </c>
    </row>
    <row r="254" spans="2:21">
      <c r="B254" s="76" t="s">
        <v>879</v>
      </c>
      <c r="C254" s="73" t="s">
        <v>880</v>
      </c>
      <c r="D254" s="86" t="s">
        <v>27</v>
      </c>
      <c r="E254" s="86" t="s">
        <v>867</v>
      </c>
      <c r="F254" s="73" t="s">
        <v>881</v>
      </c>
      <c r="G254" s="86" t="s">
        <v>882</v>
      </c>
      <c r="H254" s="73" t="s">
        <v>883</v>
      </c>
      <c r="I254" s="73" t="s">
        <v>288</v>
      </c>
      <c r="J254" s="73"/>
      <c r="K254" s="83">
        <v>3.4100000000024013</v>
      </c>
      <c r="L254" s="86" t="s">
        <v>130</v>
      </c>
      <c r="M254" s="87">
        <v>0.06</v>
      </c>
      <c r="N254" s="87">
        <v>3.4699999999927955E-2</v>
      </c>
      <c r="O254" s="83">
        <v>9517.4591999999993</v>
      </c>
      <c r="P254" s="85">
        <v>110.93300000000001</v>
      </c>
      <c r="Q254" s="73"/>
      <c r="R254" s="83">
        <v>41.641819689999998</v>
      </c>
      <c r="S254" s="84">
        <v>9.5174591999999993E-6</v>
      </c>
      <c r="T254" s="84">
        <f t="shared" si="7"/>
        <v>1.6619859665708686E-3</v>
      </c>
      <c r="U254" s="84">
        <f>R254/'סכום נכסי הקרן'!$C$42</f>
        <v>5.0629790347034688E-4</v>
      </c>
    </row>
    <row r="255" spans="2:21">
      <c r="B255" s="76" t="s">
        <v>884</v>
      </c>
      <c r="C255" s="73" t="s">
        <v>885</v>
      </c>
      <c r="D255" s="86" t="s">
        <v>27</v>
      </c>
      <c r="E255" s="86" t="s">
        <v>867</v>
      </c>
      <c r="F255" s="73" t="s">
        <v>886</v>
      </c>
      <c r="G255" s="86" t="s">
        <v>887</v>
      </c>
      <c r="H255" s="73" t="s">
        <v>630</v>
      </c>
      <c r="I255" s="73"/>
      <c r="J255" s="73"/>
      <c r="K255" s="83">
        <v>3.8600000001423522</v>
      </c>
      <c r="L255" s="86" t="s">
        <v>128</v>
      </c>
      <c r="M255" s="87">
        <v>0</v>
      </c>
      <c r="N255" s="87">
        <v>-5.2400000002285646E-2</v>
      </c>
      <c r="O255" s="83">
        <v>2528.0751</v>
      </c>
      <c r="P255" s="85">
        <v>122.73099999999999</v>
      </c>
      <c r="Q255" s="73"/>
      <c r="R255" s="83">
        <v>9.9752829030000001</v>
      </c>
      <c r="S255" s="84">
        <v>4.3966523478260873E-6</v>
      </c>
      <c r="T255" s="84">
        <f t="shared" si="7"/>
        <v>3.9812813947085021E-4</v>
      </c>
      <c r="U255" s="84">
        <f>R255/'סכום נכסי הקרן'!$C$42</f>
        <v>1.212834803548542E-4</v>
      </c>
    </row>
    <row r="256" spans="2:21">
      <c r="B256" s="76" t="s">
        <v>888</v>
      </c>
      <c r="C256" s="73" t="s">
        <v>889</v>
      </c>
      <c r="D256" s="86" t="s">
        <v>27</v>
      </c>
      <c r="E256" s="86" t="s">
        <v>867</v>
      </c>
      <c r="F256" s="73" t="s">
        <v>890</v>
      </c>
      <c r="G256" s="86" t="s">
        <v>154</v>
      </c>
      <c r="H256" s="73" t="s">
        <v>630</v>
      </c>
      <c r="I256" s="73"/>
      <c r="J256" s="73"/>
      <c r="K256" s="83">
        <v>4.689999999932053</v>
      </c>
      <c r="L256" s="86" t="s">
        <v>128</v>
      </c>
      <c r="M256" s="87">
        <v>0</v>
      </c>
      <c r="N256" s="87">
        <v>-2.609999999964549E-2</v>
      </c>
      <c r="O256" s="83">
        <v>7485.0851000000002</v>
      </c>
      <c r="P256" s="85">
        <v>112.53</v>
      </c>
      <c r="Q256" s="73"/>
      <c r="R256" s="83">
        <v>27.079836535999998</v>
      </c>
      <c r="S256" s="84">
        <v>1.6271924130434785E-5</v>
      </c>
      <c r="T256" s="84">
        <f t="shared" si="7"/>
        <v>1.0807959074534163E-3</v>
      </c>
      <c r="U256" s="84">
        <f>R256/'סכום נכסי הקרן'!$C$42</f>
        <v>3.2924748645864232E-4</v>
      </c>
    </row>
    <row r="257" spans="2:21">
      <c r="B257" s="72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83"/>
      <c r="P257" s="85"/>
      <c r="Q257" s="73"/>
      <c r="R257" s="73"/>
      <c r="S257" s="73"/>
      <c r="T257" s="84"/>
      <c r="U257" s="73"/>
    </row>
    <row r="258" spans="2:21">
      <c r="B258" s="89" t="s">
        <v>63</v>
      </c>
      <c r="C258" s="71"/>
      <c r="D258" s="71"/>
      <c r="E258" s="71"/>
      <c r="F258" s="71"/>
      <c r="G258" s="71"/>
      <c r="H258" s="71"/>
      <c r="I258" s="71"/>
      <c r="J258" s="71"/>
      <c r="K258" s="80">
        <v>7.2691137345912296</v>
      </c>
      <c r="L258" s="71"/>
      <c r="M258" s="71"/>
      <c r="N258" s="91">
        <v>2.7270966745491402E-2</v>
      </c>
      <c r="O258" s="80"/>
      <c r="P258" s="82"/>
      <c r="Q258" s="71"/>
      <c r="R258" s="80">
        <v>4109.5028120130019</v>
      </c>
      <c r="S258" s="71"/>
      <c r="T258" s="81">
        <f t="shared" si="7"/>
        <v>0.16401627147886852</v>
      </c>
      <c r="U258" s="81">
        <f>R258/'סכום נכסי הקרן'!$C$42</f>
        <v>4.9964979280848469E-2</v>
      </c>
    </row>
    <row r="259" spans="2:21">
      <c r="B259" s="76" t="s">
        <v>891</v>
      </c>
      <c r="C259" s="73" t="s">
        <v>892</v>
      </c>
      <c r="D259" s="86" t="s">
        <v>27</v>
      </c>
      <c r="E259" s="86" t="s">
        <v>867</v>
      </c>
      <c r="F259" s="73"/>
      <c r="G259" s="86" t="s">
        <v>893</v>
      </c>
      <c r="H259" s="73" t="s">
        <v>894</v>
      </c>
      <c r="I259" s="73" t="s">
        <v>288</v>
      </c>
      <c r="J259" s="73"/>
      <c r="K259" s="83">
        <v>6.4700000000022824</v>
      </c>
      <c r="L259" s="86" t="s">
        <v>128</v>
      </c>
      <c r="M259" s="87">
        <v>4.2500000000000003E-2</v>
      </c>
      <c r="N259" s="87">
        <v>3.0900000000035278E-2</v>
      </c>
      <c r="O259" s="83">
        <v>13879.628000000001</v>
      </c>
      <c r="P259" s="85">
        <v>108.00917</v>
      </c>
      <c r="Q259" s="73"/>
      <c r="R259" s="83">
        <v>48.196934786999996</v>
      </c>
      <c r="S259" s="84">
        <v>1.8178616240173725E-5</v>
      </c>
      <c r="T259" s="84">
        <f t="shared" si="7"/>
        <v>1.9236102034936148E-3</v>
      </c>
      <c r="U259" s="84">
        <f>R259/'סכום נכסי הקרן'!$C$42</f>
        <v>5.8599761533031914E-4</v>
      </c>
    </row>
    <row r="260" spans="2:21">
      <c r="B260" s="76" t="s">
        <v>895</v>
      </c>
      <c r="C260" s="73" t="s">
        <v>896</v>
      </c>
      <c r="D260" s="86" t="s">
        <v>27</v>
      </c>
      <c r="E260" s="86" t="s">
        <v>867</v>
      </c>
      <c r="F260" s="73"/>
      <c r="G260" s="86" t="s">
        <v>897</v>
      </c>
      <c r="H260" s="73" t="s">
        <v>894</v>
      </c>
      <c r="I260" s="73" t="s">
        <v>874</v>
      </c>
      <c r="J260" s="73"/>
      <c r="K260" s="83">
        <v>8.1600000001165522</v>
      </c>
      <c r="L260" s="86" t="s">
        <v>128</v>
      </c>
      <c r="M260" s="87">
        <v>2.9500000000000002E-2</v>
      </c>
      <c r="N260" s="87">
        <v>1.920000000030922E-2</v>
      </c>
      <c r="O260" s="83">
        <v>9666.1695</v>
      </c>
      <c r="P260" s="85">
        <v>108.22592</v>
      </c>
      <c r="Q260" s="73"/>
      <c r="R260" s="83">
        <v>33.633081263000001</v>
      </c>
      <c r="S260" s="84">
        <v>1.2888225999999999E-5</v>
      </c>
      <c r="T260" s="84">
        <f t="shared" si="7"/>
        <v>1.3423454951721789E-3</v>
      </c>
      <c r="U260" s="84">
        <f>R260/'סכום נכסי הקרן'!$C$42</f>
        <v>4.0892445761187408E-4</v>
      </c>
    </row>
    <row r="261" spans="2:21">
      <c r="B261" s="76" t="s">
        <v>898</v>
      </c>
      <c r="C261" s="73" t="s">
        <v>899</v>
      </c>
      <c r="D261" s="86" t="s">
        <v>27</v>
      </c>
      <c r="E261" s="86" t="s">
        <v>867</v>
      </c>
      <c r="F261" s="73"/>
      <c r="G261" s="86" t="s">
        <v>900</v>
      </c>
      <c r="H261" s="73" t="s">
        <v>901</v>
      </c>
      <c r="I261" s="73" t="s">
        <v>902</v>
      </c>
      <c r="J261" s="73"/>
      <c r="K261" s="83">
        <v>2.7199999999898692</v>
      </c>
      <c r="L261" s="86" t="s">
        <v>128</v>
      </c>
      <c r="M261" s="87">
        <v>5.8749999999999997E-2</v>
      </c>
      <c r="N261" s="87">
        <v>3.6199999999714495E-2</v>
      </c>
      <c r="O261" s="83">
        <v>12392.525</v>
      </c>
      <c r="P261" s="85">
        <v>109.01180600000001</v>
      </c>
      <c r="Q261" s="73"/>
      <c r="R261" s="83">
        <v>43.432448552000004</v>
      </c>
      <c r="S261" s="84">
        <v>4.1308416666666662E-6</v>
      </c>
      <c r="T261" s="84">
        <f t="shared" si="7"/>
        <v>1.7334525850360421E-3</v>
      </c>
      <c r="U261" s="84">
        <f>R261/'סכום נכסי הקרן'!$C$42</f>
        <v>5.2806908555300233E-4</v>
      </c>
    </row>
    <row r="262" spans="2:21">
      <c r="B262" s="76" t="s">
        <v>903</v>
      </c>
      <c r="C262" s="73" t="s">
        <v>904</v>
      </c>
      <c r="D262" s="86" t="s">
        <v>27</v>
      </c>
      <c r="E262" s="86" t="s">
        <v>867</v>
      </c>
      <c r="F262" s="73"/>
      <c r="G262" s="86" t="s">
        <v>905</v>
      </c>
      <c r="H262" s="73" t="s">
        <v>894</v>
      </c>
      <c r="I262" s="73" t="s">
        <v>288</v>
      </c>
      <c r="J262" s="73"/>
      <c r="K262" s="83">
        <v>6.2800000001250398</v>
      </c>
      <c r="L262" s="86" t="s">
        <v>128</v>
      </c>
      <c r="M262" s="87">
        <v>5.1249999999999997E-2</v>
      </c>
      <c r="N262" s="87">
        <v>2.4900000000342992E-2</v>
      </c>
      <c r="O262" s="83">
        <v>5965.7615350000005</v>
      </c>
      <c r="P262" s="85">
        <v>120.08735</v>
      </c>
      <c r="Q262" s="73"/>
      <c r="R262" s="83">
        <v>23.032661129000001</v>
      </c>
      <c r="S262" s="84">
        <v>1.1931523070000001E-5</v>
      </c>
      <c r="T262" s="84">
        <f t="shared" si="7"/>
        <v>9.1926721392468394E-4</v>
      </c>
      <c r="U262" s="84">
        <f>R262/'סכום נכסי הקרן'!$C$42</f>
        <v>2.8004030870332154E-4</v>
      </c>
    </row>
    <row r="263" spans="2:21">
      <c r="B263" s="76" t="s">
        <v>906</v>
      </c>
      <c r="C263" s="73" t="s">
        <v>907</v>
      </c>
      <c r="D263" s="86" t="s">
        <v>27</v>
      </c>
      <c r="E263" s="86" t="s">
        <v>867</v>
      </c>
      <c r="F263" s="73"/>
      <c r="G263" s="86" t="s">
        <v>908</v>
      </c>
      <c r="H263" s="73" t="s">
        <v>909</v>
      </c>
      <c r="I263" s="73" t="s">
        <v>874</v>
      </c>
      <c r="J263" s="73"/>
      <c r="K263" s="83">
        <v>7.5200000000302385</v>
      </c>
      <c r="L263" s="86" t="s">
        <v>128</v>
      </c>
      <c r="M263" s="87">
        <v>3.61E-2</v>
      </c>
      <c r="N263" s="87">
        <v>2.3400000000132294E-2</v>
      </c>
      <c r="O263" s="83">
        <v>14871.03</v>
      </c>
      <c r="P263" s="85">
        <v>110.67103</v>
      </c>
      <c r="Q263" s="73"/>
      <c r="R263" s="83">
        <v>52.912218395000004</v>
      </c>
      <c r="S263" s="84">
        <v>1.1896824E-5</v>
      </c>
      <c r="T263" s="84">
        <f t="shared" si="7"/>
        <v>2.1118040730996445E-3</v>
      </c>
      <c r="U263" s="84">
        <f>R263/'סכום נכסי הקרן'!$C$42</f>
        <v>6.4332791988403197E-4</v>
      </c>
    </row>
    <row r="264" spans="2:21">
      <c r="B264" s="76" t="s">
        <v>910</v>
      </c>
      <c r="C264" s="73" t="s">
        <v>911</v>
      </c>
      <c r="D264" s="86" t="s">
        <v>27</v>
      </c>
      <c r="E264" s="86" t="s">
        <v>867</v>
      </c>
      <c r="F264" s="73"/>
      <c r="G264" s="86" t="s">
        <v>908</v>
      </c>
      <c r="H264" s="73" t="s">
        <v>909</v>
      </c>
      <c r="I264" s="73" t="s">
        <v>874</v>
      </c>
      <c r="J264" s="73"/>
      <c r="K264" s="83">
        <v>7.3399999999400078</v>
      </c>
      <c r="L264" s="86" t="s">
        <v>128</v>
      </c>
      <c r="M264" s="87">
        <v>3.9329999999999997E-2</v>
      </c>
      <c r="N264" s="87">
        <v>2.3399999999822559E-2</v>
      </c>
      <c r="O264" s="83">
        <v>12962.58115</v>
      </c>
      <c r="P264" s="85">
        <v>113.5929</v>
      </c>
      <c r="Q264" s="73"/>
      <c r="R264" s="83">
        <v>47.339498476000003</v>
      </c>
      <c r="S264" s="84">
        <v>8.6417207666666665E-6</v>
      </c>
      <c r="T264" s="84">
        <f t="shared" si="7"/>
        <v>1.8893886654648025E-3</v>
      </c>
      <c r="U264" s="84">
        <f>R264/'סכום נכסי הקרן'!$C$42</f>
        <v>5.7557256162588425E-4</v>
      </c>
    </row>
    <row r="265" spans="2:21">
      <c r="B265" s="76" t="s">
        <v>912</v>
      </c>
      <c r="C265" s="73" t="s">
        <v>913</v>
      </c>
      <c r="D265" s="86" t="s">
        <v>27</v>
      </c>
      <c r="E265" s="86" t="s">
        <v>867</v>
      </c>
      <c r="F265" s="73"/>
      <c r="G265" s="86" t="s">
        <v>905</v>
      </c>
      <c r="H265" s="73" t="s">
        <v>909</v>
      </c>
      <c r="I265" s="73" t="s">
        <v>288</v>
      </c>
      <c r="J265" s="73"/>
      <c r="K265" s="83">
        <v>3.4399999376427672</v>
      </c>
      <c r="L265" s="86" t="s">
        <v>128</v>
      </c>
      <c r="M265" s="87">
        <v>4.4999999999999998E-2</v>
      </c>
      <c r="N265" s="87">
        <v>2.3499999665943402E-2</v>
      </c>
      <c r="O265" s="83">
        <v>6.4441129999999998</v>
      </c>
      <c r="P265" s="85">
        <v>108.367</v>
      </c>
      <c r="Q265" s="73"/>
      <c r="R265" s="83">
        <v>2.2451284999999998E-2</v>
      </c>
      <c r="S265" s="84">
        <v>1.2888226E-8</v>
      </c>
      <c r="T265" s="84">
        <f t="shared" si="7"/>
        <v>8.9606364177316873E-7</v>
      </c>
      <c r="U265" s="84">
        <f>R265/'סכום נכסי הקרן'!$C$42</f>
        <v>2.7297170513528168E-7</v>
      </c>
    </row>
    <row r="266" spans="2:21">
      <c r="B266" s="76" t="s">
        <v>914</v>
      </c>
      <c r="C266" s="73" t="s">
        <v>915</v>
      </c>
      <c r="D266" s="86" t="s">
        <v>27</v>
      </c>
      <c r="E266" s="86" t="s">
        <v>867</v>
      </c>
      <c r="F266" s="73"/>
      <c r="G266" s="86" t="s">
        <v>908</v>
      </c>
      <c r="H266" s="73" t="s">
        <v>909</v>
      </c>
      <c r="I266" s="73" t="s">
        <v>874</v>
      </c>
      <c r="J266" s="73"/>
      <c r="K266" s="83">
        <v>7.2699999999767151</v>
      </c>
      <c r="L266" s="86" t="s">
        <v>128</v>
      </c>
      <c r="M266" s="87">
        <v>4.1100000000000005E-2</v>
      </c>
      <c r="N266" s="87">
        <v>2.3399999999881099E-2</v>
      </c>
      <c r="O266" s="83">
        <v>10905.421999999999</v>
      </c>
      <c r="P266" s="85">
        <v>115.143</v>
      </c>
      <c r="Q266" s="73"/>
      <c r="R266" s="83">
        <v>40.370208622</v>
      </c>
      <c r="S266" s="84">
        <v>8.7243375999999997E-6</v>
      </c>
      <c r="T266" s="84">
        <f t="shared" si="7"/>
        <v>1.6112341078460275E-3</v>
      </c>
      <c r="U266" s="84">
        <f>R266/'סכום נכסי הקרן'!$C$42</f>
        <v>4.9083714737104759E-4</v>
      </c>
    </row>
    <row r="267" spans="2:21">
      <c r="B267" s="76" t="s">
        <v>916</v>
      </c>
      <c r="C267" s="73" t="s">
        <v>917</v>
      </c>
      <c r="D267" s="86" t="s">
        <v>27</v>
      </c>
      <c r="E267" s="86" t="s">
        <v>867</v>
      </c>
      <c r="F267" s="73"/>
      <c r="G267" s="86" t="s">
        <v>918</v>
      </c>
      <c r="H267" s="73" t="s">
        <v>919</v>
      </c>
      <c r="I267" s="73" t="s">
        <v>902</v>
      </c>
      <c r="J267" s="73"/>
      <c r="K267" s="83">
        <v>16.379999999995199</v>
      </c>
      <c r="L267" s="86" t="s">
        <v>128</v>
      </c>
      <c r="M267" s="87">
        <v>4.4500000000000005E-2</v>
      </c>
      <c r="N267" s="87">
        <v>2.8900000000055964E-2</v>
      </c>
      <c r="O267" s="83">
        <v>15293.367252</v>
      </c>
      <c r="P267" s="85">
        <v>127.17861000000001</v>
      </c>
      <c r="Q267" s="73"/>
      <c r="R267" s="83">
        <v>62.531402985000007</v>
      </c>
      <c r="S267" s="84">
        <v>7.6466836260000005E-6</v>
      </c>
      <c r="T267" s="84">
        <f t="shared" ref="T267:T330" si="8">IFERROR(R267/$R$11,0)</f>
        <v>2.4957198077492984E-3</v>
      </c>
      <c r="U267" s="84">
        <f>R267/'סכום נכסי הקרן'!$C$42</f>
        <v>7.6028181448486781E-4</v>
      </c>
    </row>
    <row r="268" spans="2:21">
      <c r="B268" s="76" t="s">
        <v>920</v>
      </c>
      <c r="C268" s="73" t="s">
        <v>921</v>
      </c>
      <c r="D268" s="86" t="s">
        <v>27</v>
      </c>
      <c r="E268" s="86" t="s">
        <v>867</v>
      </c>
      <c r="F268" s="73"/>
      <c r="G268" s="86" t="s">
        <v>922</v>
      </c>
      <c r="H268" s="73" t="s">
        <v>868</v>
      </c>
      <c r="I268" s="73" t="s">
        <v>288</v>
      </c>
      <c r="J268" s="73"/>
      <c r="K268" s="83">
        <v>16.249999999982517</v>
      </c>
      <c r="L268" s="86" t="s">
        <v>128</v>
      </c>
      <c r="M268" s="87">
        <v>5.5500000000000001E-2</v>
      </c>
      <c r="N268" s="87">
        <v>3.2299999999951048E-2</v>
      </c>
      <c r="O268" s="83">
        <v>12392.525</v>
      </c>
      <c r="P268" s="85">
        <v>143.56242</v>
      </c>
      <c r="Q268" s="73"/>
      <c r="R268" s="83">
        <v>57.198091935999997</v>
      </c>
      <c r="S268" s="84">
        <v>3.0981312500000001E-6</v>
      </c>
      <c r="T268" s="84">
        <f t="shared" si="8"/>
        <v>2.2828595584906911E-3</v>
      </c>
      <c r="U268" s="84">
        <f>R268/'סכום נכסי הקרן'!$C$42</f>
        <v>6.9543728504869648E-4</v>
      </c>
    </row>
    <row r="269" spans="2:21">
      <c r="B269" s="76" t="s">
        <v>923</v>
      </c>
      <c r="C269" s="73" t="s">
        <v>924</v>
      </c>
      <c r="D269" s="86" t="s">
        <v>27</v>
      </c>
      <c r="E269" s="86" t="s">
        <v>867</v>
      </c>
      <c r="F269" s="73"/>
      <c r="G269" s="86" t="s">
        <v>925</v>
      </c>
      <c r="H269" s="73" t="s">
        <v>868</v>
      </c>
      <c r="I269" s="73" t="s">
        <v>874</v>
      </c>
      <c r="J269" s="73"/>
      <c r="K269" s="83">
        <v>8.2099999999947428</v>
      </c>
      <c r="L269" s="86" t="s">
        <v>128</v>
      </c>
      <c r="M269" s="87">
        <v>3.875E-2</v>
      </c>
      <c r="N269" s="87">
        <v>2.4399999999955724E-2</v>
      </c>
      <c r="O269" s="83">
        <v>19718.985779999999</v>
      </c>
      <c r="P269" s="85">
        <v>114.00901</v>
      </c>
      <c r="Q269" s="73"/>
      <c r="R269" s="83">
        <v>72.277769278000008</v>
      </c>
      <c r="S269" s="84">
        <v>4.9297464449999997E-5</v>
      </c>
      <c r="T269" s="84">
        <f t="shared" si="8"/>
        <v>2.8847115502959207E-3</v>
      </c>
      <c r="U269" s="84">
        <f>R269/'סכום נכסי הקרן'!$C$42</f>
        <v>8.7878203511247309E-4</v>
      </c>
    </row>
    <row r="270" spans="2:21">
      <c r="B270" s="76" t="s">
        <v>926</v>
      </c>
      <c r="C270" s="73" t="s">
        <v>927</v>
      </c>
      <c r="D270" s="86" t="s">
        <v>27</v>
      </c>
      <c r="E270" s="86" t="s">
        <v>867</v>
      </c>
      <c r="F270" s="73"/>
      <c r="G270" s="86" t="s">
        <v>900</v>
      </c>
      <c r="H270" s="73" t="s">
        <v>868</v>
      </c>
      <c r="I270" s="73" t="s">
        <v>874</v>
      </c>
      <c r="J270" s="73"/>
      <c r="K270" s="83">
        <v>21.469999999787742</v>
      </c>
      <c r="L270" s="86" t="s">
        <v>128</v>
      </c>
      <c r="M270" s="87">
        <v>3.5000000000000003E-2</v>
      </c>
      <c r="N270" s="87">
        <v>3.529999999961065E-2</v>
      </c>
      <c r="O270" s="83">
        <v>7435.5150000000003</v>
      </c>
      <c r="P270" s="85">
        <v>99.921440000000004</v>
      </c>
      <c r="Q270" s="73"/>
      <c r="R270" s="83">
        <v>23.886401881000005</v>
      </c>
      <c r="S270" s="84">
        <v>4.95701E-6</v>
      </c>
      <c r="T270" s="84">
        <f t="shared" si="8"/>
        <v>9.5334125678536144E-4</v>
      </c>
      <c r="U270" s="84">
        <f>R270/'סכום נכסי הקרן'!$C$42</f>
        <v>2.9042043032294904E-4</v>
      </c>
    </row>
    <row r="271" spans="2:21">
      <c r="B271" s="76" t="s">
        <v>928</v>
      </c>
      <c r="C271" s="73" t="s">
        <v>929</v>
      </c>
      <c r="D271" s="86" t="s">
        <v>27</v>
      </c>
      <c r="E271" s="86" t="s">
        <v>867</v>
      </c>
      <c r="F271" s="73"/>
      <c r="G271" s="86" t="s">
        <v>900</v>
      </c>
      <c r="H271" s="73" t="s">
        <v>868</v>
      </c>
      <c r="I271" s="73" t="s">
        <v>874</v>
      </c>
      <c r="J271" s="73"/>
      <c r="K271" s="83">
        <v>20.770000000127865</v>
      </c>
      <c r="L271" s="86" t="s">
        <v>128</v>
      </c>
      <c r="M271" s="87">
        <v>3.6499999999999998E-2</v>
      </c>
      <c r="N271" s="87">
        <v>3.6000000000249319E-2</v>
      </c>
      <c r="O271" s="83">
        <v>17212.225823000001</v>
      </c>
      <c r="P271" s="85">
        <v>101.47317</v>
      </c>
      <c r="Q271" s="73"/>
      <c r="R271" s="83">
        <v>56.152516765999998</v>
      </c>
      <c r="S271" s="84">
        <v>2.6480343346101023E-6</v>
      </c>
      <c r="T271" s="84">
        <f t="shared" si="8"/>
        <v>2.2411291232582401E-3</v>
      </c>
      <c r="U271" s="84">
        <f>R271/'סכום נכסי הקרן'!$C$42</f>
        <v>6.8272476382766117E-4</v>
      </c>
    </row>
    <row r="272" spans="2:21">
      <c r="B272" s="76" t="s">
        <v>930</v>
      </c>
      <c r="C272" s="73" t="s">
        <v>931</v>
      </c>
      <c r="D272" s="86" t="s">
        <v>27</v>
      </c>
      <c r="E272" s="86" t="s">
        <v>867</v>
      </c>
      <c r="F272" s="73"/>
      <c r="G272" s="86" t="s">
        <v>872</v>
      </c>
      <c r="H272" s="73" t="s">
        <v>868</v>
      </c>
      <c r="I272" s="73" t="s">
        <v>874</v>
      </c>
      <c r="J272" s="73"/>
      <c r="K272" s="83">
        <v>7.6200000000021388</v>
      </c>
      <c r="L272" s="86" t="s">
        <v>128</v>
      </c>
      <c r="M272" s="87">
        <v>4.8750000000000002E-2</v>
      </c>
      <c r="N272" s="87">
        <v>3.4399999999951102E-2</v>
      </c>
      <c r="O272" s="83">
        <v>18340.937000000002</v>
      </c>
      <c r="P272" s="85">
        <v>110.98033</v>
      </c>
      <c r="Q272" s="73"/>
      <c r="R272" s="83">
        <v>65.440788153</v>
      </c>
      <c r="S272" s="84">
        <v>7.3363748000000007E-6</v>
      </c>
      <c r="T272" s="84">
        <f t="shared" si="8"/>
        <v>2.6118376276851691E-3</v>
      </c>
      <c r="U272" s="84">
        <f>R272/'סכום נכסי הקרן'!$C$42</f>
        <v>7.9565528331768771E-4</v>
      </c>
    </row>
    <row r="273" spans="2:21">
      <c r="B273" s="76" t="s">
        <v>932</v>
      </c>
      <c r="C273" s="73" t="s">
        <v>933</v>
      </c>
      <c r="D273" s="86" t="s">
        <v>27</v>
      </c>
      <c r="E273" s="86" t="s">
        <v>867</v>
      </c>
      <c r="F273" s="73"/>
      <c r="G273" s="86" t="s">
        <v>934</v>
      </c>
      <c r="H273" s="73" t="s">
        <v>868</v>
      </c>
      <c r="I273" s="73" t="s">
        <v>288</v>
      </c>
      <c r="J273" s="73"/>
      <c r="K273" s="83">
        <v>2.3799999976811161</v>
      </c>
      <c r="L273" s="86" t="s">
        <v>128</v>
      </c>
      <c r="M273" s="87">
        <v>6.5000000000000002E-2</v>
      </c>
      <c r="N273" s="87">
        <v>1.410000001159442E-2</v>
      </c>
      <c r="O273" s="83">
        <v>23.297947000000001</v>
      </c>
      <c r="P273" s="85">
        <v>115.14694</v>
      </c>
      <c r="Q273" s="73"/>
      <c r="R273" s="83">
        <v>8.6248389999999994E-2</v>
      </c>
      <c r="S273" s="84">
        <v>9.3191787999999997E-9</v>
      </c>
      <c r="T273" s="84">
        <f t="shared" si="8"/>
        <v>3.4422994692941874E-6</v>
      </c>
      <c r="U273" s="84">
        <f>R273/'סכום נכסי הקרן'!$C$42</f>
        <v>1.0486424310890347E-6</v>
      </c>
    </row>
    <row r="274" spans="2:21">
      <c r="B274" s="76" t="s">
        <v>935</v>
      </c>
      <c r="C274" s="73" t="s">
        <v>936</v>
      </c>
      <c r="D274" s="86" t="s">
        <v>27</v>
      </c>
      <c r="E274" s="86" t="s">
        <v>867</v>
      </c>
      <c r="F274" s="73"/>
      <c r="G274" s="86" t="s">
        <v>937</v>
      </c>
      <c r="H274" s="73" t="s">
        <v>868</v>
      </c>
      <c r="I274" s="73" t="s">
        <v>874</v>
      </c>
      <c r="J274" s="73"/>
      <c r="K274" s="83">
        <v>8.0400000000125882</v>
      </c>
      <c r="L274" s="86" t="s">
        <v>128</v>
      </c>
      <c r="M274" s="87">
        <v>3.4000000000000002E-2</v>
      </c>
      <c r="N274" s="87">
        <v>2.0699999999958033E-2</v>
      </c>
      <c r="O274" s="83">
        <v>13383.927</v>
      </c>
      <c r="P274" s="85">
        <v>110.76378</v>
      </c>
      <c r="Q274" s="73"/>
      <c r="R274" s="83">
        <v>47.660906260000004</v>
      </c>
      <c r="S274" s="84">
        <v>1.5745796470588236E-5</v>
      </c>
      <c r="T274" s="84">
        <f t="shared" si="8"/>
        <v>1.9022165205040702E-3</v>
      </c>
      <c r="U274" s="84">
        <f>R274/'סכום נכסי הקרן'!$C$42</f>
        <v>5.7948036604965028E-4</v>
      </c>
    </row>
    <row r="275" spans="2:21">
      <c r="B275" s="76" t="s">
        <v>938</v>
      </c>
      <c r="C275" s="73" t="s">
        <v>939</v>
      </c>
      <c r="D275" s="86" t="s">
        <v>27</v>
      </c>
      <c r="E275" s="86" t="s">
        <v>867</v>
      </c>
      <c r="F275" s="73"/>
      <c r="G275" s="86" t="s">
        <v>905</v>
      </c>
      <c r="H275" s="73" t="s">
        <v>868</v>
      </c>
      <c r="I275" s="73" t="s">
        <v>288</v>
      </c>
      <c r="J275" s="73"/>
      <c r="K275" s="83">
        <v>5.8299999999239889</v>
      </c>
      <c r="L275" s="86" t="s">
        <v>128</v>
      </c>
      <c r="M275" s="87">
        <v>4.4999999999999998E-2</v>
      </c>
      <c r="N275" s="87">
        <v>2.8199999999618384E-2</v>
      </c>
      <c r="O275" s="83">
        <v>8972.1880999999994</v>
      </c>
      <c r="P275" s="85">
        <v>110.82899999999999</v>
      </c>
      <c r="Q275" s="73"/>
      <c r="R275" s="83">
        <v>31.969273120999997</v>
      </c>
      <c r="S275" s="84">
        <v>1.1962917466666666E-5</v>
      </c>
      <c r="T275" s="84">
        <f t="shared" si="8"/>
        <v>1.275940477244146E-3</v>
      </c>
      <c r="U275" s="84">
        <f>R275/'סכום נכסי הקרן'!$C$42</f>
        <v>3.8869521258025531E-4</v>
      </c>
    </row>
    <row r="276" spans="2:21">
      <c r="B276" s="76" t="s">
        <v>940</v>
      </c>
      <c r="C276" s="73" t="s">
        <v>941</v>
      </c>
      <c r="D276" s="86" t="s">
        <v>27</v>
      </c>
      <c r="E276" s="86" t="s">
        <v>867</v>
      </c>
      <c r="F276" s="73"/>
      <c r="G276" s="86" t="s">
        <v>897</v>
      </c>
      <c r="H276" s="73" t="s">
        <v>868</v>
      </c>
      <c r="I276" s="73" t="s">
        <v>288</v>
      </c>
      <c r="J276" s="73"/>
      <c r="K276" s="83">
        <v>17.789999999932011</v>
      </c>
      <c r="L276" s="86" t="s">
        <v>128</v>
      </c>
      <c r="M276" s="87">
        <v>4.5999999999999999E-2</v>
      </c>
      <c r="N276" s="87">
        <v>3.0199999999720319E-2</v>
      </c>
      <c r="O276" s="83">
        <v>4957.01</v>
      </c>
      <c r="P276" s="85">
        <v>130.125</v>
      </c>
      <c r="Q276" s="73"/>
      <c r="R276" s="83">
        <v>20.737744278999998</v>
      </c>
      <c r="S276" s="84">
        <v>9.91402E-6</v>
      </c>
      <c r="T276" s="84">
        <f t="shared" si="8"/>
        <v>8.2767372383368853E-4</v>
      </c>
      <c r="U276" s="84">
        <f>R276/'סכום נכסי הקרן'!$C$42</f>
        <v>2.5213779151162446E-4</v>
      </c>
    </row>
    <row r="277" spans="2:21">
      <c r="B277" s="76" t="s">
        <v>942</v>
      </c>
      <c r="C277" s="73" t="s">
        <v>943</v>
      </c>
      <c r="D277" s="86" t="s">
        <v>27</v>
      </c>
      <c r="E277" s="86" t="s">
        <v>867</v>
      </c>
      <c r="F277" s="73"/>
      <c r="G277" s="86" t="s">
        <v>944</v>
      </c>
      <c r="H277" s="73" t="s">
        <v>873</v>
      </c>
      <c r="I277" s="73" t="s">
        <v>288</v>
      </c>
      <c r="J277" s="73"/>
      <c r="K277" s="83">
        <v>3.8600000000081298</v>
      </c>
      <c r="L277" s="86" t="s">
        <v>128</v>
      </c>
      <c r="M277" s="87">
        <v>6.5000000000000002E-2</v>
      </c>
      <c r="N277" s="87">
        <v>1.8300000000074521E-2</v>
      </c>
      <c r="O277" s="83">
        <v>14871.03</v>
      </c>
      <c r="P277" s="85">
        <v>123.49822</v>
      </c>
      <c r="Q277" s="73"/>
      <c r="R277" s="83">
        <v>59.044946431999996</v>
      </c>
      <c r="S277" s="84">
        <v>1.1896824E-5</v>
      </c>
      <c r="T277" s="84">
        <f t="shared" si="8"/>
        <v>2.3565702242949386E-3</v>
      </c>
      <c r="U277" s="84">
        <f>R277/'סכום נכסי הקרן'!$C$42</f>
        <v>7.1789208088376261E-4</v>
      </c>
    </row>
    <row r="278" spans="2:21">
      <c r="B278" s="76" t="s">
        <v>945</v>
      </c>
      <c r="C278" s="73" t="s">
        <v>946</v>
      </c>
      <c r="D278" s="86" t="s">
        <v>27</v>
      </c>
      <c r="E278" s="86" t="s">
        <v>867</v>
      </c>
      <c r="F278" s="73"/>
      <c r="G278" s="86" t="s">
        <v>944</v>
      </c>
      <c r="H278" s="73" t="s">
        <v>873</v>
      </c>
      <c r="I278" s="73" t="s">
        <v>288</v>
      </c>
      <c r="J278" s="73"/>
      <c r="K278" s="83">
        <v>3.5600000000196235</v>
      </c>
      <c r="L278" s="86" t="s">
        <v>128</v>
      </c>
      <c r="M278" s="87">
        <v>4.2500000000000003E-2</v>
      </c>
      <c r="N278" s="87">
        <v>2.1100000000209146E-2</v>
      </c>
      <c r="O278" s="83">
        <v>10905.421999999999</v>
      </c>
      <c r="P278" s="85">
        <v>110.46053000000001</v>
      </c>
      <c r="Q278" s="73"/>
      <c r="R278" s="83">
        <v>38.728490229000002</v>
      </c>
      <c r="S278" s="84">
        <v>1.8175703333333331E-5</v>
      </c>
      <c r="T278" s="84">
        <f t="shared" si="8"/>
        <v>1.5457107241289008E-3</v>
      </c>
      <c r="U278" s="84">
        <f>R278/'סכום נכסי הקרן'!$C$42</f>
        <v>4.7087647834523621E-4</v>
      </c>
    </row>
    <row r="279" spans="2:21">
      <c r="B279" s="76" t="s">
        <v>947</v>
      </c>
      <c r="C279" s="73" t="s">
        <v>948</v>
      </c>
      <c r="D279" s="86" t="s">
        <v>27</v>
      </c>
      <c r="E279" s="86" t="s">
        <v>867</v>
      </c>
      <c r="F279" s="73"/>
      <c r="G279" s="86" t="s">
        <v>944</v>
      </c>
      <c r="H279" s="73" t="s">
        <v>873</v>
      </c>
      <c r="I279" s="73" t="s">
        <v>288</v>
      </c>
      <c r="J279" s="73"/>
      <c r="K279" s="83">
        <v>0.55999999999750361</v>
      </c>
      <c r="L279" s="86" t="s">
        <v>128</v>
      </c>
      <c r="M279" s="87">
        <v>5.2499999999999998E-2</v>
      </c>
      <c r="N279" s="87">
        <v>1.3999999999833569E-2</v>
      </c>
      <c r="O279" s="83">
        <v>13809.734159</v>
      </c>
      <c r="P279" s="85">
        <v>108.26692</v>
      </c>
      <c r="Q279" s="73"/>
      <c r="R279" s="83">
        <v>48.068665402000001</v>
      </c>
      <c r="S279" s="84">
        <v>2.3016223598333331E-5</v>
      </c>
      <c r="T279" s="84">
        <f t="shared" si="8"/>
        <v>1.9184907846162055E-3</v>
      </c>
      <c r="U279" s="84">
        <f>R279/'סכום נכסי הקרן'!$C$42</f>
        <v>5.8443806483064384E-4</v>
      </c>
    </row>
    <row r="280" spans="2:21">
      <c r="B280" s="76" t="s">
        <v>949</v>
      </c>
      <c r="C280" s="73" t="s">
        <v>950</v>
      </c>
      <c r="D280" s="86" t="s">
        <v>27</v>
      </c>
      <c r="E280" s="86" t="s">
        <v>867</v>
      </c>
      <c r="F280" s="73"/>
      <c r="G280" s="86" t="s">
        <v>951</v>
      </c>
      <c r="H280" s="73" t="s">
        <v>873</v>
      </c>
      <c r="I280" s="73" t="s">
        <v>288</v>
      </c>
      <c r="J280" s="73"/>
      <c r="K280" s="83">
        <v>6.8300000000407879</v>
      </c>
      <c r="L280" s="86" t="s">
        <v>128</v>
      </c>
      <c r="M280" s="87">
        <v>4.7500000000000001E-2</v>
      </c>
      <c r="N280" s="87">
        <v>2.1200000000306786E-2</v>
      </c>
      <c r="O280" s="83">
        <v>7435.5150000000003</v>
      </c>
      <c r="P280" s="85">
        <v>119.99258</v>
      </c>
      <c r="Q280" s="73"/>
      <c r="R280" s="83">
        <v>28.684443900999998</v>
      </c>
      <c r="S280" s="84">
        <v>2.4810977471457674E-6</v>
      </c>
      <c r="T280" s="84">
        <f t="shared" si="8"/>
        <v>1.1448381357311271E-3</v>
      </c>
      <c r="U280" s="84">
        <f>R280/'סכום נכסי הקרן'!$C$42</f>
        <v>3.487569447589882E-4</v>
      </c>
    </row>
    <row r="281" spans="2:21">
      <c r="B281" s="76" t="s">
        <v>952</v>
      </c>
      <c r="C281" s="73" t="s">
        <v>953</v>
      </c>
      <c r="D281" s="86" t="s">
        <v>27</v>
      </c>
      <c r="E281" s="86" t="s">
        <v>867</v>
      </c>
      <c r="F281" s="73"/>
      <c r="G281" s="86" t="s">
        <v>934</v>
      </c>
      <c r="H281" s="73" t="s">
        <v>873</v>
      </c>
      <c r="I281" s="73" t="s">
        <v>288</v>
      </c>
      <c r="J281" s="73"/>
      <c r="K281" s="83">
        <v>4.5500000000268237</v>
      </c>
      <c r="L281" s="86" t="s">
        <v>128</v>
      </c>
      <c r="M281" s="87">
        <v>3.6249999999999998E-2</v>
      </c>
      <c r="N281" s="87">
        <v>2.9400000000266505E-2</v>
      </c>
      <c r="O281" s="83">
        <v>17374.320049999998</v>
      </c>
      <c r="P281" s="85">
        <v>103.44965000000001</v>
      </c>
      <c r="Q281" s="73"/>
      <c r="R281" s="83">
        <v>57.78536115899999</v>
      </c>
      <c r="S281" s="84">
        <v>2.1717900062499997E-5</v>
      </c>
      <c r="T281" s="84">
        <f t="shared" si="8"/>
        <v>2.3062983326482805E-3</v>
      </c>
      <c r="U281" s="84">
        <f>R281/'סכום נכסי הקרן'!$C$42</f>
        <v>7.025775392112436E-4</v>
      </c>
    </row>
    <row r="282" spans="2:21">
      <c r="B282" s="76" t="s">
        <v>954</v>
      </c>
      <c r="C282" s="73" t="s">
        <v>955</v>
      </c>
      <c r="D282" s="86" t="s">
        <v>27</v>
      </c>
      <c r="E282" s="86" t="s">
        <v>867</v>
      </c>
      <c r="F282" s="73"/>
      <c r="G282" s="86" t="s">
        <v>956</v>
      </c>
      <c r="H282" s="73" t="s">
        <v>957</v>
      </c>
      <c r="I282" s="73" t="s">
        <v>902</v>
      </c>
      <c r="J282" s="73"/>
      <c r="K282" s="83">
        <v>7.8899999999826136</v>
      </c>
      <c r="L282" s="86" t="s">
        <v>128</v>
      </c>
      <c r="M282" s="87">
        <v>3.875E-2</v>
      </c>
      <c r="N282" s="87">
        <v>2.8799999999954022E-2</v>
      </c>
      <c r="O282" s="83">
        <v>19828.04</v>
      </c>
      <c r="P282" s="85">
        <v>109.17524</v>
      </c>
      <c r="Q282" s="73"/>
      <c r="R282" s="83">
        <v>69.596099988999995</v>
      </c>
      <c r="S282" s="84">
        <v>3.0504676923076923E-5</v>
      </c>
      <c r="T282" s="84">
        <f t="shared" si="8"/>
        <v>2.7776822043527991E-3</v>
      </c>
      <c r="U282" s="84">
        <f>R282/'סכום נכסי הקרן'!$C$42</f>
        <v>8.461772270390264E-4</v>
      </c>
    </row>
    <row r="283" spans="2:21">
      <c r="B283" s="76" t="s">
        <v>958</v>
      </c>
      <c r="C283" s="73" t="s">
        <v>959</v>
      </c>
      <c r="D283" s="86" t="s">
        <v>27</v>
      </c>
      <c r="E283" s="86" t="s">
        <v>867</v>
      </c>
      <c r="F283" s="73"/>
      <c r="G283" s="86" t="s">
        <v>944</v>
      </c>
      <c r="H283" s="73" t="s">
        <v>873</v>
      </c>
      <c r="I283" s="73" t="s">
        <v>288</v>
      </c>
      <c r="J283" s="73"/>
      <c r="K283" s="83">
        <v>18.730000000058972</v>
      </c>
      <c r="L283" s="86" t="s">
        <v>128</v>
      </c>
      <c r="M283" s="87">
        <v>5.9299999999999999E-2</v>
      </c>
      <c r="N283" s="87">
        <v>3.8500000000150532E-2</v>
      </c>
      <c r="O283" s="83">
        <v>24785.05</v>
      </c>
      <c r="P283" s="85">
        <v>141.72185999999999</v>
      </c>
      <c r="Q283" s="73"/>
      <c r="R283" s="83">
        <v>112.929556758</v>
      </c>
      <c r="S283" s="84">
        <v>7.0814428571428568E-6</v>
      </c>
      <c r="T283" s="84">
        <f t="shared" si="8"/>
        <v>4.5071838824549794E-3</v>
      </c>
      <c r="U283" s="84">
        <f>R283/'סכום נכסי הקרן'!$C$42</f>
        <v>1.3730427308905853E-3</v>
      </c>
    </row>
    <row r="284" spans="2:21">
      <c r="B284" s="76" t="s">
        <v>960</v>
      </c>
      <c r="C284" s="73" t="s">
        <v>961</v>
      </c>
      <c r="D284" s="86" t="s">
        <v>27</v>
      </c>
      <c r="E284" s="86" t="s">
        <v>867</v>
      </c>
      <c r="F284" s="73"/>
      <c r="G284" s="86" t="s">
        <v>951</v>
      </c>
      <c r="H284" s="73" t="s">
        <v>873</v>
      </c>
      <c r="I284" s="73" t="s">
        <v>288</v>
      </c>
      <c r="J284" s="73"/>
      <c r="K284" s="83">
        <v>7.4900000000107729</v>
      </c>
      <c r="L284" s="86" t="s">
        <v>128</v>
      </c>
      <c r="M284" s="87">
        <v>0.05</v>
      </c>
      <c r="N284" s="87">
        <v>2.3300000000035914E-2</v>
      </c>
      <c r="O284" s="83">
        <v>9914.02</v>
      </c>
      <c r="P284" s="85">
        <v>122.30867000000001</v>
      </c>
      <c r="Q284" s="73"/>
      <c r="R284" s="83">
        <v>38.984143742000001</v>
      </c>
      <c r="S284" s="84">
        <v>4.4112305056842199E-6</v>
      </c>
      <c r="T284" s="84">
        <f t="shared" si="8"/>
        <v>1.5559142299812778E-3</v>
      </c>
      <c r="U284" s="84">
        <f>R284/'סכום נכסי הקרן'!$C$42</f>
        <v>4.7398481603581536E-4</v>
      </c>
    </row>
    <row r="285" spans="2:21">
      <c r="B285" s="76" t="s">
        <v>962</v>
      </c>
      <c r="C285" s="73" t="s">
        <v>963</v>
      </c>
      <c r="D285" s="86" t="s">
        <v>27</v>
      </c>
      <c r="E285" s="86" t="s">
        <v>867</v>
      </c>
      <c r="F285" s="73"/>
      <c r="G285" s="86" t="s">
        <v>872</v>
      </c>
      <c r="H285" s="73" t="s">
        <v>957</v>
      </c>
      <c r="I285" s="73" t="s">
        <v>902</v>
      </c>
      <c r="J285" s="73"/>
      <c r="K285" s="83">
        <v>7.3100000000368244</v>
      </c>
      <c r="L285" s="86" t="s">
        <v>128</v>
      </c>
      <c r="M285" s="87">
        <v>3.7000000000000005E-2</v>
      </c>
      <c r="N285" s="87">
        <v>2.2400000000014585E-2</v>
      </c>
      <c r="O285" s="83">
        <v>7683.3655000000008</v>
      </c>
      <c r="P285" s="85">
        <v>111.03149999999999</v>
      </c>
      <c r="Q285" s="73"/>
      <c r="R285" s="83">
        <v>27.427023429000002</v>
      </c>
      <c r="S285" s="84">
        <v>5.1259616975512914E-6</v>
      </c>
      <c r="T285" s="84">
        <f t="shared" si="8"/>
        <v>1.0946526444605628E-3</v>
      </c>
      <c r="U285" s="84">
        <f>R285/'סכום נכסי הקרן'!$C$42</f>
        <v>3.3346872360310117E-4</v>
      </c>
    </row>
    <row r="286" spans="2:21">
      <c r="B286" s="76" t="s">
        <v>964</v>
      </c>
      <c r="C286" s="73" t="s">
        <v>965</v>
      </c>
      <c r="D286" s="86" t="s">
        <v>27</v>
      </c>
      <c r="E286" s="86" t="s">
        <v>867</v>
      </c>
      <c r="F286" s="73"/>
      <c r="G286" s="86" t="s">
        <v>872</v>
      </c>
      <c r="H286" s="73" t="s">
        <v>957</v>
      </c>
      <c r="I286" s="73" t="s">
        <v>902</v>
      </c>
      <c r="J286" s="73"/>
      <c r="K286" s="83">
        <v>2.7700000000087597</v>
      </c>
      <c r="L286" s="86" t="s">
        <v>128</v>
      </c>
      <c r="M286" s="87">
        <v>7.0000000000000007E-2</v>
      </c>
      <c r="N286" s="87">
        <v>1.2100000000057776E-2</v>
      </c>
      <c r="O286" s="83">
        <v>14319.810487999999</v>
      </c>
      <c r="P286" s="85">
        <v>116.544</v>
      </c>
      <c r="Q286" s="73"/>
      <c r="R286" s="83">
        <v>53.654748989000005</v>
      </c>
      <c r="S286" s="84">
        <v>1.1456489953837415E-5</v>
      </c>
      <c r="T286" s="84">
        <f t="shared" si="8"/>
        <v>2.1414395557986365E-3</v>
      </c>
      <c r="U286" s="84">
        <f>R286/'סכום נכסי הקרן'!$C$42</f>
        <v>6.5235590391075004E-4</v>
      </c>
    </row>
    <row r="287" spans="2:21">
      <c r="B287" s="76" t="s">
        <v>966</v>
      </c>
      <c r="C287" s="73" t="s">
        <v>967</v>
      </c>
      <c r="D287" s="86" t="s">
        <v>27</v>
      </c>
      <c r="E287" s="86" t="s">
        <v>867</v>
      </c>
      <c r="F287" s="73"/>
      <c r="G287" s="86" t="s">
        <v>872</v>
      </c>
      <c r="H287" s="73" t="s">
        <v>957</v>
      </c>
      <c r="I287" s="73" t="s">
        <v>902</v>
      </c>
      <c r="J287" s="73"/>
      <c r="K287" s="83">
        <v>5.300000000063056</v>
      </c>
      <c r="L287" s="86" t="s">
        <v>128</v>
      </c>
      <c r="M287" s="87">
        <v>5.1249999999999997E-2</v>
      </c>
      <c r="N287" s="87">
        <v>1.8700000000173408E-2</v>
      </c>
      <c r="O287" s="83">
        <v>6691.9634999999998</v>
      </c>
      <c r="P287" s="85">
        <v>117.93899999999999</v>
      </c>
      <c r="Q287" s="73"/>
      <c r="R287" s="83">
        <v>25.374177988</v>
      </c>
      <c r="S287" s="84">
        <v>4.4613089999999996E-6</v>
      </c>
      <c r="T287" s="84">
        <f t="shared" si="8"/>
        <v>1.0127205785739148E-3</v>
      </c>
      <c r="U287" s="84">
        <f>R287/'סכום נכסי הקרן'!$C$42</f>
        <v>3.0850940744774703E-4</v>
      </c>
    </row>
    <row r="288" spans="2:21">
      <c r="B288" s="76" t="s">
        <v>968</v>
      </c>
      <c r="C288" s="73" t="s">
        <v>969</v>
      </c>
      <c r="D288" s="86" t="s">
        <v>27</v>
      </c>
      <c r="E288" s="86" t="s">
        <v>867</v>
      </c>
      <c r="F288" s="73"/>
      <c r="G288" s="86" t="s">
        <v>937</v>
      </c>
      <c r="H288" s="73" t="s">
        <v>873</v>
      </c>
      <c r="I288" s="73" t="s">
        <v>288</v>
      </c>
      <c r="J288" s="73"/>
      <c r="K288" s="83">
        <v>7.0399999999684049</v>
      </c>
      <c r="L288" s="86" t="s">
        <v>128</v>
      </c>
      <c r="M288" s="87">
        <v>5.2999999999999999E-2</v>
      </c>
      <c r="N288" s="87">
        <v>2.3799999999858368E-2</v>
      </c>
      <c r="O288" s="83">
        <v>9269.6087000000007</v>
      </c>
      <c r="P288" s="85">
        <v>123.19828</v>
      </c>
      <c r="Q288" s="73"/>
      <c r="R288" s="83">
        <v>36.715294454000002</v>
      </c>
      <c r="S288" s="84">
        <v>5.2969192571428571E-6</v>
      </c>
      <c r="T288" s="84">
        <f t="shared" si="8"/>
        <v>1.4653611344395418E-3</v>
      </c>
      <c r="U288" s="84">
        <f>R288/'סכום נכסי הקרן'!$C$42</f>
        <v>4.4639923869178676E-4</v>
      </c>
    </row>
    <row r="289" spans="2:21">
      <c r="B289" s="76" t="s">
        <v>970</v>
      </c>
      <c r="C289" s="73" t="s">
        <v>971</v>
      </c>
      <c r="D289" s="86" t="s">
        <v>27</v>
      </c>
      <c r="E289" s="86" t="s">
        <v>867</v>
      </c>
      <c r="F289" s="73"/>
      <c r="G289" s="86" t="s">
        <v>937</v>
      </c>
      <c r="H289" s="73" t="s">
        <v>873</v>
      </c>
      <c r="I289" s="73" t="s">
        <v>288</v>
      </c>
      <c r="J289" s="73"/>
      <c r="K289" s="83">
        <v>7.3200000000855567</v>
      </c>
      <c r="L289" s="86" t="s">
        <v>128</v>
      </c>
      <c r="M289" s="87">
        <v>6.2E-2</v>
      </c>
      <c r="N289" s="87">
        <v>2.5800000000213891E-2</v>
      </c>
      <c r="O289" s="83">
        <v>5948.4120000000003</v>
      </c>
      <c r="P289" s="85">
        <v>132.01267000000001</v>
      </c>
      <c r="Q289" s="73"/>
      <c r="R289" s="83">
        <v>25.246293237000003</v>
      </c>
      <c r="S289" s="84">
        <v>7.931216E-6</v>
      </c>
      <c r="T289" s="84">
        <f t="shared" si="8"/>
        <v>1.0076165110023568E-3</v>
      </c>
      <c r="U289" s="84">
        <f>R289/'סכום נכסי הקרן'!$C$42</f>
        <v>3.0695453348212459E-4</v>
      </c>
    </row>
    <row r="290" spans="2:21">
      <c r="B290" s="76" t="s">
        <v>972</v>
      </c>
      <c r="C290" s="73" t="s">
        <v>973</v>
      </c>
      <c r="D290" s="86" t="s">
        <v>27</v>
      </c>
      <c r="E290" s="86" t="s">
        <v>867</v>
      </c>
      <c r="F290" s="73"/>
      <c r="G290" s="86" t="s">
        <v>872</v>
      </c>
      <c r="H290" s="73" t="s">
        <v>957</v>
      </c>
      <c r="I290" s="73" t="s">
        <v>902</v>
      </c>
      <c r="J290" s="73"/>
      <c r="K290" s="83">
        <v>7.5300000000631293</v>
      </c>
      <c r="L290" s="86" t="s">
        <v>130</v>
      </c>
      <c r="M290" s="87">
        <v>3.3750000000000002E-2</v>
      </c>
      <c r="N290" s="87">
        <v>2.3900000000173643E-2</v>
      </c>
      <c r="O290" s="83">
        <v>14474.4692</v>
      </c>
      <c r="P290" s="85">
        <v>107.93747999999999</v>
      </c>
      <c r="Q290" s="73"/>
      <c r="R290" s="83">
        <v>61.620162086999997</v>
      </c>
      <c r="S290" s="84">
        <v>9.6496461333333323E-6</v>
      </c>
      <c r="T290" s="84">
        <f t="shared" si="8"/>
        <v>2.4593508499103798E-3</v>
      </c>
      <c r="U290" s="84">
        <f>R290/'סכום נכסי הקרן'!$C$42</f>
        <v>7.4920258308603836E-4</v>
      </c>
    </row>
    <row r="291" spans="2:21">
      <c r="B291" s="76" t="s">
        <v>974</v>
      </c>
      <c r="C291" s="73" t="s">
        <v>975</v>
      </c>
      <c r="D291" s="86" t="s">
        <v>27</v>
      </c>
      <c r="E291" s="86" t="s">
        <v>867</v>
      </c>
      <c r="F291" s="73"/>
      <c r="G291" s="86" t="s">
        <v>872</v>
      </c>
      <c r="H291" s="73" t="s">
        <v>873</v>
      </c>
      <c r="I291" s="73" t="s">
        <v>288</v>
      </c>
      <c r="J291" s="73"/>
      <c r="K291" s="83">
        <v>6.7099999999834408</v>
      </c>
      <c r="L291" s="86" t="s">
        <v>128</v>
      </c>
      <c r="M291" s="87">
        <v>5.2499999999999998E-2</v>
      </c>
      <c r="N291" s="87">
        <v>2.8799999999936925E-2</v>
      </c>
      <c r="O291" s="83">
        <v>16782.453055999998</v>
      </c>
      <c r="P291" s="85">
        <v>117.52875</v>
      </c>
      <c r="Q291" s="73"/>
      <c r="R291" s="83">
        <v>63.413326455000004</v>
      </c>
      <c r="S291" s="84">
        <v>1.1188302037333333E-5</v>
      </c>
      <c r="T291" s="84">
        <f t="shared" si="8"/>
        <v>2.5309186641307227E-3</v>
      </c>
      <c r="U291" s="84">
        <f>R291/'סכום נכסי הקרן'!$C$42</f>
        <v>7.7100459286502394E-4</v>
      </c>
    </row>
    <row r="292" spans="2:21">
      <c r="B292" s="76" t="s">
        <v>976</v>
      </c>
      <c r="C292" s="73" t="s">
        <v>977</v>
      </c>
      <c r="D292" s="86" t="s">
        <v>27</v>
      </c>
      <c r="E292" s="86" t="s">
        <v>867</v>
      </c>
      <c r="F292" s="73"/>
      <c r="G292" s="86" t="s">
        <v>978</v>
      </c>
      <c r="H292" s="73" t="s">
        <v>873</v>
      </c>
      <c r="I292" s="73" t="s">
        <v>288</v>
      </c>
      <c r="J292" s="73"/>
      <c r="K292" s="83">
        <v>3.6599999999803301</v>
      </c>
      <c r="L292" s="86" t="s">
        <v>128</v>
      </c>
      <c r="M292" s="87">
        <v>6.25E-2</v>
      </c>
      <c r="N292" s="87">
        <v>2.1399999999839069E-2</v>
      </c>
      <c r="O292" s="83">
        <v>14871.03</v>
      </c>
      <c r="P292" s="85">
        <v>116.97131</v>
      </c>
      <c r="Q292" s="73"/>
      <c r="R292" s="83">
        <v>55.924403985000005</v>
      </c>
      <c r="S292" s="84">
        <v>7.4355150000000004E-6</v>
      </c>
      <c r="T292" s="84">
        <f t="shared" si="8"/>
        <v>2.2320248083258047E-3</v>
      </c>
      <c r="U292" s="84">
        <f>R292/'סכום נכסי הקרן'!$C$42</f>
        <v>6.7995127737498294E-4</v>
      </c>
    </row>
    <row r="293" spans="2:21">
      <c r="B293" s="76" t="s">
        <v>979</v>
      </c>
      <c r="C293" s="73" t="s">
        <v>980</v>
      </c>
      <c r="D293" s="86" t="s">
        <v>27</v>
      </c>
      <c r="E293" s="86" t="s">
        <v>867</v>
      </c>
      <c r="F293" s="73"/>
      <c r="G293" s="86" t="s">
        <v>937</v>
      </c>
      <c r="H293" s="73" t="s">
        <v>873</v>
      </c>
      <c r="I293" s="73" t="s">
        <v>288</v>
      </c>
      <c r="J293" s="73"/>
      <c r="K293" s="83">
        <v>7.5899999999599936</v>
      </c>
      <c r="L293" s="86" t="s">
        <v>128</v>
      </c>
      <c r="M293" s="87">
        <v>4.8750000000000002E-2</v>
      </c>
      <c r="N293" s="87">
        <v>2.3499999999800826E-2</v>
      </c>
      <c r="O293" s="83">
        <v>14871.03</v>
      </c>
      <c r="P293" s="85">
        <v>120.76600000000001</v>
      </c>
      <c r="Q293" s="73"/>
      <c r="R293" s="83">
        <v>57.738661108999999</v>
      </c>
      <c r="S293" s="84">
        <v>2.2878507692307692E-5</v>
      </c>
      <c r="T293" s="84">
        <f t="shared" si="8"/>
        <v>2.304434465307325E-3</v>
      </c>
      <c r="U293" s="84">
        <f>R293/'סכום נכסי הקרן'!$C$42</f>
        <v>7.020097413200137E-4</v>
      </c>
    </row>
    <row r="294" spans="2:21">
      <c r="B294" s="76" t="s">
        <v>981</v>
      </c>
      <c r="C294" s="73" t="s">
        <v>982</v>
      </c>
      <c r="D294" s="86" t="s">
        <v>27</v>
      </c>
      <c r="E294" s="86" t="s">
        <v>867</v>
      </c>
      <c r="F294" s="73"/>
      <c r="G294" s="86" t="s">
        <v>944</v>
      </c>
      <c r="H294" s="73" t="s">
        <v>873</v>
      </c>
      <c r="I294" s="73" t="s">
        <v>288</v>
      </c>
      <c r="J294" s="73"/>
      <c r="K294" s="83">
        <v>8.1400000000499677</v>
      </c>
      <c r="L294" s="86" t="s">
        <v>128</v>
      </c>
      <c r="M294" s="87">
        <v>3.5000000000000003E-2</v>
      </c>
      <c r="N294" s="87">
        <v>2.6200000000144771E-2</v>
      </c>
      <c r="O294" s="83">
        <v>12392.525</v>
      </c>
      <c r="P294" s="85">
        <v>107.4965</v>
      </c>
      <c r="Q294" s="73"/>
      <c r="R294" s="83">
        <v>42.828720998999998</v>
      </c>
      <c r="S294" s="84">
        <v>2.4785050000000001E-5</v>
      </c>
      <c r="T294" s="84">
        <f t="shared" si="8"/>
        <v>1.70935693484141E-3</v>
      </c>
      <c r="U294" s="84">
        <f>R294/'סכום נכסי הקרן'!$C$42</f>
        <v>5.2072872442981662E-4</v>
      </c>
    </row>
    <row r="295" spans="2:21">
      <c r="B295" s="76" t="s">
        <v>983</v>
      </c>
      <c r="C295" s="73" t="s">
        <v>984</v>
      </c>
      <c r="D295" s="86" t="s">
        <v>27</v>
      </c>
      <c r="E295" s="86" t="s">
        <v>867</v>
      </c>
      <c r="F295" s="73"/>
      <c r="G295" s="86" t="s">
        <v>934</v>
      </c>
      <c r="H295" s="73" t="s">
        <v>873</v>
      </c>
      <c r="I295" s="73" t="s">
        <v>288</v>
      </c>
      <c r="J295" s="73"/>
      <c r="K295" s="83">
        <v>4.6500000000298485</v>
      </c>
      <c r="L295" s="86" t="s">
        <v>128</v>
      </c>
      <c r="M295" s="87">
        <v>3.4000000000000002E-2</v>
      </c>
      <c r="N295" s="87">
        <v>3.5200000000168555E-2</v>
      </c>
      <c r="O295" s="83">
        <v>8922.6180000000004</v>
      </c>
      <c r="P295" s="85">
        <v>99.268889999999999</v>
      </c>
      <c r="Q295" s="73"/>
      <c r="R295" s="83">
        <v>28.476488751000005</v>
      </c>
      <c r="S295" s="84">
        <v>8.9226180000000008E-6</v>
      </c>
      <c r="T295" s="84">
        <f t="shared" si="8"/>
        <v>1.1365383413525659E-3</v>
      </c>
      <c r="U295" s="84">
        <f>R295/'סכום נכסי הקרן'!$C$42</f>
        <v>3.4622854284848905E-4</v>
      </c>
    </row>
    <row r="296" spans="2:21">
      <c r="B296" s="76" t="s">
        <v>985</v>
      </c>
      <c r="C296" s="73" t="s">
        <v>986</v>
      </c>
      <c r="D296" s="86" t="s">
        <v>27</v>
      </c>
      <c r="E296" s="86" t="s">
        <v>867</v>
      </c>
      <c r="F296" s="73"/>
      <c r="G296" s="86" t="s">
        <v>934</v>
      </c>
      <c r="H296" s="73" t="s">
        <v>873</v>
      </c>
      <c r="I296" s="73" t="s">
        <v>288</v>
      </c>
      <c r="J296" s="73"/>
      <c r="K296" s="83">
        <v>3.6600000000134587</v>
      </c>
      <c r="L296" s="86" t="s">
        <v>128</v>
      </c>
      <c r="M296" s="87">
        <v>4.1250000000000002E-2</v>
      </c>
      <c r="N296" s="87">
        <v>2.8900000000043547E-2</v>
      </c>
      <c r="O296" s="83">
        <v>7435.5150000000003</v>
      </c>
      <c r="P296" s="85">
        <v>105.67229</v>
      </c>
      <c r="Q296" s="73"/>
      <c r="R296" s="83">
        <v>25.261152300999999</v>
      </c>
      <c r="S296" s="84">
        <v>1.5820244680851065E-5</v>
      </c>
      <c r="T296" s="84">
        <f t="shared" si="8"/>
        <v>1.0082095579928153E-3</v>
      </c>
      <c r="U296" s="84">
        <f>R296/'סכום נכסי הקרן'!$C$42</f>
        <v>3.0713519592691531E-4</v>
      </c>
    </row>
    <row r="297" spans="2:21">
      <c r="B297" s="76" t="s">
        <v>987</v>
      </c>
      <c r="C297" s="73" t="s">
        <v>988</v>
      </c>
      <c r="D297" s="86" t="s">
        <v>27</v>
      </c>
      <c r="E297" s="86" t="s">
        <v>867</v>
      </c>
      <c r="F297" s="73"/>
      <c r="G297" s="86" t="s">
        <v>989</v>
      </c>
      <c r="H297" s="73" t="s">
        <v>873</v>
      </c>
      <c r="I297" s="73" t="s">
        <v>288</v>
      </c>
      <c r="J297" s="73"/>
      <c r="K297" s="83">
        <v>5.4900000000164182</v>
      </c>
      <c r="L297" s="86" t="s">
        <v>128</v>
      </c>
      <c r="M297" s="87">
        <v>6.8000000000000005E-2</v>
      </c>
      <c r="N297" s="87">
        <v>2.0800000000040623E-2</v>
      </c>
      <c r="O297" s="83">
        <v>14127.478499999999</v>
      </c>
      <c r="P297" s="85">
        <v>130.07410999999999</v>
      </c>
      <c r="Q297" s="73"/>
      <c r="R297" s="83">
        <v>59.079457546999997</v>
      </c>
      <c r="S297" s="84">
        <v>1.4127478499999999E-5</v>
      </c>
      <c r="T297" s="84">
        <f t="shared" si="8"/>
        <v>2.3579476134015552E-3</v>
      </c>
      <c r="U297" s="84">
        <f>R297/'סכום נכסי הקרן'!$C$42</f>
        <v>7.1831168082682462E-4</v>
      </c>
    </row>
    <row r="298" spans="2:21">
      <c r="B298" s="76" t="s">
        <v>990</v>
      </c>
      <c r="C298" s="73" t="s">
        <v>991</v>
      </c>
      <c r="D298" s="86" t="s">
        <v>27</v>
      </c>
      <c r="E298" s="86" t="s">
        <v>867</v>
      </c>
      <c r="F298" s="73"/>
      <c r="G298" s="86" t="s">
        <v>937</v>
      </c>
      <c r="H298" s="73" t="s">
        <v>873</v>
      </c>
      <c r="I298" s="73" t="s">
        <v>288</v>
      </c>
      <c r="J298" s="73"/>
      <c r="K298" s="83">
        <v>8.4800000000442477</v>
      </c>
      <c r="L298" s="86" t="s">
        <v>128</v>
      </c>
      <c r="M298" s="87">
        <v>0.03</v>
      </c>
      <c r="N298" s="87">
        <v>2.2500000000104357E-2</v>
      </c>
      <c r="O298" s="83">
        <v>13879.628000000001</v>
      </c>
      <c r="P298" s="85">
        <v>107.37067</v>
      </c>
      <c r="Q298" s="73"/>
      <c r="R298" s="83">
        <v>47.912016905999998</v>
      </c>
      <c r="S298" s="84">
        <v>2.3132713333333335E-5</v>
      </c>
      <c r="T298" s="84">
        <f t="shared" si="8"/>
        <v>1.9122387138859975E-3</v>
      </c>
      <c r="U298" s="84">
        <f>R298/'סכום נכסי הקרן'!$C$42</f>
        <v>5.825334697457746E-4</v>
      </c>
    </row>
    <row r="299" spans="2:21">
      <c r="B299" s="76" t="s">
        <v>992</v>
      </c>
      <c r="C299" s="73" t="s">
        <v>993</v>
      </c>
      <c r="D299" s="86" t="s">
        <v>27</v>
      </c>
      <c r="E299" s="86" t="s">
        <v>867</v>
      </c>
      <c r="F299" s="73"/>
      <c r="G299" s="86" t="s">
        <v>937</v>
      </c>
      <c r="H299" s="73" t="s">
        <v>873</v>
      </c>
      <c r="I299" s="73" t="s">
        <v>288</v>
      </c>
      <c r="J299" s="73"/>
      <c r="K299" s="83">
        <v>8.2399999977950777</v>
      </c>
      <c r="L299" s="86" t="s">
        <v>128</v>
      </c>
      <c r="M299" s="87">
        <v>3.4209999999999997E-2</v>
      </c>
      <c r="N299" s="87">
        <v>2.7499999992590989E-2</v>
      </c>
      <c r="O299" s="83">
        <v>495.70100000000008</v>
      </c>
      <c r="P299" s="85">
        <v>105.86416</v>
      </c>
      <c r="Q299" s="73"/>
      <c r="R299" s="83">
        <v>1.6871346030000001</v>
      </c>
      <c r="S299" s="84">
        <v>4.9570100000000011E-7</v>
      </c>
      <c r="T299" s="84">
        <f t="shared" si="8"/>
        <v>6.7336011124784586E-5</v>
      </c>
      <c r="U299" s="84">
        <f>R299/'סכום נכסי הקרן'!$C$42</f>
        <v>2.0512857476694388E-5</v>
      </c>
    </row>
    <row r="300" spans="2:21">
      <c r="B300" s="76" t="s">
        <v>994</v>
      </c>
      <c r="C300" s="73" t="s">
        <v>995</v>
      </c>
      <c r="D300" s="86" t="s">
        <v>27</v>
      </c>
      <c r="E300" s="86" t="s">
        <v>867</v>
      </c>
      <c r="F300" s="73"/>
      <c r="G300" s="86" t="s">
        <v>937</v>
      </c>
      <c r="H300" s="73" t="s">
        <v>873</v>
      </c>
      <c r="I300" s="73" t="s">
        <v>288</v>
      </c>
      <c r="J300" s="73"/>
      <c r="K300" s="83">
        <v>8.239999999963274</v>
      </c>
      <c r="L300" s="86" t="s">
        <v>128</v>
      </c>
      <c r="M300" s="87">
        <v>3.4209999999999997E-2</v>
      </c>
      <c r="N300" s="87">
        <v>2.7499999999856542E-2</v>
      </c>
      <c r="O300" s="83">
        <v>15366.731000000002</v>
      </c>
      <c r="P300" s="85">
        <v>105.82116000000001</v>
      </c>
      <c r="Q300" s="73"/>
      <c r="R300" s="83">
        <v>52.279928933000001</v>
      </c>
      <c r="S300" s="84">
        <v>1.5366731000000001E-5</v>
      </c>
      <c r="T300" s="84">
        <f t="shared" si="8"/>
        <v>2.0865684753165101E-3</v>
      </c>
      <c r="U300" s="84">
        <f>R300/'סכום נכסי הקרן'!$C$42</f>
        <v>6.3564029164443628E-4</v>
      </c>
    </row>
    <row r="301" spans="2:21">
      <c r="B301" s="76" t="s">
        <v>996</v>
      </c>
      <c r="C301" s="73" t="s">
        <v>997</v>
      </c>
      <c r="D301" s="86" t="s">
        <v>27</v>
      </c>
      <c r="E301" s="86" t="s">
        <v>867</v>
      </c>
      <c r="F301" s="73"/>
      <c r="G301" s="86" t="s">
        <v>934</v>
      </c>
      <c r="H301" s="73" t="s">
        <v>957</v>
      </c>
      <c r="I301" s="73" t="s">
        <v>902</v>
      </c>
      <c r="J301" s="73"/>
      <c r="K301" s="83">
        <v>8.1100000000072168</v>
      </c>
      <c r="L301" s="86" t="s">
        <v>128</v>
      </c>
      <c r="M301" s="87">
        <v>3.6240000000000001E-2</v>
      </c>
      <c r="N301" s="87">
        <v>2.50000000000975E-2</v>
      </c>
      <c r="O301" s="83">
        <v>14623.1795</v>
      </c>
      <c r="P301" s="85">
        <v>109.0758</v>
      </c>
      <c r="Q301" s="73"/>
      <c r="R301" s="83">
        <v>51.280375333000002</v>
      </c>
      <c r="S301" s="84">
        <v>1.9497572666666667E-5</v>
      </c>
      <c r="T301" s="84">
        <f t="shared" si="8"/>
        <v>2.0466748282952606E-3</v>
      </c>
      <c r="U301" s="84">
        <f>R301/'סכום נכסי הקרן'!$C$42</f>
        <v>6.2348731908335093E-4</v>
      </c>
    </row>
    <row r="302" spans="2:21">
      <c r="B302" s="76" t="s">
        <v>998</v>
      </c>
      <c r="C302" s="73" t="s">
        <v>999</v>
      </c>
      <c r="D302" s="86" t="s">
        <v>27</v>
      </c>
      <c r="E302" s="86" t="s">
        <v>867</v>
      </c>
      <c r="F302" s="73"/>
      <c r="G302" s="86" t="s">
        <v>956</v>
      </c>
      <c r="H302" s="73" t="s">
        <v>873</v>
      </c>
      <c r="I302" s="73" t="s">
        <v>874</v>
      </c>
      <c r="J302" s="73"/>
      <c r="K302" s="83">
        <v>9.5699999999086689</v>
      </c>
      <c r="L302" s="86" t="s">
        <v>128</v>
      </c>
      <c r="M302" s="87">
        <v>3.5000000000000003E-2</v>
      </c>
      <c r="N302" s="87">
        <v>2.5199999999772862E-2</v>
      </c>
      <c r="O302" s="83">
        <v>11896.824000000001</v>
      </c>
      <c r="P302" s="85">
        <v>110.50122</v>
      </c>
      <c r="Q302" s="73"/>
      <c r="R302" s="83">
        <v>42.264826997999997</v>
      </c>
      <c r="S302" s="84">
        <v>1.1896824E-5</v>
      </c>
      <c r="T302" s="84">
        <f t="shared" si="8"/>
        <v>1.686851100003444E-3</v>
      </c>
      <c r="U302" s="84">
        <f>R302/'סכום נכסי הקרן'!$C$42</f>
        <v>5.1387267556809101E-4</v>
      </c>
    </row>
    <row r="303" spans="2:21">
      <c r="B303" s="76" t="s">
        <v>1000</v>
      </c>
      <c r="C303" s="73" t="s">
        <v>1001</v>
      </c>
      <c r="D303" s="86" t="s">
        <v>27</v>
      </c>
      <c r="E303" s="86" t="s">
        <v>867</v>
      </c>
      <c r="F303" s="73"/>
      <c r="G303" s="86" t="s">
        <v>978</v>
      </c>
      <c r="H303" s="73" t="s">
        <v>873</v>
      </c>
      <c r="I303" s="73" t="s">
        <v>874</v>
      </c>
      <c r="J303" s="73"/>
      <c r="K303" s="83">
        <v>8.3500000000551555</v>
      </c>
      <c r="L303" s="86" t="s">
        <v>128</v>
      </c>
      <c r="M303" s="87">
        <v>3.0499999999999999E-2</v>
      </c>
      <c r="N303" s="87">
        <v>2.5200000000230212E-2</v>
      </c>
      <c r="O303" s="83">
        <v>12392.525</v>
      </c>
      <c r="P303" s="85">
        <v>104.66328</v>
      </c>
      <c r="Q303" s="73"/>
      <c r="R303" s="83">
        <v>41.699909502000004</v>
      </c>
      <c r="S303" s="84">
        <v>9.91402E-6</v>
      </c>
      <c r="T303" s="84">
        <f t="shared" si="8"/>
        <v>1.6643044159821449E-3</v>
      </c>
      <c r="U303" s="84">
        <f>R303/'סכום נכסי הקרן'!$C$42</f>
        <v>5.0700418264468499E-4</v>
      </c>
    </row>
    <row r="304" spans="2:21">
      <c r="B304" s="76" t="s">
        <v>1002</v>
      </c>
      <c r="C304" s="73" t="s">
        <v>1003</v>
      </c>
      <c r="D304" s="86" t="s">
        <v>27</v>
      </c>
      <c r="E304" s="86" t="s">
        <v>867</v>
      </c>
      <c r="F304" s="73"/>
      <c r="G304" s="86" t="s">
        <v>918</v>
      </c>
      <c r="H304" s="73" t="s">
        <v>957</v>
      </c>
      <c r="I304" s="73" t="s">
        <v>902</v>
      </c>
      <c r="J304" s="73"/>
      <c r="K304" s="83">
        <v>7.3800000000080157</v>
      </c>
      <c r="L304" s="86" t="s">
        <v>130</v>
      </c>
      <c r="M304" s="87">
        <v>2.8750000000000001E-2</v>
      </c>
      <c r="N304" s="87">
        <v>1.5100000000048987E-2</v>
      </c>
      <c r="O304" s="83">
        <v>10211.4406</v>
      </c>
      <c r="P304" s="85">
        <v>111.5067</v>
      </c>
      <c r="Q304" s="73"/>
      <c r="R304" s="83">
        <v>44.909259177999999</v>
      </c>
      <c r="S304" s="84">
        <v>1.0211440599999999E-5</v>
      </c>
      <c r="T304" s="84">
        <f t="shared" si="8"/>
        <v>1.7923942584299199E-3</v>
      </c>
      <c r="U304" s="84">
        <f>R304/'סכום נכסי הקרן'!$C$42</f>
        <v>5.4602473997283267E-4</v>
      </c>
    </row>
    <row r="305" spans="2:21">
      <c r="B305" s="76" t="s">
        <v>1004</v>
      </c>
      <c r="C305" s="73" t="s">
        <v>1005</v>
      </c>
      <c r="D305" s="86" t="s">
        <v>27</v>
      </c>
      <c r="E305" s="86" t="s">
        <v>867</v>
      </c>
      <c r="F305" s="73"/>
      <c r="G305" s="86" t="s">
        <v>922</v>
      </c>
      <c r="H305" s="73" t="s">
        <v>873</v>
      </c>
      <c r="I305" s="73" t="s">
        <v>288</v>
      </c>
      <c r="J305" s="73"/>
      <c r="K305" s="83">
        <v>16.100000000101346</v>
      </c>
      <c r="L305" s="86" t="s">
        <v>128</v>
      </c>
      <c r="M305" s="87">
        <v>4.2000000000000003E-2</v>
      </c>
      <c r="N305" s="87">
        <v>3.3500000000277884E-2</v>
      </c>
      <c r="O305" s="83">
        <v>16358.133</v>
      </c>
      <c r="P305" s="85">
        <v>116.324</v>
      </c>
      <c r="Q305" s="73"/>
      <c r="R305" s="83">
        <v>61.176417338</v>
      </c>
      <c r="S305" s="84">
        <v>9.0878516666666671E-6</v>
      </c>
      <c r="T305" s="84">
        <f t="shared" si="8"/>
        <v>2.4416403475579908E-3</v>
      </c>
      <c r="U305" s="84">
        <f>R305/'סכום נכסי הקרן'!$C$42</f>
        <v>7.4380735689834549E-4</v>
      </c>
    </row>
    <row r="306" spans="2:21">
      <c r="B306" s="76" t="s">
        <v>1006</v>
      </c>
      <c r="C306" s="73" t="s">
        <v>1007</v>
      </c>
      <c r="D306" s="86" t="s">
        <v>27</v>
      </c>
      <c r="E306" s="86" t="s">
        <v>867</v>
      </c>
      <c r="F306" s="73"/>
      <c r="G306" s="86" t="s">
        <v>934</v>
      </c>
      <c r="H306" s="73" t="s">
        <v>873</v>
      </c>
      <c r="I306" s="73" t="s">
        <v>288</v>
      </c>
      <c r="J306" s="73"/>
      <c r="K306" s="83">
        <v>5.010000000080991</v>
      </c>
      <c r="L306" s="86" t="s">
        <v>128</v>
      </c>
      <c r="M306" s="87">
        <v>3.4000000000000002E-2</v>
      </c>
      <c r="N306" s="87">
        <v>3.1500000000356854E-2</v>
      </c>
      <c r="O306" s="83">
        <v>9914.02</v>
      </c>
      <c r="P306" s="85">
        <v>101.10378</v>
      </c>
      <c r="Q306" s="73"/>
      <c r="R306" s="83">
        <v>32.225387739000006</v>
      </c>
      <c r="S306" s="84">
        <v>9.91402E-6</v>
      </c>
      <c r="T306" s="84">
        <f t="shared" si="8"/>
        <v>1.2861623864718998E-3</v>
      </c>
      <c r="U306" s="84">
        <f>R306/'סכום נכסי הקרן'!$C$42</f>
        <v>3.9180915656989931E-4</v>
      </c>
    </row>
    <row r="307" spans="2:21">
      <c r="B307" s="76" t="s">
        <v>1008</v>
      </c>
      <c r="C307" s="73" t="s">
        <v>1009</v>
      </c>
      <c r="D307" s="86" t="s">
        <v>27</v>
      </c>
      <c r="E307" s="86" t="s">
        <v>867</v>
      </c>
      <c r="F307" s="73"/>
      <c r="G307" s="86" t="s">
        <v>934</v>
      </c>
      <c r="H307" s="73" t="s">
        <v>873</v>
      </c>
      <c r="I307" s="73" t="s">
        <v>288</v>
      </c>
      <c r="J307" s="73"/>
      <c r="K307" s="83">
        <v>4.0899999999912335</v>
      </c>
      <c r="L307" s="86" t="s">
        <v>128</v>
      </c>
      <c r="M307" s="87">
        <v>3.7499999999999999E-2</v>
      </c>
      <c r="N307" s="87">
        <v>2.7499999999918822E-2</v>
      </c>
      <c r="O307" s="83">
        <v>27263.555</v>
      </c>
      <c r="P307" s="85">
        <v>105.40383</v>
      </c>
      <c r="Q307" s="73"/>
      <c r="R307" s="83">
        <v>92.388915108999996</v>
      </c>
      <c r="S307" s="84">
        <v>5.4527110000000002E-5</v>
      </c>
      <c r="T307" s="84">
        <f t="shared" si="8"/>
        <v>3.687376813044005E-3</v>
      </c>
      <c r="U307" s="84">
        <f>R307/'סכום נכסי הקרן'!$C$42</f>
        <v>1.1233013920095229E-3</v>
      </c>
    </row>
    <row r="308" spans="2:21">
      <c r="B308" s="76" t="s">
        <v>1010</v>
      </c>
      <c r="C308" s="73" t="s">
        <v>1011</v>
      </c>
      <c r="D308" s="86" t="s">
        <v>27</v>
      </c>
      <c r="E308" s="86" t="s">
        <v>867</v>
      </c>
      <c r="F308" s="73"/>
      <c r="G308" s="86" t="s">
        <v>897</v>
      </c>
      <c r="H308" s="73" t="s">
        <v>873</v>
      </c>
      <c r="I308" s="73" t="s">
        <v>874</v>
      </c>
      <c r="J308" s="73"/>
      <c r="K308" s="83">
        <v>4</v>
      </c>
      <c r="L308" s="86" t="s">
        <v>128</v>
      </c>
      <c r="M308" s="87">
        <v>4.6249999999999999E-2</v>
      </c>
      <c r="N308" s="87">
        <v>1.4699999999978165E-2</v>
      </c>
      <c r="O308" s="83">
        <v>23393.121592</v>
      </c>
      <c r="P308" s="85">
        <v>115.68403000000001</v>
      </c>
      <c r="Q308" s="73"/>
      <c r="R308" s="83">
        <v>87.004668476999996</v>
      </c>
      <c r="S308" s="84">
        <v>4.6876057710573458E-5</v>
      </c>
      <c r="T308" s="84">
        <f t="shared" si="8"/>
        <v>3.4724836501237163E-3</v>
      </c>
      <c r="U308" s="84">
        <f>R308/'סכום נכסי הקרן'!$C$42</f>
        <v>1.0578375673773943E-3</v>
      </c>
    </row>
    <row r="309" spans="2:21">
      <c r="B309" s="76" t="s">
        <v>1012</v>
      </c>
      <c r="C309" s="73" t="s">
        <v>1013</v>
      </c>
      <c r="D309" s="86" t="s">
        <v>27</v>
      </c>
      <c r="E309" s="86" t="s">
        <v>867</v>
      </c>
      <c r="F309" s="73"/>
      <c r="G309" s="86" t="s">
        <v>918</v>
      </c>
      <c r="H309" s="73" t="s">
        <v>873</v>
      </c>
      <c r="I309" s="73" t="s">
        <v>288</v>
      </c>
      <c r="J309" s="73"/>
      <c r="K309" s="83">
        <v>18.539999999867231</v>
      </c>
      <c r="L309" s="86" t="s">
        <v>128</v>
      </c>
      <c r="M309" s="87">
        <v>3.5499999999999997E-2</v>
      </c>
      <c r="N309" s="87">
        <v>3.2099999999818947E-2</v>
      </c>
      <c r="O309" s="83">
        <v>19828.04</v>
      </c>
      <c r="P309" s="85">
        <v>106.57261</v>
      </c>
      <c r="Q309" s="73"/>
      <c r="R309" s="83">
        <v>67.937000763</v>
      </c>
      <c r="S309" s="84">
        <v>1.982804E-5</v>
      </c>
      <c r="T309" s="84">
        <f t="shared" si="8"/>
        <v>2.7114651261538184E-3</v>
      </c>
      <c r="U309" s="84">
        <f>R309/'סכום נכסי הקרן'!$C$42</f>
        <v>8.2600523489203593E-4</v>
      </c>
    </row>
    <row r="310" spans="2:21">
      <c r="B310" s="76" t="s">
        <v>1014</v>
      </c>
      <c r="C310" s="73" t="s">
        <v>1015</v>
      </c>
      <c r="D310" s="86" t="s">
        <v>27</v>
      </c>
      <c r="E310" s="86" t="s">
        <v>867</v>
      </c>
      <c r="F310" s="73"/>
      <c r="G310" s="86" t="s">
        <v>872</v>
      </c>
      <c r="H310" s="73" t="s">
        <v>873</v>
      </c>
      <c r="I310" s="73" t="s">
        <v>288</v>
      </c>
      <c r="J310" s="73"/>
      <c r="K310" s="83">
        <v>7.510000000069291</v>
      </c>
      <c r="L310" s="86" t="s">
        <v>128</v>
      </c>
      <c r="M310" s="87">
        <v>4.4999999999999998E-2</v>
      </c>
      <c r="N310" s="87">
        <v>2.1600000000081512E-2</v>
      </c>
      <c r="O310" s="83">
        <v>12838.655900000002</v>
      </c>
      <c r="P310" s="85">
        <v>118.87949999999999</v>
      </c>
      <c r="Q310" s="73"/>
      <c r="R310" s="83">
        <v>49.069033759999996</v>
      </c>
      <c r="S310" s="84">
        <v>6.4193279500000005E-6</v>
      </c>
      <c r="T310" s="84">
        <f t="shared" si="8"/>
        <v>1.9584169498216321E-3</v>
      </c>
      <c r="U310" s="84">
        <f>R310/'סכום נכסי הקרן'!$C$42</f>
        <v>5.966009435454542E-4</v>
      </c>
    </row>
    <row r="311" spans="2:21">
      <c r="B311" s="76" t="s">
        <v>1016</v>
      </c>
      <c r="C311" s="73" t="s">
        <v>1017</v>
      </c>
      <c r="D311" s="86" t="s">
        <v>27</v>
      </c>
      <c r="E311" s="86" t="s">
        <v>867</v>
      </c>
      <c r="F311" s="73"/>
      <c r="G311" s="86" t="s">
        <v>905</v>
      </c>
      <c r="H311" s="73" t="s">
        <v>873</v>
      </c>
      <c r="I311" s="73" t="s">
        <v>288</v>
      </c>
      <c r="J311" s="73"/>
      <c r="K311" s="83">
        <v>4.1299999999422852</v>
      </c>
      <c r="L311" s="86" t="s">
        <v>128</v>
      </c>
      <c r="M311" s="87">
        <v>5.7500000000000002E-2</v>
      </c>
      <c r="N311" s="87">
        <v>2.5499999999679362E-2</v>
      </c>
      <c r="O311" s="83">
        <v>4201.0659750000004</v>
      </c>
      <c r="P311" s="85">
        <v>115.45522</v>
      </c>
      <c r="Q311" s="73"/>
      <c r="R311" s="83">
        <v>15.593875430000001</v>
      </c>
      <c r="S311" s="84">
        <v>6.0015228214285721E-6</v>
      </c>
      <c r="T311" s="84">
        <f t="shared" si="8"/>
        <v>6.2237439002546806E-4</v>
      </c>
      <c r="U311" s="84">
        <f>R311/'סכום נכסי הקרן'!$C$42</f>
        <v>1.8959657613336049E-4</v>
      </c>
    </row>
    <row r="312" spans="2:21">
      <c r="B312" s="76" t="s">
        <v>1018</v>
      </c>
      <c r="C312" s="73" t="s">
        <v>1019</v>
      </c>
      <c r="D312" s="86" t="s">
        <v>27</v>
      </c>
      <c r="E312" s="86" t="s">
        <v>867</v>
      </c>
      <c r="F312" s="73"/>
      <c r="G312" s="86" t="s">
        <v>900</v>
      </c>
      <c r="H312" s="73" t="s">
        <v>873</v>
      </c>
      <c r="I312" s="73" t="s">
        <v>288</v>
      </c>
      <c r="J312" s="73"/>
      <c r="K312" s="83">
        <v>21.750000000181139</v>
      </c>
      <c r="L312" s="86" t="s">
        <v>128</v>
      </c>
      <c r="M312" s="87">
        <v>3.6000000000000004E-2</v>
      </c>
      <c r="N312" s="87">
        <v>3.3100000000335313E-2</v>
      </c>
      <c r="O312" s="83">
        <v>17349.535</v>
      </c>
      <c r="P312" s="85">
        <v>106.398</v>
      </c>
      <c r="Q312" s="73"/>
      <c r="R312" s="83">
        <v>59.347479770999996</v>
      </c>
      <c r="S312" s="84">
        <v>1.7349535E-5</v>
      </c>
      <c r="T312" s="84">
        <f t="shared" si="8"/>
        <v>2.368644772611533E-3</v>
      </c>
      <c r="U312" s="84">
        <f>R312/'סכום נכסי הקרן'!$C$42</f>
        <v>7.215704022541029E-4</v>
      </c>
    </row>
    <row r="313" spans="2:21">
      <c r="B313" s="76" t="s">
        <v>1020</v>
      </c>
      <c r="C313" s="73" t="s">
        <v>1021</v>
      </c>
      <c r="D313" s="86" t="s">
        <v>27</v>
      </c>
      <c r="E313" s="86" t="s">
        <v>867</v>
      </c>
      <c r="F313" s="73"/>
      <c r="G313" s="86" t="s">
        <v>872</v>
      </c>
      <c r="H313" s="73" t="s">
        <v>873</v>
      </c>
      <c r="I313" s="73" t="s">
        <v>874</v>
      </c>
      <c r="J313" s="73"/>
      <c r="K313" s="83">
        <v>5.3100000000066165</v>
      </c>
      <c r="L313" s="86" t="s">
        <v>128</v>
      </c>
      <c r="M313" s="87">
        <v>5.2999999999999999E-2</v>
      </c>
      <c r="N313" s="87">
        <v>4.0900000000122859E-2</v>
      </c>
      <c r="O313" s="83">
        <v>15341.945949999999</v>
      </c>
      <c r="P313" s="85">
        <v>107.25583</v>
      </c>
      <c r="Q313" s="73"/>
      <c r="R313" s="83">
        <v>52.903249315000004</v>
      </c>
      <c r="S313" s="84">
        <v>1.0227963966666666E-5</v>
      </c>
      <c r="T313" s="84">
        <f t="shared" si="8"/>
        <v>2.111446103990609E-3</v>
      </c>
      <c r="U313" s="84">
        <f>R313/'סכום נכסי הקרן'!$C$42</f>
        <v>6.4321887022112431E-4</v>
      </c>
    </row>
    <row r="314" spans="2:21">
      <c r="B314" s="76" t="s">
        <v>1022</v>
      </c>
      <c r="C314" s="73" t="s">
        <v>1023</v>
      </c>
      <c r="D314" s="86" t="s">
        <v>27</v>
      </c>
      <c r="E314" s="86" t="s">
        <v>867</v>
      </c>
      <c r="F314" s="73"/>
      <c r="G314" s="86" t="s">
        <v>872</v>
      </c>
      <c r="H314" s="73" t="s">
        <v>873</v>
      </c>
      <c r="I314" s="73" t="s">
        <v>874</v>
      </c>
      <c r="J314" s="73"/>
      <c r="K314" s="83">
        <v>4.8100000000813417</v>
      </c>
      <c r="L314" s="86" t="s">
        <v>128</v>
      </c>
      <c r="M314" s="87">
        <v>5.8749999999999997E-2</v>
      </c>
      <c r="N314" s="87">
        <v>3.5100000000892397E-2</v>
      </c>
      <c r="O314" s="83">
        <v>3469.9070000000002</v>
      </c>
      <c r="P314" s="85">
        <v>113.50713</v>
      </c>
      <c r="Q314" s="73"/>
      <c r="R314" s="83">
        <v>12.662572237000001</v>
      </c>
      <c r="S314" s="84">
        <v>2.8915891666666669E-6</v>
      </c>
      <c r="T314" s="84">
        <f t="shared" si="8"/>
        <v>5.05381789634849E-4</v>
      </c>
      <c r="U314" s="84">
        <f>R314/'סכום נכסי הקרן'!$C$42</f>
        <v>1.5395661918382706E-4</v>
      </c>
    </row>
    <row r="315" spans="2:21">
      <c r="B315" s="76" t="s">
        <v>1024</v>
      </c>
      <c r="C315" s="73" t="s">
        <v>1025</v>
      </c>
      <c r="D315" s="86" t="s">
        <v>27</v>
      </c>
      <c r="E315" s="86" t="s">
        <v>867</v>
      </c>
      <c r="F315" s="73"/>
      <c r="G315" s="86" t="s">
        <v>989</v>
      </c>
      <c r="H315" s="73" t="s">
        <v>873</v>
      </c>
      <c r="I315" s="73" t="s">
        <v>288</v>
      </c>
      <c r="J315" s="73"/>
      <c r="K315" s="83">
        <v>6.419999999893256</v>
      </c>
      <c r="L315" s="86" t="s">
        <v>130</v>
      </c>
      <c r="M315" s="87">
        <v>4.6249999999999999E-2</v>
      </c>
      <c r="N315" s="87">
        <v>2.6899999999531153E-2</v>
      </c>
      <c r="O315" s="83">
        <v>7485.0851000000002</v>
      </c>
      <c r="P315" s="85">
        <v>114.87452</v>
      </c>
      <c r="Q315" s="73"/>
      <c r="R315" s="83">
        <v>33.913168811000006</v>
      </c>
      <c r="S315" s="84">
        <v>4.9900567333333332E-6</v>
      </c>
      <c r="T315" s="84">
        <f t="shared" si="8"/>
        <v>1.353524199120581E-3</v>
      </c>
      <c r="U315" s="84">
        <f>R315/'סכום נכסי הקרן'!$C$42</f>
        <v>4.1232987407532911E-4</v>
      </c>
    </row>
    <row r="316" spans="2:21">
      <c r="B316" s="76" t="s">
        <v>1026</v>
      </c>
      <c r="C316" s="73" t="s">
        <v>1027</v>
      </c>
      <c r="D316" s="86" t="s">
        <v>27</v>
      </c>
      <c r="E316" s="86" t="s">
        <v>867</v>
      </c>
      <c r="F316" s="73"/>
      <c r="G316" s="86" t="s">
        <v>1028</v>
      </c>
      <c r="H316" s="73" t="s">
        <v>873</v>
      </c>
      <c r="I316" s="73" t="s">
        <v>288</v>
      </c>
      <c r="J316" s="73"/>
      <c r="K316" s="83">
        <v>17.359999999962181</v>
      </c>
      <c r="L316" s="86" t="s">
        <v>128</v>
      </c>
      <c r="M316" s="87">
        <v>4.0999999999999995E-2</v>
      </c>
      <c r="N316" s="87">
        <v>3.7499999999940914E-2</v>
      </c>
      <c r="O316" s="83">
        <v>12392.525</v>
      </c>
      <c r="P316" s="85">
        <v>106.19217</v>
      </c>
      <c r="Q316" s="73"/>
      <c r="R316" s="83">
        <v>42.309048935</v>
      </c>
      <c r="S316" s="84">
        <v>1.2392525E-5</v>
      </c>
      <c r="T316" s="84">
        <f t="shared" si="8"/>
        <v>1.688616062227855E-3</v>
      </c>
      <c r="U316" s="84">
        <f>R316/'סכום נכסי הקרן'!$C$42</f>
        <v>5.144103435700462E-4</v>
      </c>
    </row>
    <row r="317" spans="2:21">
      <c r="B317" s="76" t="s">
        <v>1029</v>
      </c>
      <c r="C317" s="73" t="s">
        <v>1030</v>
      </c>
      <c r="D317" s="86" t="s">
        <v>27</v>
      </c>
      <c r="E317" s="86" t="s">
        <v>867</v>
      </c>
      <c r="F317" s="73"/>
      <c r="G317" s="86" t="s">
        <v>1031</v>
      </c>
      <c r="H317" s="73" t="s">
        <v>1032</v>
      </c>
      <c r="I317" s="73" t="s">
        <v>874</v>
      </c>
      <c r="J317" s="73"/>
      <c r="K317" s="83">
        <v>8.1799999999962676</v>
      </c>
      <c r="L317" s="86" t="s">
        <v>128</v>
      </c>
      <c r="M317" s="87">
        <v>2.8750000000000001E-2</v>
      </c>
      <c r="N317" s="87">
        <v>2.8500000000031098E-2</v>
      </c>
      <c r="O317" s="83">
        <v>9914.02</v>
      </c>
      <c r="P317" s="85">
        <v>100.88113</v>
      </c>
      <c r="Q317" s="73"/>
      <c r="R317" s="83">
        <v>32.154420334000001</v>
      </c>
      <c r="S317" s="84">
        <v>7.6261692307692308E-6</v>
      </c>
      <c r="T317" s="84">
        <f t="shared" si="8"/>
        <v>1.283329973477655E-3</v>
      </c>
      <c r="U317" s="84">
        <f>R317/'סכום נכסי הקרן'!$C$42</f>
        <v>3.9094630646791727E-4</v>
      </c>
    </row>
    <row r="318" spans="2:21">
      <c r="B318" s="76" t="s">
        <v>1033</v>
      </c>
      <c r="C318" s="73" t="s">
        <v>1034</v>
      </c>
      <c r="D318" s="86" t="s">
        <v>27</v>
      </c>
      <c r="E318" s="86" t="s">
        <v>867</v>
      </c>
      <c r="F318" s="73"/>
      <c r="G318" s="86" t="s">
        <v>918</v>
      </c>
      <c r="H318" s="73" t="s">
        <v>1032</v>
      </c>
      <c r="I318" s="73" t="s">
        <v>874</v>
      </c>
      <c r="J318" s="73"/>
      <c r="K318" s="83">
        <v>6.2600000000346929</v>
      </c>
      <c r="L318" s="86" t="s">
        <v>130</v>
      </c>
      <c r="M318" s="87">
        <v>3.125E-2</v>
      </c>
      <c r="N318" s="87">
        <v>2.2900000000131312E-2</v>
      </c>
      <c r="O318" s="83">
        <v>14871.03</v>
      </c>
      <c r="P318" s="85">
        <v>105.17052</v>
      </c>
      <c r="Q318" s="73"/>
      <c r="R318" s="83">
        <v>61.685486010999995</v>
      </c>
      <c r="S318" s="84">
        <v>1.982804E-5</v>
      </c>
      <c r="T318" s="84">
        <f t="shared" si="8"/>
        <v>2.4619580233186883E-3</v>
      </c>
      <c r="U318" s="84">
        <f>R318/'סכום נכסי הקרן'!$C$42</f>
        <v>7.4999681748822995E-4</v>
      </c>
    </row>
    <row r="319" spans="2:21">
      <c r="B319" s="76" t="s">
        <v>1035</v>
      </c>
      <c r="C319" s="73" t="s">
        <v>1036</v>
      </c>
      <c r="D319" s="86" t="s">
        <v>27</v>
      </c>
      <c r="E319" s="86" t="s">
        <v>867</v>
      </c>
      <c r="F319" s="73"/>
      <c r="G319" s="86" t="s">
        <v>872</v>
      </c>
      <c r="H319" s="73" t="s">
        <v>1037</v>
      </c>
      <c r="I319" s="73" t="s">
        <v>902</v>
      </c>
      <c r="J319" s="73"/>
      <c r="K319" s="83">
        <v>5.0500000000137266</v>
      </c>
      <c r="L319" s="86" t="s">
        <v>128</v>
      </c>
      <c r="M319" s="87">
        <v>0.06</v>
      </c>
      <c r="N319" s="87">
        <v>4.7200000000256211E-2</v>
      </c>
      <c r="O319" s="83">
        <v>15619.53851</v>
      </c>
      <c r="P319" s="85">
        <v>108.81667</v>
      </c>
      <c r="Q319" s="73"/>
      <c r="R319" s="83">
        <v>54.644265604999994</v>
      </c>
      <c r="S319" s="84">
        <v>2.0826051346666668E-5</v>
      </c>
      <c r="T319" s="84">
        <f t="shared" si="8"/>
        <v>2.1809326120993343E-3</v>
      </c>
      <c r="U319" s="84">
        <f>R319/'סכום נכסי הקרן'!$C$42</f>
        <v>6.6438684280485834E-4</v>
      </c>
    </row>
    <row r="320" spans="2:21">
      <c r="B320" s="76" t="s">
        <v>1038</v>
      </c>
      <c r="C320" s="73" t="s">
        <v>1039</v>
      </c>
      <c r="D320" s="86" t="s">
        <v>27</v>
      </c>
      <c r="E320" s="86" t="s">
        <v>867</v>
      </c>
      <c r="F320" s="73"/>
      <c r="G320" s="86" t="s">
        <v>922</v>
      </c>
      <c r="H320" s="73" t="s">
        <v>1032</v>
      </c>
      <c r="I320" s="73" t="s">
        <v>288</v>
      </c>
      <c r="J320" s="73"/>
      <c r="K320" s="83">
        <v>8.1900000000405608</v>
      </c>
      <c r="L320" s="86" t="s">
        <v>128</v>
      </c>
      <c r="M320" s="87">
        <v>4.2500000000000003E-2</v>
      </c>
      <c r="N320" s="87">
        <v>2.8800000000080393E-2</v>
      </c>
      <c r="O320" s="83">
        <v>15118.880499999997</v>
      </c>
      <c r="P320" s="85">
        <v>112.60486</v>
      </c>
      <c r="Q320" s="73"/>
      <c r="R320" s="83">
        <v>54.734070961999997</v>
      </c>
      <c r="S320" s="84">
        <v>1.1199170740740738E-5</v>
      </c>
      <c r="T320" s="84">
        <f t="shared" si="8"/>
        <v>2.1845168753272149E-3</v>
      </c>
      <c r="U320" s="84">
        <f>R320/'סכום נכסי הקרן'!$C$42</f>
        <v>6.6547873226377235E-4</v>
      </c>
    </row>
    <row r="321" spans="2:21">
      <c r="B321" s="76" t="s">
        <v>1040</v>
      </c>
      <c r="C321" s="73" t="s">
        <v>1041</v>
      </c>
      <c r="D321" s="86" t="s">
        <v>27</v>
      </c>
      <c r="E321" s="86" t="s">
        <v>867</v>
      </c>
      <c r="F321" s="73"/>
      <c r="G321" s="86" t="s">
        <v>1031</v>
      </c>
      <c r="H321" s="73" t="s">
        <v>1032</v>
      </c>
      <c r="I321" s="73" t="s">
        <v>874</v>
      </c>
      <c r="J321" s="73"/>
      <c r="K321" s="83">
        <v>3.3299999999927414</v>
      </c>
      <c r="L321" s="86" t="s">
        <v>130</v>
      </c>
      <c r="M321" s="87">
        <v>0.03</v>
      </c>
      <c r="N321" s="87">
        <v>1.6499999999833245E-2</v>
      </c>
      <c r="O321" s="83">
        <v>12243.814699999999</v>
      </c>
      <c r="P321" s="85">
        <v>105.55423</v>
      </c>
      <c r="Q321" s="73"/>
      <c r="R321" s="83">
        <v>50.973014689000003</v>
      </c>
      <c r="S321" s="84">
        <v>2.4487629399999998E-5</v>
      </c>
      <c r="T321" s="84">
        <f t="shared" si="8"/>
        <v>2.034407615171362E-3</v>
      </c>
      <c r="U321" s="84">
        <f>R321/'סכום נכסי הקרן'!$C$42</f>
        <v>6.1975030540755642E-4</v>
      </c>
    </row>
    <row r="322" spans="2:21">
      <c r="B322" s="76" t="s">
        <v>1042</v>
      </c>
      <c r="C322" s="73" t="s">
        <v>1043</v>
      </c>
      <c r="D322" s="86" t="s">
        <v>27</v>
      </c>
      <c r="E322" s="86" t="s">
        <v>867</v>
      </c>
      <c r="F322" s="73"/>
      <c r="G322" s="86" t="s">
        <v>908</v>
      </c>
      <c r="H322" s="73" t="s">
        <v>1032</v>
      </c>
      <c r="I322" s="73" t="s">
        <v>874</v>
      </c>
      <c r="J322" s="73"/>
      <c r="K322" s="83">
        <v>3.5800000000081846</v>
      </c>
      <c r="L322" s="86" t="s">
        <v>128</v>
      </c>
      <c r="M322" s="87">
        <v>3.7539999999999997E-2</v>
      </c>
      <c r="N322" s="87">
        <v>1.8800000000047744E-2</v>
      </c>
      <c r="O322" s="83">
        <v>17002.544300000001</v>
      </c>
      <c r="P322" s="85">
        <v>107.28924000000001</v>
      </c>
      <c r="Q322" s="73"/>
      <c r="R322" s="83">
        <v>58.647709694</v>
      </c>
      <c r="S322" s="84">
        <v>2.267005906666667E-5</v>
      </c>
      <c r="T322" s="84">
        <f t="shared" si="8"/>
        <v>2.3407159247259661E-3</v>
      </c>
      <c r="U322" s="84">
        <f>R322/'סכום נכסי הקרן'!$C$42</f>
        <v>7.1306231770030843E-4</v>
      </c>
    </row>
    <row r="323" spans="2:21">
      <c r="B323" s="76" t="s">
        <v>1044</v>
      </c>
      <c r="C323" s="73" t="s">
        <v>1045</v>
      </c>
      <c r="D323" s="86" t="s">
        <v>27</v>
      </c>
      <c r="E323" s="86" t="s">
        <v>867</v>
      </c>
      <c r="F323" s="73"/>
      <c r="G323" s="86" t="s">
        <v>951</v>
      </c>
      <c r="H323" s="73" t="s">
        <v>1032</v>
      </c>
      <c r="I323" s="73" t="s">
        <v>874</v>
      </c>
      <c r="J323" s="73"/>
      <c r="K323" s="83">
        <v>7.2200000000612086</v>
      </c>
      <c r="L323" s="86" t="s">
        <v>128</v>
      </c>
      <c r="M323" s="87">
        <v>3.3750000000000002E-2</v>
      </c>
      <c r="N323" s="87">
        <v>2.9200000000106033E-2</v>
      </c>
      <c r="O323" s="83">
        <v>12392.525</v>
      </c>
      <c r="P323" s="85">
        <v>104.15513</v>
      </c>
      <c r="Q323" s="73"/>
      <c r="R323" s="83">
        <v>41.497451442999996</v>
      </c>
      <c r="S323" s="84">
        <v>1.7703607142857142E-5</v>
      </c>
      <c r="T323" s="84">
        <f t="shared" si="8"/>
        <v>1.6562240185503776E-3</v>
      </c>
      <c r="U323" s="84">
        <f>R323/'סכום נכסי הקרן'!$C$42</f>
        <v>5.045426165657896E-4</v>
      </c>
    </row>
    <row r="324" spans="2:21">
      <c r="B324" s="76" t="s">
        <v>1046</v>
      </c>
      <c r="C324" s="73" t="s">
        <v>1047</v>
      </c>
      <c r="D324" s="86" t="s">
        <v>27</v>
      </c>
      <c r="E324" s="86" t="s">
        <v>867</v>
      </c>
      <c r="F324" s="73"/>
      <c r="G324" s="86" t="s">
        <v>937</v>
      </c>
      <c r="H324" s="73" t="s">
        <v>1032</v>
      </c>
      <c r="I324" s="73" t="s">
        <v>288</v>
      </c>
      <c r="J324" s="73"/>
      <c r="K324" s="83">
        <v>7.0399999999835341</v>
      </c>
      <c r="L324" s="86" t="s">
        <v>128</v>
      </c>
      <c r="M324" s="87">
        <v>4.0910000000000002E-2</v>
      </c>
      <c r="N324" s="87">
        <v>3.1500000000015828E-2</v>
      </c>
      <c r="O324" s="83">
        <v>9215.0815899999998</v>
      </c>
      <c r="P324" s="85">
        <v>106.59855</v>
      </c>
      <c r="Q324" s="73"/>
      <c r="R324" s="83">
        <v>31.581406713</v>
      </c>
      <c r="S324" s="84">
        <v>1.8430163180000001E-5</v>
      </c>
      <c r="T324" s="84">
        <f t="shared" si="8"/>
        <v>1.2604601612589382E-3</v>
      </c>
      <c r="U324" s="84">
        <f>R324/'סכום נכסי הקרן'!$C$42</f>
        <v>3.8397937761773732E-4</v>
      </c>
    </row>
    <row r="325" spans="2:21">
      <c r="B325" s="76" t="s">
        <v>1048</v>
      </c>
      <c r="C325" s="73" t="s">
        <v>1049</v>
      </c>
      <c r="D325" s="86" t="s">
        <v>27</v>
      </c>
      <c r="E325" s="86" t="s">
        <v>867</v>
      </c>
      <c r="F325" s="73"/>
      <c r="G325" s="86" t="s">
        <v>937</v>
      </c>
      <c r="H325" s="73" t="s">
        <v>1032</v>
      </c>
      <c r="I325" s="73" t="s">
        <v>288</v>
      </c>
      <c r="J325" s="73"/>
      <c r="K325" s="83">
        <v>8.0299999999170097</v>
      </c>
      <c r="L325" s="86" t="s">
        <v>128</v>
      </c>
      <c r="M325" s="87">
        <v>4.1250000000000002E-2</v>
      </c>
      <c r="N325" s="87">
        <v>3.279999999932609E-2</v>
      </c>
      <c r="O325" s="83">
        <v>4585.2342500000004</v>
      </c>
      <c r="P325" s="85">
        <v>108.71267</v>
      </c>
      <c r="Q325" s="73"/>
      <c r="R325" s="83">
        <v>16.025908310999998</v>
      </c>
      <c r="S325" s="84">
        <v>9.1704685000000002E-6</v>
      </c>
      <c r="T325" s="84">
        <f t="shared" si="8"/>
        <v>6.3961745458567519E-4</v>
      </c>
      <c r="U325" s="84">
        <f>R325/'סכום נכסי הקרן'!$C$42</f>
        <v>1.9484940474433208E-4</v>
      </c>
    </row>
    <row r="326" spans="2:21">
      <c r="B326" s="76" t="s">
        <v>1050</v>
      </c>
      <c r="C326" s="73" t="s">
        <v>1051</v>
      </c>
      <c r="D326" s="86" t="s">
        <v>27</v>
      </c>
      <c r="E326" s="86" t="s">
        <v>867</v>
      </c>
      <c r="F326" s="73"/>
      <c r="G326" s="86" t="s">
        <v>937</v>
      </c>
      <c r="H326" s="73" t="s">
        <v>1032</v>
      </c>
      <c r="I326" s="73" t="s">
        <v>288</v>
      </c>
      <c r="J326" s="73"/>
      <c r="K326" s="83">
        <v>5.4200000000597202</v>
      </c>
      <c r="L326" s="86" t="s">
        <v>128</v>
      </c>
      <c r="M326" s="87">
        <v>4.8750000000000002E-2</v>
      </c>
      <c r="N326" s="87">
        <v>2.8200000000099531E-2</v>
      </c>
      <c r="O326" s="83">
        <v>4488.0768539999999</v>
      </c>
      <c r="P326" s="85">
        <v>111.40625</v>
      </c>
      <c r="Q326" s="73"/>
      <c r="R326" s="83">
        <v>16.074993962000001</v>
      </c>
      <c r="S326" s="84">
        <v>8.8866122034381575E-6</v>
      </c>
      <c r="T326" s="84">
        <f t="shared" si="8"/>
        <v>6.4157653475386471E-4</v>
      </c>
      <c r="U326" s="84">
        <f>R326/'סכום נכסי הקרן'!$C$42</f>
        <v>1.9544620772692957E-4</v>
      </c>
    </row>
    <row r="327" spans="2:21">
      <c r="B327" s="76" t="s">
        <v>1052</v>
      </c>
      <c r="C327" s="73" t="s">
        <v>1053</v>
      </c>
      <c r="D327" s="86" t="s">
        <v>27</v>
      </c>
      <c r="E327" s="86" t="s">
        <v>867</v>
      </c>
      <c r="F327" s="73"/>
      <c r="G327" s="86" t="s">
        <v>1031</v>
      </c>
      <c r="H327" s="73" t="s">
        <v>1032</v>
      </c>
      <c r="I327" s="73" t="s">
        <v>874</v>
      </c>
      <c r="J327" s="73"/>
      <c r="K327" s="83">
        <v>2.9300000000404389</v>
      </c>
      <c r="L327" s="86" t="s">
        <v>130</v>
      </c>
      <c r="M327" s="87">
        <v>4.2500000000000003E-2</v>
      </c>
      <c r="N327" s="87">
        <v>1.5200000000147051E-2</v>
      </c>
      <c r="O327" s="83">
        <v>4957.01</v>
      </c>
      <c r="P327" s="85">
        <v>111.30643999999999</v>
      </c>
      <c r="Q327" s="73"/>
      <c r="R327" s="83">
        <v>21.761458483999998</v>
      </c>
      <c r="S327" s="84">
        <v>1.6523366666666668E-5</v>
      </c>
      <c r="T327" s="84">
        <f t="shared" si="8"/>
        <v>8.6853165595949904E-4</v>
      </c>
      <c r="U327" s="84">
        <f>R327/'סכום נכסי הקרן'!$C$42</f>
        <v>2.6458451837425438E-4</v>
      </c>
    </row>
    <row r="328" spans="2:21">
      <c r="B328" s="76" t="s">
        <v>1054</v>
      </c>
      <c r="C328" s="73" t="s">
        <v>1055</v>
      </c>
      <c r="D328" s="86" t="s">
        <v>27</v>
      </c>
      <c r="E328" s="86" t="s">
        <v>867</v>
      </c>
      <c r="F328" s="73"/>
      <c r="G328" s="86" t="s">
        <v>1056</v>
      </c>
      <c r="H328" s="73" t="s">
        <v>1032</v>
      </c>
      <c r="I328" s="73" t="s">
        <v>288</v>
      </c>
      <c r="J328" s="73"/>
      <c r="K328" s="83">
        <v>1.630000000015102</v>
      </c>
      <c r="L328" s="86" t="s">
        <v>128</v>
      </c>
      <c r="M328" s="87">
        <v>4.7500000000000001E-2</v>
      </c>
      <c r="N328" s="87">
        <v>2.1900000000186558E-2</v>
      </c>
      <c r="O328" s="83">
        <v>19974.767496</v>
      </c>
      <c r="P328" s="85">
        <v>105.17322</v>
      </c>
      <c r="Q328" s="73"/>
      <c r="R328" s="83">
        <v>67.541062745999994</v>
      </c>
      <c r="S328" s="84">
        <v>2.2194186106666666E-5</v>
      </c>
      <c r="T328" s="84">
        <f t="shared" si="8"/>
        <v>2.695662660440632E-3</v>
      </c>
      <c r="U328" s="84">
        <f>R328/'סכום נכסי הקרן'!$C$42</f>
        <v>8.2119126207808014E-4</v>
      </c>
    </row>
    <row r="329" spans="2:21">
      <c r="B329" s="76" t="s">
        <v>1057</v>
      </c>
      <c r="C329" s="73" t="s">
        <v>1058</v>
      </c>
      <c r="D329" s="86" t="s">
        <v>27</v>
      </c>
      <c r="E329" s="86" t="s">
        <v>867</v>
      </c>
      <c r="F329" s="73"/>
      <c r="G329" s="86" t="s">
        <v>887</v>
      </c>
      <c r="H329" s="73" t="s">
        <v>1037</v>
      </c>
      <c r="I329" s="73" t="s">
        <v>902</v>
      </c>
      <c r="J329" s="73"/>
      <c r="K329" s="83">
        <v>7.0000000009035265E-2</v>
      </c>
      <c r="L329" s="86" t="s">
        <v>128</v>
      </c>
      <c r="M329" s="87">
        <v>4.6249999999999999E-2</v>
      </c>
      <c r="N329" s="87">
        <v>-0.04</v>
      </c>
      <c r="O329" s="83">
        <v>14566.669586</v>
      </c>
      <c r="P329" s="85">
        <v>101.62183</v>
      </c>
      <c r="Q329" s="73"/>
      <c r="R329" s="83">
        <v>47.591377150999996</v>
      </c>
      <c r="S329" s="84">
        <v>1.9422226114666668E-5</v>
      </c>
      <c r="T329" s="84">
        <f t="shared" si="8"/>
        <v>1.8994415120081292E-3</v>
      </c>
      <c r="U329" s="84">
        <f>R329/'סכום נכסי הקרן'!$C$42</f>
        <v>5.786350033258566E-4</v>
      </c>
    </row>
    <row r="330" spans="2:21">
      <c r="B330" s="76" t="s">
        <v>1059</v>
      </c>
      <c r="C330" s="73" t="s">
        <v>1060</v>
      </c>
      <c r="D330" s="86" t="s">
        <v>27</v>
      </c>
      <c r="E330" s="86" t="s">
        <v>867</v>
      </c>
      <c r="F330" s="73"/>
      <c r="G330" s="86" t="s">
        <v>900</v>
      </c>
      <c r="H330" s="73" t="s">
        <v>1032</v>
      </c>
      <c r="I330" s="73" t="s">
        <v>288</v>
      </c>
      <c r="J330" s="73"/>
      <c r="K330" s="83">
        <v>3.2100000000090092</v>
      </c>
      <c r="L330" s="86" t="s">
        <v>128</v>
      </c>
      <c r="M330" s="87">
        <v>6.2539999999999998E-2</v>
      </c>
      <c r="N330" s="87">
        <v>2.8700000000154682E-2</v>
      </c>
      <c r="O330" s="83">
        <v>16358.133</v>
      </c>
      <c r="P330" s="85">
        <v>111.86438</v>
      </c>
      <c r="Q330" s="73"/>
      <c r="R330" s="83">
        <v>58.831042607000001</v>
      </c>
      <c r="S330" s="84">
        <v>1.258317923076923E-5</v>
      </c>
      <c r="T330" s="84">
        <f t="shared" si="8"/>
        <v>2.3480330095912499E-3</v>
      </c>
      <c r="U330" s="84">
        <f>R330/'סכום נכסי הקרן'!$C$42</f>
        <v>7.1529135260272171E-4</v>
      </c>
    </row>
    <row r="331" spans="2:21">
      <c r="B331" s="76" t="s">
        <v>1061</v>
      </c>
      <c r="C331" s="73" t="s">
        <v>1062</v>
      </c>
      <c r="D331" s="86" t="s">
        <v>27</v>
      </c>
      <c r="E331" s="86" t="s">
        <v>867</v>
      </c>
      <c r="F331" s="73"/>
      <c r="G331" s="86" t="s">
        <v>872</v>
      </c>
      <c r="H331" s="73" t="s">
        <v>1063</v>
      </c>
      <c r="I331" s="73" t="s">
        <v>288</v>
      </c>
      <c r="J331" s="73"/>
      <c r="K331" s="83">
        <v>3.4600000000088253</v>
      </c>
      <c r="L331" s="86" t="s">
        <v>128</v>
      </c>
      <c r="M331" s="87">
        <v>4.4999999999999998E-2</v>
      </c>
      <c r="N331" s="87">
        <v>3.3000000000073547E-2</v>
      </c>
      <c r="O331" s="83">
        <v>15912.0021</v>
      </c>
      <c r="P331" s="85">
        <v>106.3105</v>
      </c>
      <c r="Q331" s="73"/>
      <c r="R331" s="83">
        <v>54.385354712000009</v>
      </c>
      <c r="S331" s="84">
        <v>1.060870864724315E-5</v>
      </c>
      <c r="T331" s="84">
        <f t="shared" ref="T331:T352" si="9">IFERROR(R331/$R$11,0)</f>
        <v>2.170599099443987E-3</v>
      </c>
      <c r="U331" s="84">
        <f>R331/'סכום נכסי הקרן'!$C$42</f>
        <v>6.6123890058505648E-4</v>
      </c>
    </row>
    <row r="332" spans="2:21">
      <c r="B332" s="76" t="s">
        <v>1064</v>
      </c>
      <c r="C332" s="73" t="s">
        <v>1065</v>
      </c>
      <c r="D332" s="86" t="s">
        <v>27</v>
      </c>
      <c r="E332" s="86" t="s">
        <v>867</v>
      </c>
      <c r="F332" s="73"/>
      <c r="G332" s="86" t="s">
        <v>989</v>
      </c>
      <c r="H332" s="73" t="s">
        <v>1066</v>
      </c>
      <c r="I332" s="73" t="s">
        <v>902</v>
      </c>
      <c r="J332" s="73"/>
      <c r="K332" s="83">
        <v>6.6399999999685599</v>
      </c>
      <c r="L332" s="86" t="s">
        <v>128</v>
      </c>
      <c r="M332" s="87">
        <v>9.6250000000000002E-2</v>
      </c>
      <c r="N332" s="87">
        <v>4.0799999999710262E-2</v>
      </c>
      <c r="O332" s="83">
        <v>14127.478499999999</v>
      </c>
      <c r="P332" s="85">
        <v>142.85506000000001</v>
      </c>
      <c r="Q332" s="73"/>
      <c r="R332" s="83">
        <v>64.884542486000001</v>
      </c>
      <c r="S332" s="84">
        <v>1.4127478499999999E-5</v>
      </c>
      <c r="T332" s="84">
        <f t="shared" si="9"/>
        <v>2.5896370490504691E-3</v>
      </c>
      <c r="U332" s="84">
        <f>R332/'סכום נכסי הקרן'!$C$42</f>
        <v>7.8889222596060984E-4</v>
      </c>
    </row>
    <row r="333" spans="2:21">
      <c r="B333" s="76" t="s">
        <v>1067</v>
      </c>
      <c r="C333" s="73" t="s">
        <v>1068</v>
      </c>
      <c r="D333" s="86" t="s">
        <v>27</v>
      </c>
      <c r="E333" s="86" t="s">
        <v>867</v>
      </c>
      <c r="F333" s="73"/>
      <c r="G333" s="86" t="s">
        <v>956</v>
      </c>
      <c r="H333" s="73" t="s">
        <v>1063</v>
      </c>
      <c r="I333" s="73" t="s">
        <v>874</v>
      </c>
      <c r="J333" s="73"/>
      <c r="K333" s="83">
        <v>4.8499999999485022</v>
      </c>
      <c r="L333" s="86" t="s">
        <v>128</v>
      </c>
      <c r="M333" s="87">
        <v>0.04</v>
      </c>
      <c r="N333" s="87">
        <v>3.0699999999717884E-2</v>
      </c>
      <c r="O333" s="83">
        <v>13136.076499999999</v>
      </c>
      <c r="P333" s="85">
        <v>105.75322</v>
      </c>
      <c r="Q333" s="73"/>
      <c r="R333" s="83">
        <v>44.662214718000001</v>
      </c>
      <c r="S333" s="84">
        <v>1.1941887727272727E-5</v>
      </c>
      <c r="T333" s="84">
        <f t="shared" si="9"/>
        <v>1.7825343524821096E-3</v>
      </c>
      <c r="U333" s="84">
        <f>R333/'סכום נכסי הקרן'!$C$42</f>
        <v>5.4302107459285888E-4</v>
      </c>
    </row>
    <row r="334" spans="2:21">
      <c r="B334" s="76" t="s">
        <v>1069</v>
      </c>
      <c r="C334" s="73" t="s">
        <v>1070</v>
      </c>
      <c r="D334" s="86" t="s">
        <v>27</v>
      </c>
      <c r="E334" s="86" t="s">
        <v>867</v>
      </c>
      <c r="F334" s="73"/>
      <c r="G334" s="86" t="s">
        <v>934</v>
      </c>
      <c r="H334" s="73" t="s">
        <v>1066</v>
      </c>
      <c r="I334" s="73" t="s">
        <v>902</v>
      </c>
      <c r="J334" s="73"/>
      <c r="K334" s="83">
        <v>3.8599999999983101</v>
      </c>
      <c r="L334" s="86" t="s">
        <v>128</v>
      </c>
      <c r="M334" s="87">
        <v>3.6249999999999998E-2</v>
      </c>
      <c r="N334" s="87">
        <v>2.6800000000033814E-2</v>
      </c>
      <c r="O334" s="83">
        <v>17349.535</v>
      </c>
      <c r="P334" s="85">
        <v>106.05126</v>
      </c>
      <c r="Q334" s="73"/>
      <c r="R334" s="83">
        <v>59.154074684999991</v>
      </c>
      <c r="S334" s="84">
        <v>4.3373837500000001E-5</v>
      </c>
      <c r="T334" s="84">
        <f t="shared" si="9"/>
        <v>2.3609256925812088E-3</v>
      </c>
      <c r="U334" s="84">
        <f>R334/'סכום נכסי הקרן'!$C$42</f>
        <v>7.1921890584277241E-4</v>
      </c>
    </row>
    <row r="335" spans="2:21">
      <c r="B335" s="76" t="s">
        <v>1071</v>
      </c>
      <c r="C335" s="73" t="s">
        <v>1072</v>
      </c>
      <c r="D335" s="86" t="s">
        <v>27</v>
      </c>
      <c r="E335" s="86" t="s">
        <v>867</v>
      </c>
      <c r="F335" s="73"/>
      <c r="G335" s="86" t="s">
        <v>944</v>
      </c>
      <c r="H335" s="73" t="s">
        <v>1073</v>
      </c>
      <c r="I335" s="73" t="s">
        <v>902</v>
      </c>
      <c r="J335" s="73"/>
      <c r="K335" s="83">
        <v>7.029999999953378</v>
      </c>
      <c r="L335" s="86" t="s">
        <v>128</v>
      </c>
      <c r="M335" s="87">
        <v>3.7499999999999999E-2</v>
      </c>
      <c r="N335" s="87">
        <v>3.3599999999941725E-2</v>
      </c>
      <c r="O335" s="83">
        <v>10409.721</v>
      </c>
      <c r="P335" s="85">
        <v>102.54407999999999</v>
      </c>
      <c r="Q335" s="73"/>
      <c r="R335" s="83">
        <v>34.318687820000001</v>
      </c>
      <c r="S335" s="84">
        <v>1.0409720999999999E-5</v>
      </c>
      <c r="T335" s="84">
        <f t="shared" si="9"/>
        <v>1.3697090562462546E-3</v>
      </c>
      <c r="U335" s="84">
        <f>R335/'סכום נכסי הקרן'!$C$42</f>
        <v>4.1726033642309666E-4</v>
      </c>
    </row>
    <row r="336" spans="2:21">
      <c r="B336" s="76" t="s">
        <v>1074</v>
      </c>
      <c r="C336" s="73" t="s">
        <v>1075</v>
      </c>
      <c r="D336" s="86" t="s">
        <v>27</v>
      </c>
      <c r="E336" s="86" t="s">
        <v>867</v>
      </c>
      <c r="F336" s="73"/>
      <c r="G336" s="86" t="s">
        <v>944</v>
      </c>
      <c r="H336" s="73" t="s">
        <v>1073</v>
      </c>
      <c r="I336" s="73" t="s">
        <v>902</v>
      </c>
      <c r="J336" s="73"/>
      <c r="K336" s="83">
        <v>3.1400000000675754</v>
      </c>
      <c r="L336" s="86" t="s">
        <v>128</v>
      </c>
      <c r="M336" s="87">
        <v>5.8749999999999997E-2</v>
      </c>
      <c r="N336" s="87">
        <v>3.2700000000901001E-2</v>
      </c>
      <c r="O336" s="83">
        <v>1487.1030000000001</v>
      </c>
      <c r="P336" s="85">
        <v>111.42825999999999</v>
      </c>
      <c r="Q336" s="73"/>
      <c r="R336" s="83">
        <v>5.3274255759999996</v>
      </c>
      <c r="S336" s="84">
        <v>2.974206E-6</v>
      </c>
      <c r="T336" s="84">
        <f t="shared" si="9"/>
        <v>2.126253514177955E-4</v>
      </c>
      <c r="U336" s="84">
        <f>R336/'סכום נכסי הקרן'!$C$42</f>
        <v>6.47729715008308E-5</v>
      </c>
    </row>
    <row r="337" spans="2:21">
      <c r="B337" s="76" t="s">
        <v>1076</v>
      </c>
      <c r="C337" s="73" t="s">
        <v>1077</v>
      </c>
      <c r="D337" s="86" t="s">
        <v>27</v>
      </c>
      <c r="E337" s="86" t="s">
        <v>867</v>
      </c>
      <c r="F337" s="73"/>
      <c r="G337" s="86" t="s">
        <v>900</v>
      </c>
      <c r="H337" s="73" t="s">
        <v>1073</v>
      </c>
      <c r="I337" s="73" t="s">
        <v>902</v>
      </c>
      <c r="J337" s="73"/>
      <c r="K337" s="83">
        <v>3.7800000000097755</v>
      </c>
      <c r="L337" s="86" t="s">
        <v>128</v>
      </c>
      <c r="M337" s="87">
        <v>0.04</v>
      </c>
      <c r="N337" s="87">
        <v>3.2600000000097752E-2</v>
      </c>
      <c r="O337" s="83">
        <v>15366.731000000002</v>
      </c>
      <c r="P337" s="85">
        <v>103.536</v>
      </c>
      <c r="Q337" s="73"/>
      <c r="R337" s="83">
        <v>51.150967025</v>
      </c>
      <c r="S337" s="84">
        <v>1.2293384800000001E-5</v>
      </c>
      <c r="T337" s="84">
        <f t="shared" si="9"/>
        <v>2.0415099533341086E-3</v>
      </c>
      <c r="U337" s="84">
        <f>R337/'סכום נכסי הקרן'!$C$42</f>
        <v>6.2191392110219157E-4</v>
      </c>
    </row>
    <row r="338" spans="2:21">
      <c r="B338" s="76" t="s">
        <v>1078</v>
      </c>
      <c r="C338" s="73" t="s">
        <v>1079</v>
      </c>
      <c r="D338" s="86" t="s">
        <v>27</v>
      </c>
      <c r="E338" s="86" t="s">
        <v>867</v>
      </c>
      <c r="F338" s="73"/>
      <c r="G338" s="86" t="s">
        <v>1056</v>
      </c>
      <c r="H338" s="73" t="s">
        <v>883</v>
      </c>
      <c r="I338" s="73" t="s">
        <v>874</v>
      </c>
      <c r="J338" s="73"/>
      <c r="K338" s="83">
        <v>4.389999999990839</v>
      </c>
      <c r="L338" s="86" t="s">
        <v>131</v>
      </c>
      <c r="M338" s="87">
        <v>0.06</v>
      </c>
      <c r="N338" s="87">
        <v>2.9399999999950036E-2</v>
      </c>
      <c r="O338" s="83">
        <v>11748.113699999998</v>
      </c>
      <c r="P338" s="85">
        <v>116.36433</v>
      </c>
      <c r="Q338" s="73"/>
      <c r="R338" s="83">
        <v>60.039970445000002</v>
      </c>
      <c r="S338" s="84">
        <v>9.3984909599999993E-6</v>
      </c>
      <c r="T338" s="84">
        <f t="shared" si="9"/>
        <v>2.3962830888699747E-3</v>
      </c>
      <c r="U338" s="84">
        <f>R338/'סכום נכסי הקרן'!$C$42</f>
        <v>7.2998998091394621E-4</v>
      </c>
    </row>
    <row r="339" spans="2:21">
      <c r="B339" s="76" t="s">
        <v>1080</v>
      </c>
      <c r="C339" s="73" t="s">
        <v>1081</v>
      </c>
      <c r="D339" s="86" t="s">
        <v>27</v>
      </c>
      <c r="E339" s="86" t="s">
        <v>867</v>
      </c>
      <c r="F339" s="73"/>
      <c r="G339" s="86" t="s">
        <v>1056</v>
      </c>
      <c r="H339" s="73" t="s">
        <v>883</v>
      </c>
      <c r="I339" s="73" t="s">
        <v>874</v>
      </c>
      <c r="J339" s="73"/>
      <c r="K339" s="83">
        <v>4.4399999999897162</v>
      </c>
      <c r="L339" s="86" t="s">
        <v>130</v>
      </c>
      <c r="M339" s="87">
        <v>0.05</v>
      </c>
      <c r="N339" s="87">
        <v>1.8299999999922871E-2</v>
      </c>
      <c r="O339" s="83">
        <v>4957.01</v>
      </c>
      <c r="P339" s="85">
        <v>119.37445</v>
      </c>
      <c r="Q339" s="73"/>
      <c r="R339" s="83">
        <v>23.338831546000002</v>
      </c>
      <c r="S339" s="84">
        <v>4.95701E-6</v>
      </c>
      <c r="T339" s="84">
        <f t="shared" si="9"/>
        <v>9.3148692334711701E-4</v>
      </c>
      <c r="U339" s="84">
        <f>R339/'סכום נכסי הקרן'!$C$42</f>
        <v>2.8376285112307481E-4</v>
      </c>
    </row>
    <row r="340" spans="2:21">
      <c r="B340" s="76" t="s">
        <v>1082</v>
      </c>
      <c r="C340" s="73" t="s">
        <v>1083</v>
      </c>
      <c r="D340" s="86" t="s">
        <v>27</v>
      </c>
      <c r="E340" s="86" t="s">
        <v>867</v>
      </c>
      <c r="F340" s="73"/>
      <c r="G340" s="86" t="s">
        <v>1056</v>
      </c>
      <c r="H340" s="73" t="s">
        <v>883</v>
      </c>
      <c r="I340" s="73" t="s">
        <v>874</v>
      </c>
      <c r="J340" s="73"/>
      <c r="K340" s="83">
        <v>8.2299999999948774</v>
      </c>
      <c r="L340" s="86" t="s">
        <v>130</v>
      </c>
      <c r="M340" s="87">
        <v>3.3750000000000002E-2</v>
      </c>
      <c r="N340" s="87">
        <v>2.2699999999818359E-2</v>
      </c>
      <c r="O340" s="83">
        <v>4957.01</v>
      </c>
      <c r="P340" s="85">
        <v>109.82038</v>
      </c>
      <c r="Q340" s="73"/>
      <c r="R340" s="83">
        <v>21.470920756999998</v>
      </c>
      <c r="S340" s="84">
        <v>3.965608E-6</v>
      </c>
      <c r="T340" s="84">
        <f t="shared" si="9"/>
        <v>8.5693587007338516E-4</v>
      </c>
      <c r="U340" s="84">
        <f>R340/'סכום נכסי הקרן'!$C$42</f>
        <v>2.610520444537051E-4</v>
      </c>
    </row>
    <row r="341" spans="2:21">
      <c r="B341" s="76" t="s">
        <v>1084</v>
      </c>
      <c r="C341" s="73" t="s">
        <v>1085</v>
      </c>
      <c r="D341" s="86" t="s">
        <v>27</v>
      </c>
      <c r="E341" s="86" t="s">
        <v>867</v>
      </c>
      <c r="F341" s="73"/>
      <c r="G341" s="86" t="s">
        <v>1086</v>
      </c>
      <c r="H341" s="73" t="s">
        <v>883</v>
      </c>
      <c r="I341" s="73" t="s">
        <v>874</v>
      </c>
      <c r="J341" s="73"/>
      <c r="K341" s="83">
        <v>6.2300000000119544</v>
      </c>
      <c r="L341" s="86" t="s">
        <v>128</v>
      </c>
      <c r="M341" s="87">
        <v>5.8749999999999997E-2</v>
      </c>
      <c r="N341" s="87">
        <v>2.8500000000085391E-2</v>
      </c>
      <c r="O341" s="83">
        <v>14871.03</v>
      </c>
      <c r="P341" s="85">
        <v>122.4716</v>
      </c>
      <c r="Q341" s="73"/>
      <c r="R341" s="83">
        <v>58.554113309999998</v>
      </c>
      <c r="S341" s="84">
        <v>1.4871030000000001E-5</v>
      </c>
      <c r="T341" s="84">
        <f t="shared" si="9"/>
        <v>2.3369803560623534E-3</v>
      </c>
      <c r="U341" s="84">
        <f>R341/'סכום נכסי הקרן'!$C$42</f>
        <v>7.1192433541844894E-4</v>
      </c>
    </row>
    <row r="342" spans="2:21">
      <c r="B342" s="76" t="s">
        <v>1087</v>
      </c>
      <c r="C342" s="73" t="s">
        <v>1088</v>
      </c>
      <c r="D342" s="86" t="s">
        <v>27</v>
      </c>
      <c r="E342" s="86" t="s">
        <v>867</v>
      </c>
      <c r="F342" s="73"/>
      <c r="G342" s="86" t="s">
        <v>872</v>
      </c>
      <c r="H342" s="73" t="s">
        <v>1073</v>
      </c>
      <c r="I342" s="73" t="s">
        <v>902</v>
      </c>
      <c r="J342" s="73"/>
      <c r="K342" s="83">
        <v>3.1999999999653213</v>
      </c>
      <c r="L342" s="86" t="s">
        <v>128</v>
      </c>
      <c r="M342" s="87">
        <v>5.1249999999999997E-2</v>
      </c>
      <c r="N342" s="87">
        <v>4.1999999999653211E-2</v>
      </c>
      <c r="O342" s="83">
        <v>13714.559567</v>
      </c>
      <c r="P342" s="85">
        <v>104.63954</v>
      </c>
      <c r="Q342" s="73"/>
      <c r="R342" s="83">
        <v>46.137990047999999</v>
      </c>
      <c r="S342" s="84">
        <v>2.493556284909091E-5</v>
      </c>
      <c r="T342" s="84">
        <f t="shared" si="9"/>
        <v>1.8414347056974734E-3</v>
      </c>
      <c r="U342" s="84">
        <f>R342/'סכום נכסי הקרן'!$C$42</f>
        <v>5.6096414146972954E-4</v>
      </c>
    </row>
    <row r="343" spans="2:21">
      <c r="B343" s="76" t="s">
        <v>1089</v>
      </c>
      <c r="C343" s="73" t="s">
        <v>1090</v>
      </c>
      <c r="D343" s="86" t="s">
        <v>27</v>
      </c>
      <c r="E343" s="86" t="s">
        <v>867</v>
      </c>
      <c r="F343" s="73"/>
      <c r="G343" s="86" t="s">
        <v>872</v>
      </c>
      <c r="H343" s="73" t="s">
        <v>1073</v>
      </c>
      <c r="I343" s="73" t="s">
        <v>902</v>
      </c>
      <c r="J343" s="73"/>
      <c r="K343" s="83">
        <v>1.4400000001681059</v>
      </c>
      <c r="L343" s="86" t="s">
        <v>128</v>
      </c>
      <c r="M343" s="87">
        <v>6.5000000000000002E-2</v>
      </c>
      <c r="N343" s="87">
        <v>3.530000000546344E-2</v>
      </c>
      <c r="O343" s="83">
        <v>991.40200000000016</v>
      </c>
      <c r="P343" s="85">
        <v>111.97917</v>
      </c>
      <c r="Q343" s="73"/>
      <c r="R343" s="83">
        <v>3.5691762850000002</v>
      </c>
      <c r="S343" s="84">
        <v>1.4059328715915346E-6</v>
      </c>
      <c r="T343" s="84">
        <f t="shared" si="9"/>
        <v>1.4245104901868777E-4</v>
      </c>
      <c r="U343" s="84">
        <f>R343/'סכום נכסי הקרן'!$C$42</f>
        <v>4.3395473196516822E-5</v>
      </c>
    </row>
    <row r="344" spans="2:21">
      <c r="B344" s="76" t="s">
        <v>1091</v>
      </c>
      <c r="C344" s="73" t="s">
        <v>1092</v>
      </c>
      <c r="D344" s="86" t="s">
        <v>27</v>
      </c>
      <c r="E344" s="86" t="s">
        <v>867</v>
      </c>
      <c r="F344" s="73"/>
      <c r="G344" s="86" t="s">
        <v>872</v>
      </c>
      <c r="H344" s="73" t="s">
        <v>1073</v>
      </c>
      <c r="I344" s="73" t="s">
        <v>902</v>
      </c>
      <c r="J344" s="73"/>
      <c r="K344" s="83">
        <v>2.7199999999818609</v>
      </c>
      <c r="L344" s="86" t="s">
        <v>128</v>
      </c>
      <c r="M344" s="87">
        <v>6.8750000000000006E-2</v>
      </c>
      <c r="N344" s="87">
        <v>3.6899999999935561E-2</v>
      </c>
      <c r="O344" s="83">
        <v>11401.123</v>
      </c>
      <c r="P344" s="85">
        <v>114.30604</v>
      </c>
      <c r="Q344" s="73"/>
      <c r="R344" s="83">
        <v>41.898434283</v>
      </c>
      <c r="S344" s="84">
        <v>1.6782794619436094E-5</v>
      </c>
      <c r="T344" s="84">
        <f t="shared" si="9"/>
        <v>1.6722278305325851E-3</v>
      </c>
      <c r="U344" s="84">
        <f>R344/'סכום נכסי הקרן'!$C$42</f>
        <v>5.0941792635606615E-4</v>
      </c>
    </row>
    <row r="345" spans="2:21">
      <c r="B345" s="76" t="s">
        <v>1093</v>
      </c>
      <c r="C345" s="73" t="s">
        <v>1094</v>
      </c>
      <c r="D345" s="86" t="s">
        <v>27</v>
      </c>
      <c r="E345" s="86" t="s">
        <v>867</v>
      </c>
      <c r="F345" s="73"/>
      <c r="G345" s="86" t="s">
        <v>956</v>
      </c>
      <c r="H345" s="73" t="s">
        <v>1073</v>
      </c>
      <c r="I345" s="73" t="s">
        <v>902</v>
      </c>
      <c r="J345" s="73"/>
      <c r="K345" s="83">
        <v>6.7099999999902584</v>
      </c>
      <c r="L345" s="86" t="s">
        <v>128</v>
      </c>
      <c r="M345" s="87">
        <v>3.3750000000000002E-2</v>
      </c>
      <c r="N345" s="87">
        <v>2.7999999999960237E-2</v>
      </c>
      <c r="O345" s="83">
        <v>14871.03</v>
      </c>
      <c r="P345" s="85">
        <v>105.20650000000001</v>
      </c>
      <c r="Q345" s="73"/>
      <c r="R345" s="83">
        <v>50.299607919000003</v>
      </c>
      <c r="S345" s="84">
        <v>1.7495329411764706E-5</v>
      </c>
      <c r="T345" s="84">
        <f t="shared" si="9"/>
        <v>2.0075309654508269E-3</v>
      </c>
      <c r="U345" s="84">
        <f>R345/'סכום נכסי הקרן'!$C$42</f>
        <v>6.1156275648745933E-4</v>
      </c>
    </row>
    <row r="346" spans="2:21">
      <c r="B346" s="76" t="s">
        <v>1095</v>
      </c>
      <c r="C346" s="73" t="s">
        <v>1096</v>
      </c>
      <c r="D346" s="86" t="s">
        <v>27</v>
      </c>
      <c r="E346" s="86" t="s">
        <v>867</v>
      </c>
      <c r="F346" s="73"/>
      <c r="G346" s="86" t="s">
        <v>1097</v>
      </c>
      <c r="H346" s="73" t="s">
        <v>1073</v>
      </c>
      <c r="I346" s="73" t="s">
        <v>902</v>
      </c>
      <c r="J346" s="73"/>
      <c r="K346" s="83">
        <v>0.52000000000569269</v>
      </c>
      <c r="L346" s="86" t="s">
        <v>128</v>
      </c>
      <c r="M346" s="87">
        <v>4.6249999999999999E-2</v>
      </c>
      <c r="N346" s="87">
        <v>1.8599999999886142E-2</v>
      </c>
      <c r="O346" s="83">
        <v>10322.973325000001</v>
      </c>
      <c r="P346" s="85">
        <v>105.85778999999999</v>
      </c>
      <c r="Q346" s="73"/>
      <c r="R346" s="83">
        <v>35.13246419</v>
      </c>
      <c r="S346" s="84">
        <v>6.8819822166666668E-6</v>
      </c>
      <c r="T346" s="84">
        <f t="shared" si="9"/>
        <v>1.4021880621334967E-3</v>
      </c>
      <c r="U346" s="84">
        <f>R346/'סכום נכסי הקרן'!$C$42</f>
        <v>4.2715455509778275E-4</v>
      </c>
    </row>
    <row r="347" spans="2:21">
      <c r="B347" s="76" t="s">
        <v>1098</v>
      </c>
      <c r="C347" s="73" t="s">
        <v>1099</v>
      </c>
      <c r="D347" s="86" t="s">
        <v>27</v>
      </c>
      <c r="E347" s="86" t="s">
        <v>867</v>
      </c>
      <c r="F347" s="73"/>
      <c r="G347" s="86" t="s">
        <v>944</v>
      </c>
      <c r="H347" s="73" t="s">
        <v>883</v>
      </c>
      <c r="I347" s="73" t="s">
        <v>874</v>
      </c>
      <c r="J347" s="73"/>
      <c r="K347" s="83">
        <v>4.2200000000940241</v>
      </c>
      <c r="L347" s="86" t="s">
        <v>128</v>
      </c>
      <c r="M347" s="87">
        <v>3.875E-2</v>
      </c>
      <c r="N347" s="87">
        <v>3.110000000106521E-2</v>
      </c>
      <c r="O347" s="83">
        <v>4957.01</v>
      </c>
      <c r="P347" s="85">
        <v>105.44293999999999</v>
      </c>
      <c r="Q347" s="73"/>
      <c r="R347" s="83">
        <v>16.804217610999999</v>
      </c>
      <c r="S347" s="84">
        <v>4.5063727272727273E-6</v>
      </c>
      <c r="T347" s="84">
        <f t="shared" si="9"/>
        <v>6.7068091780321157E-4</v>
      </c>
      <c r="U347" s="84">
        <f>R347/'סכום נכסי הקרן'!$C$42</f>
        <v>2.0431240059261638E-4</v>
      </c>
    </row>
    <row r="348" spans="2:21">
      <c r="B348" s="76" t="s">
        <v>1100</v>
      </c>
      <c r="C348" s="73" t="s">
        <v>1101</v>
      </c>
      <c r="D348" s="86" t="s">
        <v>27</v>
      </c>
      <c r="E348" s="86" t="s">
        <v>867</v>
      </c>
      <c r="F348" s="73"/>
      <c r="G348" s="86" t="s">
        <v>944</v>
      </c>
      <c r="H348" s="73" t="s">
        <v>883</v>
      </c>
      <c r="I348" s="73" t="s">
        <v>874</v>
      </c>
      <c r="J348" s="73"/>
      <c r="K348" s="83">
        <v>4.1299999999777626</v>
      </c>
      <c r="L348" s="86" t="s">
        <v>128</v>
      </c>
      <c r="M348" s="87">
        <v>0.04</v>
      </c>
      <c r="N348" s="87">
        <v>3.0399999999859553E-2</v>
      </c>
      <c r="O348" s="83">
        <v>12392.525</v>
      </c>
      <c r="P348" s="85">
        <v>107.23333</v>
      </c>
      <c r="Q348" s="73"/>
      <c r="R348" s="83">
        <v>42.723870215000012</v>
      </c>
      <c r="S348" s="84">
        <v>1.6523366666666665E-5</v>
      </c>
      <c r="T348" s="84">
        <f t="shared" si="9"/>
        <v>1.7051721866029998E-3</v>
      </c>
      <c r="U348" s="84">
        <f>R348/'סכום נכסי הקרן'!$C$42</f>
        <v>5.1945390665019959E-4</v>
      </c>
    </row>
    <row r="349" spans="2:21">
      <c r="B349" s="76" t="s">
        <v>1102</v>
      </c>
      <c r="C349" s="73" t="s">
        <v>1103</v>
      </c>
      <c r="D349" s="86" t="s">
        <v>27</v>
      </c>
      <c r="E349" s="86" t="s">
        <v>867</v>
      </c>
      <c r="F349" s="73"/>
      <c r="G349" s="86" t="s">
        <v>1097</v>
      </c>
      <c r="H349" s="73" t="s">
        <v>1104</v>
      </c>
      <c r="I349" s="73" t="s">
        <v>902</v>
      </c>
      <c r="J349" s="73"/>
      <c r="K349" s="83">
        <v>3.749999999916469</v>
      </c>
      <c r="L349" s="86" t="s">
        <v>128</v>
      </c>
      <c r="M349" s="87">
        <v>4.4999999999999998E-2</v>
      </c>
      <c r="N349" s="87">
        <v>3.3099999999164693E-2</v>
      </c>
      <c r="O349" s="83">
        <v>3469.9070000000002</v>
      </c>
      <c r="P349" s="85">
        <v>107.3125</v>
      </c>
      <c r="Q349" s="73"/>
      <c r="R349" s="83">
        <v>11.971515299999997</v>
      </c>
      <c r="S349" s="84">
        <v>1.2617843636363636E-6</v>
      </c>
      <c r="T349" s="84">
        <f t="shared" si="9"/>
        <v>4.7780069591834971E-4</v>
      </c>
      <c r="U349" s="84">
        <f>R349/'סכום נכסי הקרן'!$C$42</f>
        <v>1.455544724720261E-4</v>
      </c>
    </row>
    <row r="350" spans="2:21">
      <c r="B350" s="76" t="s">
        <v>1105</v>
      </c>
      <c r="C350" s="73" t="s">
        <v>1106</v>
      </c>
      <c r="D350" s="86" t="s">
        <v>27</v>
      </c>
      <c r="E350" s="86" t="s">
        <v>867</v>
      </c>
      <c r="F350" s="73"/>
      <c r="G350" s="86" t="s">
        <v>1097</v>
      </c>
      <c r="H350" s="73" t="s">
        <v>1104</v>
      </c>
      <c r="I350" s="73" t="s">
        <v>902</v>
      </c>
      <c r="J350" s="73"/>
      <c r="K350" s="83">
        <v>3.3600000000108006</v>
      </c>
      <c r="L350" s="86" t="s">
        <v>128</v>
      </c>
      <c r="M350" s="87">
        <v>4.7500000000000001E-2</v>
      </c>
      <c r="N350" s="87">
        <v>3.0900000000207015E-2</v>
      </c>
      <c r="O350" s="83">
        <v>15862.432000000003</v>
      </c>
      <c r="P350" s="85">
        <v>108.92713999999999</v>
      </c>
      <c r="Q350" s="73"/>
      <c r="R350" s="83">
        <v>55.550356065000003</v>
      </c>
      <c r="S350" s="84">
        <v>5.2007973770491808E-6</v>
      </c>
      <c r="T350" s="84">
        <f t="shared" si="9"/>
        <v>2.2170960084200142E-3</v>
      </c>
      <c r="U350" s="84">
        <f>R350/'סכום נכסי הקרן'!$C$42</f>
        <v>6.7540345311794343E-4</v>
      </c>
    </row>
    <row r="351" spans="2:21">
      <c r="B351" s="76" t="s">
        <v>1107</v>
      </c>
      <c r="C351" s="73" t="s">
        <v>1108</v>
      </c>
      <c r="D351" s="86" t="s">
        <v>27</v>
      </c>
      <c r="E351" s="86" t="s">
        <v>867</v>
      </c>
      <c r="F351" s="73"/>
      <c r="G351" s="86" t="s">
        <v>872</v>
      </c>
      <c r="H351" s="73" t="s">
        <v>1109</v>
      </c>
      <c r="I351" s="73" t="s">
        <v>874</v>
      </c>
      <c r="J351" s="73"/>
      <c r="K351" s="83">
        <v>2.3100000000027321</v>
      </c>
      <c r="L351" s="86" t="s">
        <v>128</v>
      </c>
      <c r="M351" s="87">
        <v>7.7499999999999999E-2</v>
      </c>
      <c r="N351" s="87">
        <v>8.6300000000628541E-2</v>
      </c>
      <c r="O351" s="83">
        <v>6854.0577270000013</v>
      </c>
      <c r="P351" s="85">
        <v>99.636111</v>
      </c>
      <c r="Q351" s="73"/>
      <c r="R351" s="83">
        <v>21.955609773999999</v>
      </c>
      <c r="S351" s="84">
        <v>1.9039049241666671E-5</v>
      </c>
      <c r="T351" s="84">
        <f t="shared" si="9"/>
        <v>8.7628051808353149E-4</v>
      </c>
      <c r="U351" s="84">
        <f>R351/'סכום נכסי הקרן'!$C$42</f>
        <v>2.6694508743235128E-4</v>
      </c>
    </row>
    <row r="352" spans="2:21">
      <c r="B352" s="76" t="s">
        <v>1110</v>
      </c>
      <c r="C352" s="73" t="s">
        <v>1111</v>
      </c>
      <c r="D352" s="86" t="s">
        <v>27</v>
      </c>
      <c r="E352" s="86" t="s">
        <v>867</v>
      </c>
      <c r="F352" s="73"/>
      <c r="G352" s="86" t="s">
        <v>934</v>
      </c>
      <c r="H352" s="73" t="s">
        <v>630</v>
      </c>
      <c r="I352" s="73"/>
      <c r="J352" s="73"/>
      <c r="K352" s="83">
        <v>3.6800000000072846</v>
      </c>
      <c r="L352" s="86" t="s">
        <v>128</v>
      </c>
      <c r="M352" s="87">
        <v>4.2500000000000003E-2</v>
      </c>
      <c r="N352" s="87">
        <v>4.0200000000026492E-2</v>
      </c>
      <c r="O352" s="83">
        <v>18340.937000000002</v>
      </c>
      <c r="P352" s="85">
        <v>102.43556</v>
      </c>
      <c r="Q352" s="73"/>
      <c r="R352" s="83">
        <v>60.402264891999998</v>
      </c>
      <c r="S352" s="84">
        <v>3.8612498947368423E-5</v>
      </c>
      <c r="T352" s="84">
        <f t="shared" si="9"/>
        <v>2.410742790467144E-3</v>
      </c>
      <c r="U352" s="84">
        <f>R352/'סכום נכסי הקרן'!$C$42</f>
        <v>7.3439490174402936E-4</v>
      </c>
    </row>
    <row r="353" spans="2:21">
      <c r="B353" s="116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  <c r="T353" s="117"/>
      <c r="U353" s="117"/>
    </row>
    <row r="354" spans="2:21">
      <c r="B354" s="116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  <c r="S354" s="117"/>
      <c r="T354" s="117"/>
      <c r="U354" s="117"/>
    </row>
    <row r="355" spans="2:21">
      <c r="B355" s="116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  <c r="T355" s="117"/>
      <c r="U355" s="117"/>
    </row>
    <row r="356" spans="2:21">
      <c r="B356" s="118" t="s">
        <v>216</v>
      </c>
      <c r="C356" s="120"/>
      <c r="D356" s="120"/>
      <c r="E356" s="120"/>
      <c r="F356" s="120"/>
      <c r="G356" s="120"/>
      <c r="H356" s="120"/>
      <c r="I356" s="120"/>
      <c r="J356" s="120"/>
      <c r="K356" s="120"/>
      <c r="L356" s="117"/>
      <c r="M356" s="117"/>
      <c r="N356" s="117"/>
      <c r="O356" s="117"/>
      <c r="P356" s="117"/>
      <c r="Q356" s="117"/>
      <c r="R356" s="117"/>
      <c r="S356" s="117"/>
      <c r="T356" s="117"/>
      <c r="U356" s="117"/>
    </row>
    <row r="357" spans="2:21">
      <c r="B357" s="118" t="s">
        <v>108</v>
      </c>
      <c r="C357" s="120"/>
      <c r="D357" s="120"/>
      <c r="E357" s="120"/>
      <c r="F357" s="120"/>
      <c r="G357" s="120"/>
      <c r="H357" s="120"/>
      <c r="I357" s="120"/>
      <c r="J357" s="120"/>
      <c r="K357" s="120"/>
      <c r="L357" s="117"/>
      <c r="M357" s="117"/>
      <c r="N357" s="117"/>
      <c r="O357" s="117"/>
      <c r="P357" s="117"/>
      <c r="Q357" s="117"/>
      <c r="R357" s="117"/>
      <c r="S357" s="117"/>
      <c r="T357" s="117"/>
      <c r="U357" s="117"/>
    </row>
    <row r="358" spans="2:21">
      <c r="B358" s="118" t="s">
        <v>199</v>
      </c>
      <c r="C358" s="120"/>
      <c r="D358" s="120"/>
      <c r="E358" s="120"/>
      <c r="F358" s="120"/>
      <c r="G358" s="120"/>
      <c r="H358" s="120"/>
      <c r="I358" s="120"/>
      <c r="J358" s="120"/>
      <c r="K358" s="120"/>
      <c r="L358" s="117"/>
      <c r="M358" s="117"/>
      <c r="N358" s="117"/>
      <c r="O358" s="117"/>
      <c r="P358" s="117"/>
      <c r="Q358" s="117"/>
      <c r="R358" s="117"/>
      <c r="S358" s="117"/>
      <c r="T358" s="117"/>
      <c r="U358" s="117"/>
    </row>
    <row r="359" spans="2:21">
      <c r="B359" s="118" t="s">
        <v>207</v>
      </c>
      <c r="C359" s="120"/>
      <c r="D359" s="120"/>
      <c r="E359" s="120"/>
      <c r="F359" s="120"/>
      <c r="G359" s="120"/>
      <c r="H359" s="120"/>
      <c r="I359" s="120"/>
      <c r="J359" s="120"/>
      <c r="K359" s="120"/>
      <c r="L359" s="117"/>
      <c r="M359" s="117"/>
      <c r="N359" s="117"/>
      <c r="O359" s="117"/>
      <c r="P359" s="117"/>
      <c r="Q359" s="117"/>
      <c r="R359" s="117"/>
      <c r="S359" s="117"/>
      <c r="T359" s="117"/>
      <c r="U359" s="117"/>
    </row>
    <row r="360" spans="2:21">
      <c r="B360" s="142" t="s">
        <v>212</v>
      </c>
      <c r="C360" s="142"/>
      <c r="D360" s="142"/>
      <c r="E360" s="142"/>
      <c r="F360" s="142"/>
      <c r="G360" s="142"/>
      <c r="H360" s="142"/>
      <c r="I360" s="142"/>
      <c r="J360" s="142"/>
      <c r="K360" s="142"/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</row>
    <row r="361" spans="2:21">
      <c r="B361" s="116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  <c r="S361" s="117"/>
      <c r="T361" s="117"/>
      <c r="U361" s="117"/>
    </row>
    <row r="362" spans="2:21">
      <c r="B362" s="116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</row>
    <row r="363" spans="2:21">
      <c r="B363" s="116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</row>
    <row r="364" spans="2:21">
      <c r="B364" s="116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  <c r="S364" s="117"/>
      <c r="T364" s="117"/>
      <c r="U364" s="117"/>
    </row>
    <row r="365" spans="2:21">
      <c r="B365" s="116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  <c r="T365" s="117"/>
      <c r="U365" s="117"/>
    </row>
    <row r="366" spans="2:21">
      <c r="B366" s="116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  <c r="T366" s="117"/>
      <c r="U366" s="117"/>
    </row>
    <row r="367" spans="2:21">
      <c r="B367" s="116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  <c r="T367" s="117"/>
      <c r="U367" s="117"/>
    </row>
    <row r="368" spans="2:21">
      <c r="B368" s="116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  <c r="S368" s="117"/>
      <c r="T368" s="117"/>
      <c r="U368" s="117"/>
    </row>
    <row r="369" spans="2:21">
      <c r="B369" s="116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  <c r="T369" s="117"/>
      <c r="U369" s="117"/>
    </row>
    <row r="370" spans="2:21">
      <c r="B370" s="116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  <c r="S370" s="117"/>
      <c r="T370" s="117"/>
      <c r="U370" s="117"/>
    </row>
    <row r="371" spans="2:21">
      <c r="B371" s="116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  <c r="U371" s="117"/>
    </row>
    <row r="372" spans="2:21">
      <c r="B372" s="116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  <c r="S372" s="117"/>
      <c r="T372" s="117"/>
      <c r="U372" s="117"/>
    </row>
    <row r="373" spans="2:21">
      <c r="B373" s="116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  <c r="S373" s="117"/>
      <c r="T373" s="117"/>
      <c r="U373" s="117"/>
    </row>
    <row r="374" spans="2:21">
      <c r="B374" s="116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  <c r="T374" s="117"/>
      <c r="U374" s="117"/>
    </row>
    <row r="375" spans="2:21">
      <c r="B375" s="116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  <c r="S375" s="117"/>
      <c r="T375" s="117"/>
      <c r="U375" s="117"/>
    </row>
    <row r="376" spans="2:21">
      <c r="B376" s="116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  <c r="T376" s="117"/>
      <c r="U376" s="117"/>
    </row>
    <row r="377" spans="2:21">
      <c r="B377" s="116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  <c r="T377" s="117"/>
      <c r="U377" s="117"/>
    </row>
    <row r="378" spans="2:21">
      <c r="B378" s="116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  <c r="S378" s="117"/>
      <c r="T378" s="117"/>
      <c r="U378" s="117"/>
    </row>
    <row r="379" spans="2:21">
      <c r="B379" s="116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</row>
    <row r="380" spans="2:21">
      <c r="B380" s="116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  <c r="T380" s="117"/>
      <c r="U380" s="117"/>
    </row>
    <row r="381" spans="2:21">
      <c r="B381" s="116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</row>
    <row r="382" spans="2:21">
      <c r="B382" s="116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</row>
    <row r="383" spans="2:21">
      <c r="B383" s="116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  <c r="T383" s="117"/>
      <c r="U383" s="117"/>
    </row>
    <row r="384" spans="2:21">
      <c r="B384" s="116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  <c r="S384" s="117"/>
      <c r="T384" s="117"/>
      <c r="U384" s="117"/>
    </row>
    <row r="385" spans="2:21">
      <c r="B385" s="116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  <c r="T385" s="117"/>
      <c r="U385" s="117"/>
    </row>
    <row r="386" spans="2:21">
      <c r="B386" s="116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  <c r="U386" s="117"/>
    </row>
    <row r="387" spans="2:21">
      <c r="B387" s="116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  <c r="T387" s="117"/>
      <c r="U387" s="117"/>
    </row>
    <row r="388" spans="2:21">
      <c r="B388" s="116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  <c r="S388" s="117"/>
      <c r="T388" s="117"/>
      <c r="U388" s="117"/>
    </row>
    <row r="389" spans="2:21">
      <c r="B389" s="116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  <c r="T389" s="117"/>
      <c r="U389" s="117"/>
    </row>
    <row r="390" spans="2:21">
      <c r="B390" s="116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  <c r="U390" s="117"/>
    </row>
    <row r="391" spans="2:21">
      <c r="B391" s="116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  <c r="U391" s="117"/>
    </row>
    <row r="392" spans="2:21">
      <c r="B392" s="116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  <c r="S392" s="117"/>
      <c r="T392" s="117"/>
      <c r="U392" s="117"/>
    </row>
    <row r="393" spans="2:21">
      <c r="B393" s="116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</row>
    <row r="394" spans="2:21">
      <c r="B394" s="116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  <c r="S394" s="117"/>
      <c r="T394" s="117"/>
      <c r="U394" s="117"/>
    </row>
    <row r="395" spans="2:21">
      <c r="B395" s="116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  <c r="T395" s="117"/>
      <c r="U395" s="117"/>
    </row>
    <row r="396" spans="2:21">
      <c r="B396" s="116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  <c r="T396" s="117"/>
      <c r="U396" s="117"/>
    </row>
    <row r="397" spans="2:21">
      <c r="B397" s="116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</row>
    <row r="398" spans="2:21">
      <c r="B398" s="116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</row>
    <row r="399" spans="2:21">
      <c r="B399" s="116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  <c r="U399" s="117"/>
    </row>
    <row r="400" spans="2:21">
      <c r="B400" s="116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  <c r="T400" s="117"/>
      <c r="U400" s="117"/>
    </row>
    <row r="401" spans="2:21">
      <c r="B401" s="116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</row>
    <row r="402" spans="2:21">
      <c r="B402" s="116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  <c r="T402" s="117"/>
      <c r="U402" s="117"/>
    </row>
    <row r="403" spans="2:21">
      <c r="B403" s="116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  <c r="S403" s="117"/>
      <c r="T403" s="117"/>
      <c r="U403" s="117"/>
    </row>
    <row r="404" spans="2:21">
      <c r="B404" s="116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</row>
    <row r="405" spans="2:21">
      <c r="B405" s="116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  <c r="T405" s="117"/>
      <c r="U405" s="117"/>
    </row>
    <row r="406" spans="2:21">
      <c r="B406" s="116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  <c r="T406" s="117"/>
      <c r="U406" s="117"/>
    </row>
    <row r="407" spans="2:21">
      <c r="B407" s="116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  <c r="T407" s="117"/>
      <c r="U407" s="117"/>
    </row>
    <row r="408" spans="2:21">
      <c r="B408" s="116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  <c r="U408" s="117"/>
    </row>
    <row r="409" spans="2:21">
      <c r="B409" s="116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  <c r="T409" s="117"/>
      <c r="U409" s="117"/>
    </row>
    <row r="410" spans="2:21">
      <c r="B410" s="116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  <c r="T410" s="117"/>
      <c r="U410" s="117"/>
    </row>
    <row r="411" spans="2:21">
      <c r="B411" s="116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  <c r="T411" s="117"/>
      <c r="U411" s="117"/>
    </row>
    <row r="412" spans="2:21">
      <c r="B412" s="116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  <c r="T412" s="117"/>
      <c r="U412" s="117"/>
    </row>
    <row r="413" spans="2:21">
      <c r="B413" s="116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  <c r="T413" s="117"/>
      <c r="U413" s="117"/>
    </row>
    <row r="414" spans="2:21">
      <c r="B414" s="116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  <c r="U414" s="117"/>
    </row>
    <row r="415" spans="2:21">
      <c r="B415" s="116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</row>
    <row r="416" spans="2:21">
      <c r="B416" s="116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  <c r="T416" s="117"/>
      <c r="U416" s="117"/>
    </row>
    <row r="417" spans="2:21">
      <c r="B417" s="116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  <c r="T417" s="117"/>
      <c r="U417" s="117"/>
    </row>
    <row r="418" spans="2:21">
      <c r="B418" s="116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  <c r="U418" s="117"/>
    </row>
    <row r="419" spans="2:21">
      <c r="B419" s="116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  <c r="T419" s="117"/>
      <c r="U419" s="117"/>
    </row>
    <row r="420" spans="2:21">
      <c r="B420" s="116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  <c r="T420" s="117"/>
      <c r="U420" s="117"/>
    </row>
    <row r="421" spans="2:21">
      <c r="B421" s="116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</row>
    <row r="422" spans="2:21">
      <c r="B422" s="116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</row>
    <row r="423" spans="2:21">
      <c r="B423" s="116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  <c r="U423" s="117"/>
    </row>
    <row r="424" spans="2:21">
      <c r="B424" s="116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  <c r="S424" s="117"/>
      <c r="T424" s="117"/>
      <c r="U424" s="117"/>
    </row>
    <row r="425" spans="2:21">
      <c r="B425" s="116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  <c r="T425" s="117"/>
      <c r="U425" s="117"/>
    </row>
    <row r="426" spans="2:21">
      <c r="B426" s="116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</row>
    <row r="427" spans="2:21">
      <c r="B427" s="116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  <c r="T427" s="117"/>
      <c r="U427" s="117"/>
    </row>
    <row r="428" spans="2:21">
      <c r="B428" s="116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  <c r="S428" s="117"/>
      <c r="T428" s="117"/>
      <c r="U428" s="117"/>
    </row>
    <row r="429" spans="2:21">
      <c r="B429" s="116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  <c r="S429" s="117"/>
      <c r="T429" s="117"/>
      <c r="U429" s="117"/>
    </row>
    <row r="430" spans="2:21">
      <c r="B430" s="116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  <c r="T430" s="117"/>
      <c r="U430" s="117"/>
    </row>
    <row r="431" spans="2:21">
      <c r="B431" s="116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  <c r="S431" s="117"/>
      <c r="T431" s="117"/>
      <c r="U431" s="117"/>
    </row>
    <row r="432" spans="2:21">
      <c r="B432" s="116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  <c r="T432" s="117"/>
      <c r="U432" s="117"/>
    </row>
    <row r="433" spans="2:21">
      <c r="B433" s="116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  <c r="T433" s="117"/>
      <c r="U433" s="117"/>
    </row>
    <row r="434" spans="2:21">
      <c r="B434" s="116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  <c r="S434" s="117"/>
      <c r="T434" s="117"/>
      <c r="U434" s="117"/>
    </row>
    <row r="435" spans="2:21">
      <c r="B435" s="116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  <c r="S435" s="117"/>
      <c r="T435" s="117"/>
      <c r="U435" s="117"/>
    </row>
    <row r="436" spans="2:21">
      <c r="B436" s="116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  <c r="S436" s="117"/>
      <c r="T436" s="117"/>
      <c r="U436" s="117"/>
    </row>
    <row r="437" spans="2:21">
      <c r="B437" s="116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  <c r="T437" s="117"/>
      <c r="U437" s="117"/>
    </row>
    <row r="438" spans="2:21">
      <c r="B438" s="116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  <c r="S438" s="117"/>
      <c r="T438" s="117"/>
      <c r="U438" s="117"/>
    </row>
    <row r="439" spans="2:21">
      <c r="B439" s="116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  <c r="S439" s="117"/>
      <c r="T439" s="117"/>
      <c r="U439" s="117"/>
    </row>
    <row r="440" spans="2:21">
      <c r="B440" s="116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  <c r="S440" s="117"/>
      <c r="T440" s="117"/>
      <c r="U440" s="117"/>
    </row>
    <row r="441" spans="2:21">
      <c r="B441" s="116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  <c r="S441" s="117"/>
      <c r="T441" s="117"/>
      <c r="U441" s="117"/>
    </row>
    <row r="442" spans="2:21">
      <c r="B442" s="116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  <c r="S442" s="117"/>
      <c r="T442" s="117"/>
      <c r="U442" s="117"/>
    </row>
    <row r="443" spans="2:21">
      <c r="B443" s="116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  <c r="T443" s="117"/>
      <c r="U443" s="117"/>
    </row>
    <row r="444" spans="2:21">
      <c r="B444" s="116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  <c r="S444" s="117"/>
      <c r="T444" s="117"/>
      <c r="U444" s="117"/>
    </row>
    <row r="445" spans="2:21">
      <c r="B445" s="116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  <c r="S445" s="117"/>
      <c r="T445" s="117"/>
      <c r="U445" s="117"/>
    </row>
    <row r="446" spans="2:21">
      <c r="B446" s="116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  <c r="T446" s="117"/>
      <c r="U446" s="117"/>
    </row>
    <row r="447" spans="2:21">
      <c r="B447" s="116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  <c r="T447" s="117"/>
      <c r="U447" s="117"/>
    </row>
    <row r="448" spans="2:21">
      <c r="B448" s="116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</row>
    <row r="449" spans="2:21">
      <c r="B449" s="116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  <c r="T449" s="117"/>
      <c r="U449" s="117"/>
    </row>
    <row r="450" spans="2:21">
      <c r="B450" s="116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  <c r="S450" s="117"/>
      <c r="T450" s="117"/>
      <c r="U450" s="117"/>
    </row>
    <row r="451" spans="2:21">
      <c r="B451" s="116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  <c r="S451" s="117"/>
      <c r="T451" s="117"/>
      <c r="U451" s="117"/>
    </row>
    <row r="452" spans="2:21">
      <c r="B452" s="116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  <c r="S452" s="117"/>
      <c r="T452" s="117"/>
      <c r="U452" s="117"/>
    </row>
    <row r="453" spans="2:21">
      <c r="B453" s="116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  <c r="S453" s="117"/>
      <c r="T453" s="117"/>
      <c r="U453" s="117"/>
    </row>
    <row r="454" spans="2:21">
      <c r="B454" s="116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  <c r="S454" s="117"/>
      <c r="T454" s="117"/>
      <c r="U454" s="117"/>
    </row>
    <row r="455" spans="2:21">
      <c r="B455" s="116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  <c r="S455" s="117"/>
      <c r="T455" s="117"/>
      <c r="U455" s="117"/>
    </row>
    <row r="456" spans="2:21">
      <c r="B456" s="116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  <c r="S456" s="117"/>
      <c r="T456" s="117"/>
      <c r="U456" s="117"/>
    </row>
    <row r="457" spans="2:21">
      <c r="B457" s="116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  <c r="S457" s="117"/>
      <c r="T457" s="117"/>
      <c r="U457" s="117"/>
    </row>
    <row r="458" spans="2:21">
      <c r="B458" s="116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  <c r="S458" s="117"/>
      <c r="T458" s="117"/>
      <c r="U458" s="117"/>
    </row>
    <row r="459" spans="2:21">
      <c r="B459" s="116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  <c r="S459" s="117"/>
      <c r="T459" s="117"/>
      <c r="U459" s="117"/>
    </row>
    <row r="460" spans="2:21">
      <c r="B460" s="116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  <c r="S460" s="117"/>
      <c r="T460" s="117"/>
      <c r="U460" s="117"/>
    </row>
    <row r="461" spans="2:21">
      <c r="B461" s="116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  <c r="T461" s="117"/>
      <c r="U461" s="117"/>
    </row>
    <row r="462" spans="2:21">
      <c r="B462" s="116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  <c r="T462" s="117"/>
      <c r="U462" s="117"/>
    </row>
    <row r="463" spans="2:21">
      <c r="B463" s="116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  <c r="S463" s="117"/>
      <c r="T463" s="117"/>
      <c r="U463" s="117"/>
    </row>
    <row r="464" spans="2:21">
      <c r="B464" s="116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  <c r="S464" s="117"/>
      <c r="T464" s="117"/>
      <c r="U464" s="117"/>
    </row>
    <row r="465" spans="2:21">
      <c r="B465" s="116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  <c r="S465" s="117"/>
      <c r="T465" s="117"/>
      <c r="U465" s="117"/>
    </row>
    <row r="466" spans="2:21">
      <c r="B466" s="116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  <c r="S466" s="117"/>
      <c r="T466" s="117"/>
      <c r="U466" s="117"/>
    </row>
    <row r="467" spans="2:21">
      <c r="B467" s="116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  <c r="S467" s="117"/>
      <c r="T467" s="117"/>
      <c r="U467" s="117"/>
    </row>
    <row r="468" spans="2:21">
      <c r="B468" s="116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  <c r="S468" s="117"/>
      <c r="T468" s="117"/>
      <c r="U468" s="117"/>
    </row>
    <row r="469" spans="2:21">
      <c r="B469" s="116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  <c r="S469" s="117"/>
      <c r="T469" s="117"/>
      <c r="U469" s="117"/>
    </row>
    <row r="470" spans="2:21">
      <c r="B470" s="116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  <c r="S470" s="117"/>
      <c r="T470" s="117"/>
      <c r="U470" s="117"/>
    </row>
    <row r="471" spans="2:21">
      <c r="B471" s="116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  <c r="S471" s="117"/>
      <c r="T471" s="117"/>
      <c r="U471" s="117"/>
    </row>
    <row r="472" spans="2:21">
      <c r="B472" s="116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  <c r="S472" s="117"/>
      <c r="T472" s="117"/>
      <c r="U472" s="117"/>
    </row>
    <row r="473" spans="2:21">
      <c r="B473" s="116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  <c r="S473" s="117"/>
      <c r="T473" s="117"/>
      <c r="U473" s="117"/>
    </row>
    <row r="474" spans="2:21">
      <c r="B474" s="116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  <c r="S474" s="117"/>
      <c r="T474" s="117"/>
      <c r="U474" s="117"/>
    </row>
    <row r="475" spans="2:21">
      <c r="B475" s="116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  <c r="S475" s="117"/>
      <c r="T475" s="117"/>
      <c r="U475" s="117"/>
    </row>
    <row r="476" spans="2:21">
      <c r="B476" s="116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  <c r="S476" s="117"/>
      <c r="T476" s="117"/>
      <c r="U476" s="117"/>
    </row>
    <row r="477" spans="2:21">
      <c r="B477" s="116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  <c r="S477" s="117"/>
      <c r="T477" s="117"/>
      <c r="U477" s="117"/>
    </row>
    <row r="478" spans="2:21">
      <c r="B478" s="116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  <c r="S478" s="117"/>
      <c r="T478" s="117"/>
      <c r="U478" s="117"/>
    </row>
    <row r="479" spans="2:21">
      <c r="B479" s="116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  <c r="S479" s="117"/>
      <c r="T479" s="117"/>
      <c r="U479" s="117"/>
    </row>
    <row r="480" spans="2:21">
      <c r="B480" s="116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  <c r="S480" s="117"/>
      <c r="T480" s="117"/>
      <c r="U480" s="117"/>
    </row>
    <row r="481" spans="2:21">
      <c r="B481" s="116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  <c r="T481" s="117"/>
      <c r="U481" s="117"/>
    </row>
    <row r="482" spans="2:21">
      <c r="B482" s="116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  <c r="S482" s="117"/>
      <c r="T482" s="117"/>
      <c r="U482" s="117"/>
    </row>
    <row r="483" spans="2:21">
      <c r="B483" s="116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  <c r="S483" s="117"/>
      <c r="T483" s="117"/>
      <c r="U483" s="117"/>
    </row>
    <row r="484" spans="2:21">
      <c r="B484" s="116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  <c r="S484" s="117"/>
      <c r="T484" s="117"/>
      <c r="U484" s="117"/>
    </row>
    <row r="485" spans="2:21">
      <c r="B485" s="116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  <c r="S485" s="117"/>
      <c r="T485" s="117"/>
      <c r="U485" s="117"/>
    </row>
    <row r="486" spans="2:21">
      <c r="B486" s="116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  <c r="S486" s="117"/>
      <c r="T486" s="117"/>
      <c r="U486" s="117"/>
    </row>
    <row r="487" spans="2:21">
      <c r="B487" s="116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  <c r="S487" s="117"/>
      <c r="T487" s="117"/>
      <c r="U487" s="117"/>
    </row>
    <row r="488" spans="2:21">
      <c r="B488" s="116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  <c r="S488" s="117"/>
      <c r="T488" s="117"/>
      <c r="U488" s="117"/>
    </row>
    <row r="489" spans="2:21">
      <c r="B489" s="116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  <c r="S489" s="117"/>
      <c r="T489" s="117"/>
      <c r="U489" s="117"/>
    </row>
    <row r="490" spans="2:21">
      <c r="B490" s="116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  <c r="S490" s="117"/>
      <c r="T490" s="117"/>
      <c r="U490" s="117"/>
    </row>
    <row r="491" spans="2:21">
      <c r="B491" s="116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  <c r="S491" s="117"/>
      <c r="T491" s="117"/>
      <c r="U491" s="117"/>
    </row>
    <row r="492" spans="2:21">
      <c r="B492" s="116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  <c r="T492" s="117"/>
      <c r="U492" s="117"/>
    </row>
    <row r="493" spans="2:21">
      <c r="B493" s="116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  <c r="S493" s="117"/>
      <c r="T493" s="117"/>
      <c r="U493" s="117"/>
    </row>
    <row r="494" spans="2:21">
      <c r="B494" s="116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  <c r="S494" s="117"/>
      <c r="T494" s="117"/>
      <c r="U494" s="117"/>
    </row>
    <row r="495" spans="2:21">
      <c r="B495" s="116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  <c r="S495" s="117"/>
      <c r="T495" s="117"/>
      <c r="U495" s="117"/>
    </row>
    <row r="496" spans="2:21">
      <c r="B496" s="116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  <c r="S496" s="117"/>
      <c r="T496" s="117"/>
      <c r="U496" s="117"/>
    </row>
    <row r="497" spans="2:21">
      <c r="B497" s="116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  <c r="S497" s="117"/>
      <c r="T497" s="117"/>
      <c r="U497" s="117"/>
    </row>
    <row r="498" spans="2:21">
      <c r="B498" s="116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  <c r="S498" s="117"/>
      <c r="T498" s="117"/>
      <c r="U498" s="117"/>
    </row>
    <row r="499" spans="2:21">
      <c r="B499" s="116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  <c r="S499" s="117"/>
      <c r="T499" s="117"/>
      <c r="U499" s="117"/>
    </row>
    <row r="500" spans="2:21">
      <c r="B500" s="116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  <c r="S500" s="117"/>
      <c r="T500" s="117"/>
      <c r="U500" s="117"/>
    </row>
    <row r="501" spans="2:21">
      <c r="B501" s="116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  <c r="S501" s="117"/>
      <c r="T501" s="117"/>
      <c r="U501" s="117"/>
    </row>
    <row r="502" spans="2:21">
      <c r="B502" s="116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  <c r="S502" s="117"/>
      <c r="T502" s="117"/>
      <c r="U502" s="117"/>
    </row>
    <row r="503" spans="2:21">
      <c r="B503" s="116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  <c r="T503" s="117"/>
      <c r="U503" s="117"/>
    </row>
    <row r="504" spans="2:21">
      <c r="B504" s="116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  <c r="S504" s="117"/>
      <c r="T504" s="117"/>
      <c r="U504" s="117"/>
    </row>
    <row r="505" spans="2:21">
      <c r="B505" s="116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  <c r="S505" s="117"/>
      <c r="T505" s="117"/>
      <c r="U505" s="117"/>
    </row>
    <row r="506" spans="2:21">
      <c r="B506" s="116"/>
      <c r="C506" s="117"/>
      <c r="D506" s="117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  <c r="R506" s="117"/>
      <c r="S506" s="117"/>
      <c r="T506" s="117"/>
      <c r="U506" s="117"/>
    </row>
    <row r="507" spans="2:21">
      <c r="B507" s="116"/>
      <c r="C507" s="117"/>
      <c r="D507" s="117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  <c r="R507" s="117"/>
      <c r="S507" s="117"/>
      <c r="T507" s="117"/>
      <c r="U507" s="117"/>
    </row>
    <row r="508" spans="2:21">
      <c r="B508" s="116"/>
      <c r="C508" s="117"/>
      <c r="D508" s="117"/>
      <c r="E508" s="117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17"/>
      <c r="R508" s="117"/>
      <c r="S508" s="117"/>
      <c r="T508" s="117"/>
      <c r="U508" s="117"/>
    </row>
    <row r="509" spans="2:21">
      <c r="B509" s="116"/>
      <c r="C509" s="117"/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  <c r="S509" s="117"/>
      <c r="T509" s="117"/>
      <c r="U509" s="117"/>
    </row>
    <row r="510" spans="2:21">
      <c r="B510" s="116"/>
      <c r="C510" s="117"/>
      <c r="D510" s="117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  <c r="S510" s="117"/>
      <c r="T510" s="117"/>
      <c r="U510" s="117"/>
    </row>
    <row r="511" spans="2:21">
      <c r="B511" s="116"/>
      <c r="C511" s="117"/>
      <c r="D511" s="117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  <c r="S511" s="117"/>
      <c r="T511" s="117"/>
      <c r="U511" s="117"/>
    </row>
    <row r="512" spans="2:21">
      <c r="B512" s="116"/>
      <c r="C512" s="117"/>
      <c r="D512" s="117"/>
      <c r="E512" s="117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  <c r="Q512" s="117"/>
      <c r="R512" s="117"/>
      <c r="S512" s="117"/>
      <c r="T512" s="117"/>
      <c r="U512" s="117"/>
    </row>
    <row r="513" spans="2:21">
      <c r="B513" s="116"/>
      <c r="C513" s="117"/>
      <c r="D513" s="117"/>
      <c r="E513" s="117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  <c r="R513" s="117"/>
      <c r="S513" s="117"/>
      <c r="T513" s="117"/>
      <c r="U513" s="117"/>
    </row>
    <row r="514" spans="2:21">
      <c r="B514" s="116"/>
      <c r="C514" s="117"/>
      <c r="D514" s="117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  <c r="S514" s="117"/>
      <c r="T514" s="117"/>
      <c r="U514" s="117"/>
    </row>
    <row r="515" spans="2:21">
      <c r="B515" s="116"/>
      <c r="C515" s="117"/>
      <c r="D515" s="117"/>
      <c r="E515" s="117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  <c r="Q515" s="117"/>
      <c r="R515" s="117"/>
      <c r="S515" s="117"/>
      <c r="T515" s="117"/>
      <c r="U515" s="117"/>
    </row>
    <row r="516" spans="2:21">
      <c r="B516" s="116"/>
      <c r="C516" s="117"/>
      <c r="D516" s="117"/>
      <c r="E516" s="117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17"/>
      <c r="R516" s="117"/>
      <c r="S516" s="117"/>
      <c r="T516" s="117"/>
      <c r="U516" s="117"/>
    </row>
    <row r="517" spans="2:21">
      <c r="B517" s="116"/>
      <c r="C517" s="117"/>
      <c r="D517" s="117"/>
      <c r="E517" s="117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  <c r="R517" s="117"/>
      <c r="S517" s="117"/>
      <c r="T517" s="117"/>
      <c r="U517" s="117"/>
    </row>
    <row r="518" spans="2:21">
      <c r="B518" s="116"/>
      <c r="C518" s="117"/>
      <c r="D518" s="117"/>
      <c r="E518" s="117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  <c r="R518" s="117"/>
      <c r="S518" s="117"/>
      <c r="T518" s="117"/>
      <c r="U518" s="117"/>
    </row>
    <row r="519" spans="2:21">
      <c r="B519" s="116"/>
      <c r="C519" s="117"/>
      <c r="D519" s="117"/>
      <c r="E519" s="117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17"/>
      <c r="R519" s="117"/>
      <c r="S519" s="117"/>
      <c r="T519" s="117"/>
      <c r="U519" s="117"/>
    </row>
    <row r="520" spans="2:21">
      <c r="B520" s="116"/>
      <c r="C520" s="117"/>
      <c r="D520" s="117"/>
      <c r="E520" s="117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  <c r="R520" s="117"/>
      <c r="S520" s="117"/>
      <c r="T520" s="117"/>
      <c r="U520" s="117"/>
    </row>
    <row r="521" spans="2:21">
      <c r="B521" s="116"/>
      <c r="C521" s="117"/>
      <c r="D521" s="117"/>
      <c r="E521" s="117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  <c r="Q521" s="117"/>
      <c r="R521" s="117"/>
      <c r="S521" s="117"/>
      <c r="T521" s="117"/>
      <c r="U521" s="117"/>
    </row>
    <row r="522" spans="2:21">
      <c r="B522" s="116"/>
      <c r="C522" s="117"/>
      <c r="D522" s="117"/>
      <c r="E522" s="117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17"/>
      <c r="Q522" s="117"/>
      <c r="R522" s="117"/>
      <c r="S522" s="117"/>
      <c r="T522" s="117"/>
      <c r="U522" s="117"/>
    </row>
    <row r="523" spans="2:21">
      <c r="B523" s="116"/>
      <c r="C523" s="117"/>
      <c r="D523" s="117"/>
      <c r="E523" s="117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  <c r="Q523" s="117"/>
      <c r="R523" s="117"/>
      <c r="S523" s="117"/>
      <c r="T523" s="117"/>
      <c r="U523" s="117"/>
    </row>
    <row r="524" spans="2:21">
      <c r="B524" s="116"/>
      <c r="C524" s="117"/>
      <c r="D524" s="117"/>
      <c r="E524" s="117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117"/>
      <c r="R524" s="117"/>
      <c r="S524" s="117"/>
      <c r="T524" s="117"/>
      <c r="U524" s="117"/>
    </row>
    <row r="525" spans="2:21">
      <c r="B525" s="116"/>
      <c r="C525" s="117"/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  <c r="S525" s="117"/>
      <c r="T525" s="117"/>
      <c r="U525" s="117"/>
    </row>
    <row r="526" spans="2:21">
      <c r="B526" s="116"/>
      <c r="C526" s="117"/>
      <c r="D526" s="117"/>
      <c r="E526" s="117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  <c r="Q526" s="117"/>
      <c r="R526" s="117"/>
      <c r="S526" s="117"/>
      <c r="T526" s="117"/>
      <c r="U526" s="117"/>
    </row>
    <row r="527" spans="2:21">
      <c r="B527" s="116"/>
      <c r="C527" s="117"/>
      <c r="D527" s="117"/>
      <c r="E527" s="117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  <c r="R527" s="117"/>
      <c r="S527" s="117"/>
      <c r="T527" s="117"/>
      <c r="U527" s="117"/>
    </row>
    <row r="528" spans="2:21">
      <c r="B528" s="116"/>
      <c r="C528" s="117"/>
      <c r="D528" s="117"/>
      <c r="E528" s="117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  <c r="S528" s="117"/>
      <c r="T528" s="117"/>
      <c r="U528" s="117"/>
    </row>
    <row r="529" spans="2:21">
      <c r="B529" s="116"/>
      <c r="C529" s="117"/>
      <c r="D529" s="117"/>
      <c r="E529" s="117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  <c r="Q529" s="117"/>
      <c r="R529" s="117"/>
      <c r="S529" s="117"/>
      <c r="T529" s="117"/>
      <c r="U529" s="117"/>
    </row>
    <row r="530" spans="2:21">
      <c r="B530" s="116"/>
      <c r="C530" s="117"/>
      <c r="D530" s="117"/>
      <c r="E530" s="117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  <c r="Q530" s="117"/>
      <c r="R530" s="117"/>
      <c r="S530" s="117"/>
      <c r="T530" s="117"/>
      <c r="U530" s="117"/>
    </row>
    <row r="531" spans="2:21">
      <c r="B531" s="116"/>
      <c r="C531" s="117"/>
      <c r="D531" s="117"/>
      <c r="E531" s="117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  <c r="Q531" s="117"/>
      <c r="R531" s="117"/>
      <c r="S531" s="117"/>
      <c r="T531" s="117"/>
      <c r="U531" s="117"/>
    </row>
    <row r="532" spans="2:21">
      <c r="B532" s="116"/>
      <c r="C532" s="117"/>
      <c r="D532" s="117"/>
      <c r="E532" s="117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  <c r="Q532" s="117"/>
      <c r="R532" s="117"/>
      <c r="S532" s="117"/>
      <c r="T532" s="117"/>
      <c r="U532" s="117"/>
    </row>
    <row r="533" spans="2:21">
      <c r="B533" s="116"/>
      <c r="C533" s="117"/>
      <c r="D533" s="117"/>
      <c r="E533" s="117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17"/>
      <c r="Q533" s="117"/>
      <c r="R533" s="117"/>
      <c r="S533" s="117"/>
      <c r="T533" s="117"/>
      <c r="U533" s="117"/>
    </row>
    <row r="534" spans="2:21">
      <c r="B534" s="116"/>
      <c r="C534" s="117"/>
      <c r="D534" s="117"/>
      <c r="E534" s="117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  <c r="Q534" s="117"/>
      <c r="R534" s="117"/>
      <c r="S534" s="117"/>
      <c r="T534" s="117"/>
      <c r="U534" s="117"/>
    </row>
    <row r="535" spans="2:21">
      <c r="B535" s="116"/>
      <c r="C535" s="117"/>
      <c r="D535" s="117"/>
      <c r="E535" s="117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  <c r="Q535" s="117"/>
      <c r="R535" s="117"/>
      <c r="S535" s="117"/>
      <c r="T535" s="117"/>
      <c r="U535" s="117"/>
    </row>
    <row r="536" spans="2:21">
      <c r="B536" s="116"/>
      <c r="C536" s="117"/>
      <c r="D536" s="117"/>
      <c r="E536" s="117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  <c r="R536" s="117"/>
      <c r="S536" s="117"/>
      <c r="T536" s="117"/>
      <c r="U536" s="117"/>
    </row>
    <row r="537" spans="2:21">
      <c r="B537" s="116"/>
      <c r="C537" s="117"/>
      <c r="D537" s="117"/>
      <c r="E537" s="117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17"/>
      <c r="Q537" s="117"/>
      <c r="R537" s="117"/>
      <c r="S537" s="117"/>
      <c r="T537" s="117"/>
      <c r="U537" s="117"/>
    </row>
    <row r="538" spans="2:21">
      <c r="B538" s="116"/>
      <c r="C538" s="117"/>
      <c r="D538" s="117"/>
      <c r="E538" s="117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17"/>
      <c r="Q538" s="117"/>
      <c r="R538" s="117"/>
      <c r="S538" s="117"/>
      <c r="T538" s="117"/>
      <c r="U538" s="117"/>
    </row>
    <row r="539" spans="2:21">
      <c r="B539" s="116"/>
      <c r="C539" s="117"/>
      <c r="D539" s="117"/>
      <c r="E539" s="117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17"/>
      <c r="Q539" s="117"/>
      <c r="R539" s="117"/>
      <c r="S539" s="117"/>
      <c r="T539" s="117"/>
      <c r="U539" s="117"/>
    </row>
    <row r="540" spans="2:21">
      <c r="B540" s="116"/>
      <c r="C540" s="117"/>
      <c r="D540" s="117"/>
      <c r="E540" s="117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17"/>
      <c r="Q540" s="117"/>
      <c r="R540" s="117"/>
      <c r="S540" s="117"/>
      <c r="T540" s="117"/>
      <c r="U540" s="117"/>
    </row>
    <row r="541" spans="2:21">
      <c r="B541" s="116"/>
      <c r="C541" s="117"/>
      <c r="D541" s="117"/>
      <c r="E541" s="117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17"/>
      <c r="Q541" s="117"/>
      <c r="R541" s="117"/>
      <c r="S541" s="117"/>
      <c r="T541" s="117"/>
      <c r="U541" s="117"/>
    </row>
    <row r="542" spans="2:21">
      <c r="B542" s="116"/>
      <c r="C542" s="117"/>
      <c r="D542" s="117"/>
      <c r="E542" s="117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  <c r="R542" s="117"/>
      <c r="S542" s="117"/>
      <c r="T542" s="117"/>
      <c r="U542" s="117"/>
    </row>
    <row r="543" spans="2:21">
      <c r="B543" s="116"/>
      <c r="C543" s="117"/>
      <c r="D543" s="117"/>
      <c r="E543" s="117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  <c r="R543" s="117"/>
      <c r="S543" s="117"/>
      <c r="T543" s="117"/>
      <c r="U543" s="117"/>
    </row>
    <row r="544" spans="2:21">
      <c r="B544" s="116"/>
      <c r="C544" s="117"/>
      <c r="D544" s="117"/>
      <c r="E544" s="117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  <c r="Q544" s="117"/>
      <c r="R544" s="117"/>
      <c r="S544" s="117"/>
      <c r="T544" s="117"/>
      <c r="U544" s="117"/>
    </row>
    <row r="545" spans="2:21">
      <c r="B545" s="116"/>
      <c r="C545" s="117"/>
      <c r="D545" s="117"/>
      <c r="E545" s="117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17"/>
      <c r="Q545" s="117"/>
      <c r="R545" s="117"/>
      <c r="S545" s="117"/>
      <c r="T545" s="117"/>
      <c r="U545" s="117"/>
    </row>
    <row r="546" spans="2:21">
      <c r="B546" s="116"/>
      <c r="C546" s="117"/>
      <c r="D546" s="117"/>
      <c r="E546" s="117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17"/>
      <c r="Q546" s="117"/>
      <c r="R546" s="117"/>
      <c r="S546" s="117"/>
      <c r="T546" s="117"/>
      <c r="U546" s="117"/>
    </row>
    <row r="547" spans="2:21">
      <c r="B547" s="116"/>
      <c r="C547" s="117"/>
      <c r="D547" s="117"/>
      <c r="E547" s="117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  <c r="R547" s="117"/>
      <c r="S547" s="117"/>
      <c r="T547" s="117"/>
      <c r="U547" s="117"/>
    </row>
    <row r="548" spans="2:21">
      <c r="B548" s="116"/>
      <c r="C548" s="117"/>
      <c r="D548" s="117"/>
      <c r="E548" s="117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  <c r="Q548" s="117"/>
      <c r="R548" s="117"/>
      <c r="S548" s="117"/>
      <c r="T548" s="117"/>
      <c r="U548" s="117"/>
    </row>
    <row r="549" spans="2:21">
      <c r="B549" s="116"/>
      <c r="C549" s="117"/>
      <c r="D549" s="117"/>
      <c r="E549" s="117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17"/>
      <c r="Q549" s="117"/>
      <c r="R549" s="117"/>
      <c r="S549" s="117"/>
      <c r="T549" s="117"/>
      <c r="U549" s="117"/>
    </row>
    <row r="550" spans="2:21">
      <c r="B550" s="116"/>
      <c r="C550" s="117"/>
      <c r="D550" s="117"/>
      <c r="E550" s="117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17"/>
      <c r="Q550" s="117"/>
      <c r="R550" s="117"/>
      <c r="S550" s="117"/>
      <c r="T550" s="117"/>
      <c r="U550" s="117"/>
    </row>
    <row r="551" spans="2:21">
      <c r="B551" s="116"/>
      <c r="C551" s="117"/>
      <c r="D551" s="117"/>
      <c r="E551" s="117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17"/>
      <c r="Q551" s="117"/>
      <c r="R551" s="117"/>
      <c r="S551" s="117"/>
      <c r="T551" s="117"/>
      <c r="U551" s="117"/>
    </row>
    <row r="552" spans="2:21">
      <c r="B552" s="116"/>
      <c r="C552" s="117"/>
      <c r="D552" s="117"/>
      <c r="E552" s="117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  <c r="Q552" s="117"/>
      <c r="R552" s="117"/>
      <c r="S552" s="117"/>
      <c r="T552" s="117"/>
      <c r="U552" s="117"/>
    </row>
    <row r="553" spans="2:21">
      <c r="B553" s="116"/>
      <c r="C553" s="117"/>
      <c r="D553" s="117"/>
      <c r="E553" s="117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  <c r="Q553" s="117"/>
      <c r="R553" s="117"/>
      <c r="S553" s="117"/>
      <c r="T553" s="117"/>
      <c r="U553" s="117"/>
    </row>
    <row r="554" spans="2:21">
      <c r="B554" s="116"/>
      <c r="C554" s="117"/>
      <c r="D554" s="117"/>
      <c r="E554" s="117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  <c r="Q554" s="117"/>
      <c r="R554" s="117"/>
      <c r="S554" s="117"/>
      <c r="T554" s="117"/>
      <c r="U554" s="117"/>
    </row>
    <row r="555" spans="2:21">
      <c r="B555" s="116"/>
      <c r="C555" s="117"/>
      <c r="D555" s="117"/>
      <c r="E555" s="117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17"/>
      <c r="Q555" s="117"/>
      <c r="R555" s="117"/>
      <c r="S555" s="117"/>
      <c r="T555" s="117"/>
      <c r="U555" s="117"/>
    </row>
    <row r="556" spans="2:21">
      <c r="B556" s="116"/>
      <c r="C556" s="117"/>
      <c r="D556" s="117"/>
      <c r="E556" s="117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  <c r="Q556" s="117"/>
      <c r="R556" s="117"/>
      <c r="S556" s="117"/>
      <c r="T556" s="117"/>
      <c r="U556" s="117"/>
    </row>
    <row r="557" spans="2:21">
      <c r="B557" s="116"/>
      <c r="C557" s="117"/>
      <c r="D557" s="117"/>
      <c r="E557" s="117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17"/>
      <c r="Q557" s="117"/>
      <c r="R557" s="117"/>
      <c r="S557" s="117"/>
      <c r="T557" s="117"/>
      <c r="U557" s="117"/>
    </row>
    <row r="558" spans="2:21">
      <c r="B558" s="116"/>
      <c r="C558" s="117"/>
      <c r="D558" s="117"/>
      <c r="E558" s="117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  <c r="S558" s="117"/>
      <c r="T558" s="117"/>
      <c r="U558" s="117"/>
    </row>
    <row r="559" spans="2:21">
      <c r="B559" s="116"/>
      <c r="C559" s="117"/>
      <c r="D559" s="117"/>
      <c r="E559" s="117"/>
      <c r="F559" s="117"/>
      <c r="G559" s="117"/>
      <c r="H559" s="117"/>
      <c r="I559" s="117"/>
      <c r="J559" s="117"/>
      <c r="K559" s="117"/>
      <c r="L559" s="117"/>
      <c r="M559" s="117"/>
      <c r="N559" s="117"/>
      <c r="O559" s="117"/>
      <c r="P559" s="117"/>
      <c r="Q559" s="117"/>
      <c r="R559" s="117"/>
      <c r="S559" s="117"/>
      <c r="T559" s="117"/>
      <c r="U559" s="117"/>
    </row>
    <row r="560" spans="2:21">
      <c r="B560" s="116"/>
      <c r="C560" s="117"/>
      <c r="D560" s="117"/>
      <c r="E560" s="117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17"/>
      <c r="Q560" s="117"/>
      <c r="R560" s="117"/>
      <c r="S560" s="117"/>
      <c r="T560" s="117"/>
      <c r="U560" s="117"/>
    </row>
    <row r="561" spans="2:21">
      <c r="B561" s="116"/>
      <c r="C561" s="117"/>
      <c r="D561" s="117"/>
      <c r="E561" s="117"/>
      <c r="F561" s="117"/>
      <c r="G561" s="117"/>
      <c r="H561" s="117"/>
      <c r="I561" s="117"/>
      <c r="J561" s="117"/>
      <c r="K561" s="117"/>
      <c r="L561" s="117"/>
      <c r="M561" s="117"/>
      <c r="N561" s="117"/>
      <c r="O561" s="117"/>
      <c r="P561" s="117"/>
      <c r="Q561" s="117"/>
      <c r="R561" s="117"/>
      <c r="S561" s="117"/>
      <c r="T561" s="117"/>
      <c r="U561" s="117"/>
    </row>
    <row r="562" spans="2:21">
      <c r="B562" s="116"/>
      <c r="C562" s="117"/>
      <c r="D562" s="117"/>
      <c r="E562" s="117"/>
      <c r="F562" s="117"/>
      <c r="G562" s="117"/>
      <c r="H562" s="117"/>
      <c r="I562" s="117"/>
      <c r="J562" s="117"/>
      <c r="K562" s="117"/>
      <c r="L562" s="117"/>
      <c r="M562" s="117"/>
      <c r="N562" s="117"/>
      <c r="O562" s="117"/>
      <c r="P562" s="117"/>
      <c r="Q562" s="117"/>
      <c r="R562" s="117"/>
      <c r="S562" s="117"/>
      <c r="T562" s="117"/>
      <c r="U562" s="117"/>
    </row>
    <row r="563" spans="2:21">
      <c r="B563" s="116"/>
      <c r="C563" s="117"/>
      <c r="D563" s="117"/>
      <c r="E563" s="117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17"/>
      <c r="Q563" s="117"/>
      <c r="R563" s="117"/>
      <c r="S563" s="117"/>
      <c r="T563" s="117"/>
      <c r="U563" s="117"/>
    </row>
    <row r="564" spans="2:21">
      <c r="B564" s="116"/>
      <c r="C564" s="117"/>
      <c r="D564" s="117"/>
      <c r="E564" s="117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17"/>
      <c r="Q564" s="117"/>
      <c r="R564" s="117"/>
      <c r="S564" s="117"/>
      <c r="T564" s="117"/>
      <c r="U564" s="117"/>
    </row>
    <row r="565" spans="2:21">
      <c r="B565" s="116"/>
      <c r="C565" s="117"/>
      <c r="D565" s="117"/>
      <c r="E565" s="117"/>
      <c r="F565" s="117"/>
      <c r="G565" s="117"/>
      <c r="H565" s="117"/>
      <c r="I565" s="117"/>
      <c r="J565" s="117"/>
      <c r="K565" s="117"/>
      <c r="L565" s="117"/>
      <c r="M565" s="117"/>
      <c r="N565" s="117"/>
      <c r="O565" s="117"/>
      <c r="P565" s="117"/>
      <c r="Q565" s="117"/>
      <c r="R565" s="117"/>
      <c r="S565" s="117"/>
      <c r="T565" s="117"/>
      <c r="U565" s="117"/>
    </row>
    <row r="566" spans="2:21">
      <c r="B566" s="116"/>
      <c r="C566" s="117"/>
      <c r="D566" s="117"/>
      <c r="E566" s="117"/>
      <c r="F566" s="117"/>
      <c r="G566" s="117"/>
      <c r="H566" s="117"/>
      <c r="I566" s="117"/>
      <c r="J566" s="117"/>
      <c r="K566" s="117"/>
      <c r="L566" s="117"/>
      <c r="M566" s="117"/>
      <c r="N566" s="117"/>
      <c r="O566" s="117"/>
      <c r="P566" s="117"/>
      <c r="Q566" s="117"/>
      <c r="R566" s="117"/>
      <c r="S566" s="117"/>
      <c r="T566" s="117"/>
      <c r="U566" s="117"/>
    </row>
    <row r="567" spans="2:21">
      <c r="B567" s="116"/>
      <c r="C567" s="117"/>
      <c r="D567" s="117"/>
      <c r="E567" s="117"/>
      <c r="F567" s="117"/>
      <c r="G567" s="117"/>
      <c r="H567" s="117"/>
      <c r="I567" s="117"/>
      <c r="J567" s="117"/>
      <c r="K567" s="117"/>
      <c r="L567" s="117"/>
      <c r="M567" s="117"/>
      <c r="N567" s="117"/>
      <c r="O567" s="117"/>
      <c r="P567" s="117"/>
      <c r="Q567" s="117"/>
      <c r="R567" s="117"/>
      <c r="S567" s="117"/>
      <c r="T567" s="117"/>
      <c r="U567" s="117"/>
    </row>
    <row r="568" spans="2:21">
      <c r="B568" s="116"/>
      <c r="C568" s="117"/>
      <c r="D568" s="117"/>
      <c r="E568" s="117"/>
      <c r="F568" s="117"/>
      <c r="G568" s="117"/>
      <c r="H568" s="117"/>
      <c r="I568" s="117"/>
      <c r="J568" s="117"/>
      <c r="K568" s="117"/>
      <c r="L568" s="117"/>
      <c r="M568" s="117"/>
      <c r="N568" s="117"/>
      <c r="O568" s="117"/>
      <c r="P568" s="117"/>
      <c r="Q568" s="117"/>
      <c r="R568" s="117"/>
      <c r="S568" s="117"/>
      <c r="T568" s="117"/>
      <c r="U568" s="117"/>
    </row>
    <row r="569" spans="2:21">
      <c r="B569" s="116"/>
      <c r="C569" s="117"/>
      <c r="D569" s="117"/>
      <c r="E569" s="117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  <c r="S569" s="117"/>
      <c r="T569" s="117"/>
      <c r="U569" s="117"/>
    </row>
    <row r="570" spans="2:21">
      <c r="B570" s="116"/>
      <c r="C570" s="117"/>
      <c r="D570" s="117"/>
      <c r="E570" s="117"/>
      <c r="F570" s="117"/>
      <c r="G570" s="117"/>
      <c r="H570" s="117"/>
      <c r="I570" s="117"/>
      <c r="J570" s="117"/>
      <c r="K570" s="117"/>
      <c r="L570" s="117"/>
      <c r="M570" s="117"/>
      <c r="N570" s="117"/>
      <c r="O570" s="117"/>
      <c r="P570" s="117"/>
      <c r="Q570" s="117"/>
      <c r="R570" s="117"/>
      <c r="S570" s="117"/>
      <c r="T570" s="117"/>
      <c r="U570" s="117"/>
    </row>
    <row r="571" spans="2:21">
      <c r="B571" s="116"/>
      <c r="C571" s="117"/>
      <c r="D571" s="117"/>
      <c r="E571" s="117"/>
      <c r="F571" s="117"/>
      <c r="G571" s="117"/>
      <c r="H571" s="117"/>
      <c r="I571" s="117"/>
      <c r="J571" s="117"/>
      <c r="K571" s="117"/>
      <c r="L571" s="117"/>
      <c r="M571" s="117"/>
      <c r="N571" s="117"/>
      <c r="O571" s="117"/>
      <c r="P571" s="117"/>
      <c r="Q571" s="117"/>
      <c r="R571" s="117"/>
      <c r="S571" s="117"/>
      <c r="T571" s="117"/>
      <c r="U571" s="117"/>
    </row>
    <row r="572" spans="2:21">
      <c r="B572" s="116"/>
      <c r="C572" s="117"/>
      <c r="D572" s="117"/>
      <c r="E572" s="117"/>
      <c r="F572" s="117"/>
      <c r="G572" s="117"/>
      <c r="H572" s="117"/>
      <c r="I572" s="117"/>
      <c r="J572" s="117"/>
      <c r="K572" s="117"/>
      <c r="L572" s="117"/>
      <c r="M572" s="117"/>
      <c r="N572" s="117"/>
      <c r="O572" s="117"/>
      <c r="P572" s="117"/>
      <c r="Q572" s="117"/>
      <c r="R572" s="117"/>
      <c r="S572" s="117"/>
      <c r="T572" s="117"/>
      <c r="U572" s="117"/>
    </row>
    <row r="573" spans="2:21">
      <c r="B573" s="116"/>
      <c r="C573" s="117"/>
      <c r="D573" s="117"/>
      <c r="E573" s="117"/>
      <c r="F573" s="117"/>
      <c r="G573" s="117"/>
      <c r="H573" s="117"/>
      <c r="I573" s="117"/>
      <c r="J573" s="117"/>
      <c r="K573" s="117"/>
      <c r="L573" s="117"/>
      <c r="M573" s="117"/>
      <c r="N573" s="117"/>
      <c r="O573" s="117"/>
      <c r="P573" s="117"/>
      <c r="Q573" s="117"/>
      <c r="R573" s="117"/>
      <c r="S573" s="117"/>
      <c r="T573" s="117"/>
      <c r="U573" s="117"/>
    </row>
    <row r="574" spans="2:21">
      <c r="B574" s="116"/>
      <c r="C574" s="117"/>
      <c r="D574" s="117"/>
      <c r="E574" s="117"/>
      <c r="F574" s="117"/>
      <c r="G574" s="117"/>
      <c r="H574" s="117"/>
      <c r="I574" s="117"/>
      <c r="J574" s="117"/>
      <c r="K574" s="117"/>
      <c r="L574" s="117"/>
      <c r="M574" s="117"/>
      <c r="N574" s="117"/>
      <c r="O574" s="117"/>
      <c r="P574" s="117"/>
      <c r="Q574" s="117"/>
      <c r="R574" s="117"/>
      <c r="S574" s="117"/>
      <c r="T574" s="117"/>
      <c r="U574" s="117"/>
    </row>
    <row r="575" spans="2:21">
      <c r="B575" s="116"/>
      <c r="C575" s="117"/>
      <c r="D575" s="117"/>
      <c r="E575" s="117"/>
      <c r="F575" s="117"/>
      <c r="G575" s="117"/>
      <c r="H575" s="117"/>
      <c r="I575" s="117"/>
      <c r="J575" s="117"/>
      <c r="K575" s="117"/>
      <c r="L575" s="117"/>
      <c r="M575" s="117"/>
      <c r="N575" s="117"/>
      <c r="O575" s="117"/>
      <c r="P575" s="117"/>
      <c r="Q575" s="117"/>
      <c r="R575" s="117"/>
      <c r="S575" s="117"/>
      <c r="T575" s="117"/>
      <c r="U575" s="117"/>
    </row>
    <row r="576" spans="2:21">
      <c r="B576" s="116"/>
      <c r="C576" s="117"/>
      <c r="D576" s="117"/>
      <c r="E576" s="117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17"/>
      <c r="Q576" s="117"/>
      <c r="R576" s="117"/>
      <c r="S576" s="117"/>
      <c r="T576" s="117"/>
      <c r="U576" s="117"/>
    </row>
    <row r="577" spans="2:21">
      <c r="B577" s="116"/>
      <c r="C577" s="117"/>
      <c r="D577" s="117"/>
      <c r="E577" s="117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17"/>
      <c r="Q577" s="117"/>
      <c r="R577" s="117"/>
      <c r="S577" s="117"/>
      <c r="T577" s="117"/>
      <c r="U577" s="117"/>
    </row>
    <row r="578" spans="2:21">
      <c r="B578" s="116"/>
      <c r="C578" s="117"/>
      <c r="D578" s="117"/>
      <c r="E578" s="117"/>
      <c r="F578" s="117"/>
      <c r="G578" s="117"/>
      <c r="H578" s="117"/>
      <c r="I578" s="117"/>
      <c r="J578" s="117"/>
      <c r="K578" s="117"/>
      <c r="L578" s="117"/>
      <c r="M578" s="117"/>
      <c r="N578" s="117"/>
      <c r="O578" s="117"/>
      <c r="P578" s="117"/>
      <c r="Q578" s="117"/>
      <c r="R578" s="117"/>
      <c r="S578" s="117"/>
      <c r="T578" s="117"/>
      <c r="U578" s="117"/>
    </row>
    <row r="579" spans="2:21">
      <c r="B579" s="116"/>
      <c r="C579" s="117"/>
      <c r="D579" s="117"/>
      <c r="E579" s="117"/>
      <c r="F579" s="117"/>
      <c r="G579" s="117"/>
      <c r="H579" s="117"/>
      <c r="I579" s="117"/>
      <c r="J579" s="117"/>
      <c r="K579" s="117"/>
      <c r="L579" s="117"/>
      <c r="M579" s="117"/>
      <c r="N579" s="117"/>
      <c r="O579" s="117"/>
      <c r="P579" s="117"/>
      <c r="Q579" s="117"/>
      <c r="R579" s="117"/>
      <c r="S579" s="117"/>
      <c r="T579" s="117"/>
      <c r="U579" s="117"/>
    </row>
    <row r="580" spans="2:21">
      <c r="B580" s="116"/>
      <c r="C580" s="117"/>
      <c r="D580" s="117"/>
      <c r="E580" s="117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  <c r="Q580" s="117"/>
      <c r="R580" s="117"/>
      <c r="S580" s="117"/>
      <c r="T580" s="117"/>
      <c r="U580" s="117"/>
    </row>
    <row r="581" spans="2:21">
      <c r="B581" s="116"/>
      <c r="C581" s="117"/>
      <c r="D581" s="117"/>
      <c r="E581" s="117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17"/>
      <c r="Q581" s="117"/>
      <c r="R581" s="117"/>
      <c r="S581" s="117"/>
      <c r="T581" s="117"/>
      <c r="U581" s="117"/>
    </row>
    <row r="582" spans="2:21">
      <c r="B582" s="116"/>
      <c r="C582" s="117"/>
      <c r="D582" s="117"/>
      <c r="E582" s="117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  <c r="S582" s="117"/>
      <c r="T582" s="117"/>
      <c r="U582" s="117"/>
    </row>
    <row r="583" spans="2:21">
      <c r="B583" s="116"/>
      <c r="C583" s="117"/>
      <c r="D583" s="117"/>
      <c r="E583" s="117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17"/>
      <c r="R583" s="117"/>
      <c r="S583" s="117"/>
      <c r="T583" s="117"/>
      <c r="U583" s="117"/>
    </row>
    <row r="584" spans="2:21">
      <c r="B584" s="116"/>
      <c r="C584" s="117"/>
      <c r="D584" s="117"/>
      <c r="E584" s="117"/>
      <c r="F584" s="117"/>
      <c r="G584" s="117"/>
      <c r="H584" s="117"/>
      <c r="I584" s="117"/>
      <c r="J584" s="117"/>
      <c r="K584" s="117"/>
      <c r="L584" s="117"/>
      <c r="M584" s="117"/>
      <c r="N584" s="117"/>
      <c r="O584" s="117"/>
      <c r="P584" s="117"/>
      <c r="Q584" s="117"/>
      <c r="R584" s="117"/>
      <c r="S584" s="117"/>
      <c r="T584" s="117"/>
      <c r="U584" s="117"/>
    </row>
    <row r="585" spans="2:21">
      <c r="B585" s="116"/>
      <c r="C585" s="117"/>
      <c r="D585" s="117"/>
      <c r="E585" s="117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17"/>
      <c r="Q585" s="117"/>
      <c r="R585" s="117"/>
      <c r="S585" s="117"/>
      <c r="T585" s="117"/>
      <c r="U585" s="117"/>
    </row>
    <row r="586" spans="2:21">
      <c r="B586" s="116"/>
      <c r="C586" s="117"/>
      <c r="D586" s="117"/>
      <c r="E586" s="117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17"/>
      <c r="Q586" s="117"/>
      <c r="R586" s="117"/>
      <c r="S586" s="117"/>
      <c r="T586" s="117"/>
      <c r="U586" s="117"/>
    </row>
    <row r="587" spans="2:21">
      <c r="B587" s="116"/>
      <c r="C587" s="117"/>
      <c r="D587" s="117"/>
      <c r="E587" s="117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17"/>
      <c r="Q587" s="117"/>
      <c r="R587" s="117"/>
      <c r="S587" s="117"/>
      <c r="T587" s="117"/>
      <c r="U587" s="117"/>
    </row>
    <row r="588" spans="2:21">
      <c r="B588" s="116"/>
      <c r="C588" s="117"/>
      <c r="D588" s="117"/>
      <c r="E588" s="117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17"/>
      <c r="Q588" s="117"/>
      <c r="R588" s="117"/>
      <c r="S588" s="117"/>
      <c r="T588" s="117"/>
      <c r="U588" s="117"/>
    </row>
    <row r="589" spans="2:21">
      <c r="B589" s="116"/>
      <c r="C589" s="117"/>
      <c r="D589" s="117"/>
      <c r="E589" s="117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17"/>
      <c r="Q589" s="117"/>
      <c r="R589" s="117"/>
      <c r="S589" s="117"/>
      <c r="T589" s="117"/>
      <c r="U589" s="117"/>
    </row>
    <row r="590" spans="2:21">
      <c r="B590" s="116"/>
      <c r="C590" s="117"/>
      <c r="D590" s="117"/>
      <c r="E590" s="117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  <c r="Q590" s="117"/>
      <c r="R590" s="117"/>
      <c r="S590" s="117"/>
      <c r="T590" s="117"/>
      <c r="U590" s="117"/>
    </row>
    <row r="591" spans="2:21">
      <c r="B591" s="116"/>
      <c r="C591" s="117"/>
      <c r="D591" s="117"/>
      <c r="E591" s="117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  <c r="S591" s="117"/>
      <c r="T591" s="117"/>
      <c r="U591" s="117"/>
    </row>
    <row r="592" spans="2:21">
      <c r="B592" s="116"/>
      <c r="C592" s="117"/>
      <c r="D592" s="117"/>
      <c r="E592" s="117"/>
      <c r="F592" s="117"/>
      <c r="G592" s="117"/>
      <c r="H592" s="117"/>
      <c r="I592" s="117"/>
      <c r="J592" s="117"/>
      <c r="K592" s="117"/>
      <c r="L592" s="117"/>
      <c r="M592" s="117"/>
      <c r="N592" s="117"/>
      <c r="O592" s="117"/>
      <c r="P592" s="117"/>
      <c r="Q592" s="117"/>
      <c r="R592" s="117"/>
      <c r="S592" s="117"/>
      <c r="T592" s="117"/>
      <c r="U592" s="117"/>
    </row>
    <row r="593" spans="2:21">
      <c r="B593" s="116"/>
      <c r="C593" s="117"/>
      <c r="D593" s="117"/>
      <c r="E593" s="117"/>
      <c r="F593" s="117"/>
      <c r="G593" s="117"/>
      <c r="H593" s="117"/>
      <c r="I593" s="117"/>
      <c r="J593" s="117"/>
      <c r="K593" s="117"/>
      <c r="L593" s="117"/>
      <c r="M593" s="117"/>
      <c r="N593" s="117"/>
      <c r="O593" s="117"/>
      <c r="P593" s="117"/>
      <c r="Q593" s="117"/>
      <c r="R593" s="117"/>
      <c r="S593" s="117"/>
      <c r="T593" s="117"/>
      <c r="U593" s="117"/>
    </row>
    <row r="594" spans="2:21">
      <c r="B594" s="116"/>
      <c r="C594" s="117"/>
      <c r="D594" s="117"/>
      <c r="E594" s="117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17"/>
      <c r="Q594" s="117"/>
      <c r="R594" s="117"/>
      <c r="S594" s="117"/>
      <c r="T594" s="117"/>
      <c r="U594" s="117"/>
    </row>
    <row r="595" spans="2:21">
      <c r="B595" s="116"/>
      <c r="C595" s="117"/>
      <c r="D595" s="117"/>
      <c r="E595" s="117"/>
      <c r="F595" s="117"/>
      <c r="G595" s="117"/>
      <c r="H595" s="117"/>
      <c r="I595" s="117"/>
      <c r="J595" s="117"/>
      <c r="K595" s="117"/>
      <c r="L595" s="117"/>
      <c r="M595" s="117"/>
      <c r="N595" s="117"/>
      <c r="O595" s="117"/>
      <c r="P595" s="117"/>
      <c r="Q595" s="117"/>
      <c r="R595" s="117"/>
      <c r="S595" s="117"/>
      <c r="T595" s="117"/>
      <c r="U595" s="117"/>
    </row>
    <row r="596" spans="2:21">
      <c r="B596" s="116"/>
      <c r="C596" s="117"/>
      <c r="D596" s="117"/>
      <c r="E596" s="117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17"/>
      <c r="Q596" s="117"/>
      <c r="R596" s="117"/>
      <c r="S596" s="117"/>
      <c r="T596" s="117"/>
      <c r="U596" s="117"/>
    </row>
    <row r="597" spans="2:21">
      <c r="B597" s="116"/>
      <c r="C597" s="117"/>
      <c r="D597" s="117"/>
      <c r="E597" s="117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17"/>
      <c r="Q597" s="117"/>
      <c r="R597" s="117"/>
      <c r="S597" s="117"/>
      <c r="T597" s="117"/>
      <c r="U597" s="117"/>
    </row>
    <row r="598" spans="2:21">
      <c r="B598" s="116"/>
      <c r="C598" s="117"/>
      <c r="D598" s="117"/>
      <c r="E598" s="117"/>
      <c r="F598" s="117"/>
      <c r="G598" s="117"/>
      <c r="H598" s="117"/>
      <c r="I598" s="117"/>
      <c r="J598" s="117"/>
      <c r="K598" s="117"/>
      <c r="L598" s="117"/>
      <c r="M598" s="117"/>
      <c r="N598" s="117"/>
      <c r="O598" s="117"/>
      <c r="P598" s="117"/>
      <c r="Q598" s="117"/>
      <c r="R598" s="117"/>
      <c r="S598" s="117"/>
      <c r="T598" s="117"/>
      <c r="U598" s="117"/>
    </row>
    <row r="599" spans="2:21">
      <c r="B599" s="116"/>
      <c r="C599" s="117"/>
      <c r="D599" s="117"/>
      <c r="E599" s="117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17"/>
      <c r="Q599" s="117"/>
      <c r="R599" s="117"/>
      <c r="S599" s="117"/>
      <c r="T599" s="117"/>
      <c r="U599" s="117"/>
    </row>
    <row r="600" spans="2:21">
      <c r="B600" s="116"/>
      <c r="C600" s="117"/>
      <c r="D600" s="117"/>
      <c r="E600" s="117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17"/>
      <c r="Q600" s="117"/>
      <c r="R600" s="117"/>
      <c r="S600" s="117"/>
      <c r="T600" s="117"/>
      <c r="U600" s="117"/>
    </row>
    <row r="601" spans="2:21">
      <c r="B601" s="116"/>
      <c r="C601" s="117"/>
      <c r="D601" s="117"/>
      <c r="E601" s="117"/>
      <c r="F601" s="117"/>
      <c r="G601" s="117"/>
      <c r="H601" s="117"/>
      <c r="I601" s="117"/>
      <c r="J601" s="117"/>
      <c r="K601" s="117"/>
      <c r="L601" s="117"/>
      <c r="M601" s="117"/>
      <c r="N601" s="117"/>
      <c r="O601" s="117"/>
      <c r="P601" s="117"/>
      <c r="Q601" s="117"/>
      <c r="R601" s="117"/>
      <c r="S601" s="117"/>
      <c r="T601" s="117"/>
      <c r="U601" s="117"/>
    </row>
    <row r="602" spans="2:21">
      <c r="B602" s="116"/>
      <c r="C602" s="117"/>
      <c r="D602" s="117"/>
      <c r="E602" s="117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  <c r="S602" s="117"/>
      <c r="T602" s="117"/>
      <c r="U602" s="117"/>
    </row>
    <row r="603" spans="2:21">
      <c r="B603" s="116"/>
      <c r="C603" s="117"/>
      <c r="D603" s="117"/>
      <c r="E603" s="117"/>
      <c r="F603" s="117"/>
      <c r="G603" s="117"/>
      <c r="H603" s="117"/>
      <c r="I603" s="117"/>
      <c r="J603" s="117"/>
      <c r="K603" s="117"/>
      <c r="L603" s="117"/>
      <c r="M603" s="117"/>
      <c r="N603" s="117"/>
      <c r="O603" s="117"/>
      <c r="P603" s="117"/>
      <c r="Q603" s="117"/>
      <c r="R603" s="117"/>
      <c r="S603" s="117"/>
      <c r="T603" s="117"/>
      <c r="U603" s="117"/>
    </row>
    <row r="604" spans="2:21">
      <c r="B604" s="116"/>
      <c r="C604" s="117"/>
      <c r="D604" s="117"/>
      <c r="E604" s="117"/>
      <c r="F604" s="117"/>
      <c r="G604" s="117"/>
      <c r="H604" s="117"/>
      <c r="I604" s="117"/>
      <c r="J604" s="117"/>
      <c r="K604" s="117"/>
      <c r="L604" s="117"/>
      <c r="M604" s="117"/>
      <c r="N604" s="117"/>
      <c r="O604" s="117"/>
      <c r="P604" s="117"/>
      <c r="Q604" s="117"/>
      <c r="R604" s="117"/>
      <c r="S604" s="117"/>
      <c r="T604" s="117"/>
      <c r="U604" s="117"/>
    </row>
    <row r="605" spans="2:21">
      <c r="B605" s="116"/>
      <c r="C605" s="117"/>
      <c r="D605" s="117"/>
      <c r="E605" s="117"/>
      <c r="F605" s="117"/>
      <c r="G605" s="117"/>
      <c r="H605" s="117"/>
      <c r="I605" s="117"/>
      <c r="J605" s="117"/>
      <c r="K605" s="117"/>
      <c r="L605" s="117"/>
      <c r="M605" s="117"/>
      <c r="N605" s="117"/>
      <c r="O605" s="117"/>
      <c r="P605" s="117"/>
      <c r="Q605" s="117"/>
      <c r="R605" s="117"/>
      <c r="S605" s="117"/>
      <c r="T605" s="117"/>
      <c r="U605" s="117"/>
    </row>
    <row r="606" spans="2:21">
      <c r="B606" s="116"/>
      <c r="C606" s="117"/>
      <c r="D606" s="117"/>
      <c r="E606" s="117"/>
      <c r="F606" s="117"/>
      <c r="G606" s="117"/>
      <c r="H606" s="117"/>
      <c r="I606" s="117"/>
      <c r="J606" s="117"/>
      <c r="K606" s="117"/>
      <c r="L606" s="117"/>
      <c r="M606" s="117"/>
      <c r="N606" s="117"/>
      <c r="O606" s="117"/>
      <c r="P606" s="117"/>
      <c r="Q606" s="117"/>
      <c r="R606" s="117"/>
      <c r="S606" s="117"/>
      <c r="T606" s="117"/>
      <c r="U606" s="117"/>
    </row>
    <row r="607" spans="2:21">
      <c r="B607" s="116"/>
      <c r="C607" s="117"/>
      <c r="D607" s="117"/>
      <c r="E607" s="117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17"/>
      <c r="Q607" s="117"/>
      <c r="R607" s="117"/>
      <c r="S607" s="117"/>
      <c r="T607" s="117"/>
      <c r="U607" s="117"/>
    </row>
    <row r="608" spans="2:21">
      <c r="B608" s="116"/>
      <c r="C608" s="117"/>
      <c r="D608" s="117"/>
      <c r="E608" s="117"/>
      <c r="F608" s="117"/>
      <c r="G608" s="117"/>
      <c r="H608" s="117"/>
      <c r="I608" s="117"/>
      <c r="J608" s="117"/>
      <c r="K608" s="117"/>
      <c r="L608" s="117"/>
      <c r="M608" s="117"/>
      <c r="N608" s="117"/>
      <c r="O608" s="117"/>
      <c r="P608" s="117"/>
      <c r="Q608" s="117"/>
      <c r="R608" s="117"/>
      <c r="S608" s="117"/>
      <c r="T608" s="117"/>
      <c r="U608" s="117"/>
    </row>
    <row r="609" spans="2:21">
      <c r="B609" s="116"/>
      <c r="C609" s="117"/>
      <c r="D609" s="117"/>
      <c r="E609" s="117"/>
      <c r="F609" s="117"/>
      <c r="G609" s="117"/>
      <c r="H609" s="117"/>
      <c r="I609" s="117"/>
      <c r="J609" s="117"/>
      <c r="K609" s="117"/>
      <c r="L609" s="117"/>
      <c r="M609" s="117"/>
      <c r="N609" s="117"/>
      <c r="O609" s="117"/>
      <c r="P609" s="117"/>
      <c r="Q609" s="117"/>
      <c r="R609" s="117"/>
      <c r="S609" s="117"/>
      <c r="T609" s="117"/>
      <c r="U609" s="117"/>
    </row>
    <row r="610" spans="2:21">
      <c r="B610" s="116"/>
      <c r="C610" s="117"/>
      <c r="D610" s="117"/>
      <c r="E610" s="117"/>
      <c r="F610" s="117"/>
      <c r="G610" s="117"/>
      <c r="H610" s="117"/>
      <c r="I610" s="117"/>
      <c r="J610" s="117"/>
      <c r="K610" s="117"/>
      <c r="L610" s="117"/>
      <c r="M610" s="117"/>
      <c r="N610" s="117"/>
      <c r="O610" s="117"/>
      <c r="P610" s="117"/>
      <c r="Q610" s="117"/>
      <c r="R610" s="117"/>
      <c r="S610" s="117"/>
      <c r="T610" s="117"/>
      <c r="U610" s="117"/>
    </row>
    <row r="611" spans="2:21">
      <c r="B611" s="116"/>
      <c r="C611" s="117"/>
      <c r="D611" s="117"/>
      <c r="E611" s="117"/>
      <c r="F611" s="117"/>
      <c r="G611" s="117"/>
      <c r="H611" s="117"/>
      <c r="I611" s="117"/>
      <c r="J611" s="117"/>
      <c r="K611" s="117"/>
      <c r="L611" s="117"/>
      <c r="M611" s="117"/>
      <c r="N611" s="117"/>
      <c r="O611" s="117"/>
      <c r="P611" s="117"/>
      <c r="Q611" s="117"/>
      <c r="R611" s="117"/>
      <c r="S611" s="117"/>
      <c r="T611" s="117"/>
      <c r="U611" s="117"/>
    </row>
    <row r="612" spans="2:21">
      <c r="B612" s="116"/>
      <c r="C612" s="117"/>
      <c r="D612" s="117"/>
      <c r="E612" s="117"/>
      <c r="F612" s="117"/>
      <c r="G612" s="117"/>
      <c r="H612" s="117"/>
      <c r="I612" s="117"/>
      <c r="J612" s="117"/>
      <c r="K612" s="117"/>
      <c r="L612" s="117"/>
      <c r="M612" s="117"/>
      <c r="N612" s="117"/>
      <c r="O612" s="117"/>
      <c r="P612" s="117"/>
      <c r="Q612" s="117"/>
      <c r="R612" s="117"/>
      <c r="S612" s="117"/>
      <c r="T612" s="117"/>
      <c r="U612" s="117"/>
    </row>
    <row r="613" spans="2:21">
      <c r="B613" s="116"/>
      <c r="C613" s="117"/>
      <c r="D613" s="117"/>
      <c r="E613" s="117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  <c r="S613" s="117"/>
      <c r="T613" s="117"/>
      <c r="U613" s="117"/>
    </row>
    <row r="614" spans="2:21">
      <c r="B614" s="116"/>
      <c r="C614" s="117"/>
      <c r="D614" s="117"/>
      <c r="E614" s="117"/>
      <c r="F614" s="117"/>
      <c r="G614" s="117"/>
      <c r="H614" s="117"/>
      <c r="I614" s="117"/>
      <c r="J614" s="117"/>
      <c r="K614" s="117"/>
      <c r="L614" s="117"/>
      <c r="M614" s="117"/>
      <c r="N614" s="117"/>
      <c r="O614" s="117"/>
      <c r="P614" s="117"/>
      <c r="Q614" s="117"/>
      <c r="R614" s="117"/>
      <c r="S614" s="117"/>
      <c r="T614" s="117"/>
      <c r="U614" s="117"/>
    </row>
    <row r="615" spans="2:21">
      <c r="B615" s="116"/>
      <c r="C615" s="117"/>
      <c r="D615" s="117"/>
      <c r="E615" s="117"/>
      <c r="F615" s="117"/>
      <c r="G615" s="117"/>
      <c r="H615" s="117"/>
      <c r="I615" s="117"/>
      <c r="J615" s="117"/>
      <c r="K615" s="117"/>
      <c r="L615" s="117"/>
      <c r="M615" s="117"/>
      <c r="N615" s="117"/>
      <c r="O615" s="117"/>
      <c r="P615" s="117"/>
      <c r="Q615" s="117"/>
      <c r="R615" s="117"/>
      <c r="S615" s="117"/>
      <c r="T615" s="117"/>
      <c r="U615" s="117"/>
    </row>
    <row r="616" spans="2:21">
      <c r="B616" s="116"/>
      <c r="C616" s="117"/>
      <c r="D616" s="117"/>
      <c r="E616" s="117"/>
      <c r="F616" s="117"/>
      <c r="G616" s="117"/>
      <c r="H616" s="117"/>
      <c r="I616" s="117"/>
      <c r="J616" s="117"/>
      <c r="K616" s="117"/>
      <c r="L616" s="117"/>
      <c r="M616" s="117"/>
      <c r="N616" s="117"/>
      <c r="O616" s="117"/>
      <c r="P616" s="117"/>
      <c r="Q616" s="117"/>
      <c r="R616" s="117"/>
      <c r="S616" s="117"/>
      <c r="T616" s="117"/>
      <c r="U616" s="117"/>
    </row>
    <row r="617" spans="2:21">
      <c r="B617" s="116"/>
      <c r="C617" s="117"/>
      <c r="D617" s="117"/>
      <c r="E617" s="117"/>
      <c r="F617" s="117"/>
      <c r="G617" s="117"/>
      <c r="H617" s="117"/>
      <c r="I617" s="117"/>
      <c r="J617" s="117"/>
      <c r="K617" s="117"/>
      <c r="L617" s="117"/>
      <c r="M617" s="117"/>
      <c r="N617" s="117"/>
      <c r="O617" s="117"/>
      <c r="P617" s="117"/>
      <c r="Q617" s="117"/>
      <c r="R617" s="117"/>
      <c r="S617" s="117"/>
      <c r="T617" s="117"/>
      <c r="U617" s="117"/>
    </row>
    <row r="618" spans="2:21">
      <c r="B618" s="116"/>
      <c r="C618" s="117"/>
      <c r="D618" s="117"/>
      <c r="E618" s="117"/>
      <c r="F618" s="117"/>
      <c r="G618" s="117"/>
      <c r="H618" s="117"/>
      <c r="I618" s="117"/>
      <c r="J618" s="117"/>
      <c r="K618" s="117"/>
      <c r="L618" s="117"/>
      <c r="M618" s="117"/>
      <c r="N618" s="117"/>
      <c r="O618" s="117"/>
      <c r="P618" s="117"/>
      <c r="Q618" s="117"/>
      <c r="R618" s="117"/>
      <c r="S618" s="117"/>
      <c r="T618" s="117"/>
      <c r="U618" s="117"/>
    </row>
    <row r="619" spans="2:21">
      <c r="B619" s="116"/>
      <c r="C619" s="117"/>
      <c r="D619" s="117"/>
      <c r="E619" s="117"/>
      <c r="F619" s="117"/>
      <c r="G619" s="117"/>
      <c r="H619" s="117"/>
      <c r="I619" s="117"/>
      <c r="J619" s="117"/>
      <c r="K619" s="117"/>
      <c r="L619" s="117"/>
      <c r="M619" s="117"/>
      <c r="N619" s="117"/>
      <c r="O619" s="117"/>
      <c r="P619" s="117"/>
      <c r="Q619" s="117"/>
      <c r="R619" s="117"/>
      <c r="S619" s="117"/>
      <c r="T619" s="117"/>
      <c r="U619" s="117"/>
    </row>
    <row r="620" spans="2:21">
      <c r="B620" s="116"/>
      <c r="C620" s="117"/>
      <c r="D620" s="117"/>
      <c r="E620" s="117"/>
      <c r="F620" s="117"/>
      <c r="G620" s="117"/>
      <c r="H620" s="117"/>
      <c r="I620" s="117"/>
      <c r="J620" s="117"/>
      <c r="K620" s="117"/>
      <c r="L620" s="117"/>
      <c r="M620" s="117"/>
      <c r="N620" s="117"/>
      <c r="O620" s="117"/>
      <c r="P620" s="117"/>
      <c r="Q620" s="117"/>
      <c r="R620" s="117"/>
      <c r="S620" s="117"/>
      <c r="T620" s="117"/>
      <c r="U620" s="117"/>
    </row>
    <row r="621" spans="2:21">
      <c r="B621" s="116"/>
      <c r="C621" s="117"/>
      <c r="D621" s="117"/>
      <c r="E621" s="117"/>
      <c r="F621" s="117"/>
      <c r="G621" s="117"/>
      <c r="H621" s="117"/>
      <c r="I621" s="117"/>
      <c r="J621" s="117"/>
      <c r="K621" s="117"/>
      <c r="L621" s="117"/>
      <c r="M621" s="117"/>
      <c r="N621" s="117"/>
      <c r="O621" s="117"/>
      <c r="P621" s="117"/>
      <c r="Q621" s="117"/>
      <c r="R621" s="117"/>
      <c r="S621" s="117"/>
      <c r="T621" s="117"/>
      <c r="U621" s="117"/>
    </row>
    <row r="622" spans="2:21">
      <c r="B622" s="116"/>
      <c r="C622" s="117"/>
      <c r="D622" s="117"/>
      <c r="E622" s="117"/>
      <c r="F622" s="117"/>
      <c r="G622" s="117"/>
      <c r="H622" s="117"/>
      <c r="I622" s="117"/>
      <c r="J622" s="117"/>
      <c r="K622" s="117"/>
      <c r="L622" s="117"/>
      <c r="M622" s="117"/>
      <c r="N622" s="117"/>
      <c r="O622" s="117"/>
      <c r="P622" s="117"/>
      <c r="Q622" s="117"/>
      <c r="R622" s="117"/>
      <c r="S622" s="117"/>
      <c r="T622" s="117"/>
      <c r="U622" s="117"/>
    </row>
    <row r="623" spans="2:21">
      <c r="B623" s="116"/>
      <c r="C623" s="117"/>
      <c r="D623" s="117"/>
      <c r="E623" s="117"/>
      <c r="F623" s="117"/>
      <c r="G623" s="117"/>
      <c r="H623" s="117"/>
      <c r="I623" s="117"/>
      <c r="J623" s="117"/>
      <c r="K623" s="117"/>
      <c r="L623" s="117"/>
      <c r="M623" s="117"/>
      <c r="N623" s="117"/>
      <c r="O623" s="117"/>
      <c r="P623" s="117"/>
      <c r="Q623" s="117"/>
      <c r="R623" s="117"/>
      <c r="S623" s="117"/>
      <c r="T623" s="117"/>
      <c r="U623" s="117"/>
    </row>
    <row r="624" spans="2:21">
      <c r="B624" s="116"/>
      <c r="C624" s="117"/>
      <c r="D624" s="117"/>
      <c r="E624" s="117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  <c r="S624" s="117"/>
      <c r="T624" s="117"/>
      <c r="U624" s="117"/>
    </row>
    <row r="625" spans="2:21">
      <c r="B625" s="116"/>
      <c r="C625" s="117"/>
      <c r="D625" s="117"/>
      <c r="E625" s="117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17"/>
      <c r="Q625" s="117"/>
      <c r="R625" s="117"/>
      <c r="S625" s="117"/>
      <c r="T625" s="117"/>
      <c r="U625" s="117"/>
    </row>
    <row r="626" spans="2:21">
      <c r="B626" s="116"/>
      <c r="C626" s="117"/>
      <c r="D626" s="117"/>
      <c r="E626" s="117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17"/>
      <c r="Q626" s="117"/>
      <c r="R626" s="117"/>
      <c r="S626" s="117"/>
      <c r="T626" s="117"/>
      <c r="U626" s="117"/>
    </row>
    <row r="627" spans="2:21">
      <c r="B627" s="116"/>
      <c r="C627" s="117"/>
      <c r="D627" s="117"/>
      <c r="E627" s="117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17"/>
      <c r="Q627" s="117"/>
      <c r="R627" s="117"/>
      <c r="S627" s="117"/>
      <c r="T627" s="117"/>
      <c r="U627" s="117"/>
    </row>
    <row r="628" spans="2:21">
      <c r="B628" s="116"/>
      <c r="C628" s="117"/>
      <c r="D628" s="117"/>
      <c r="E628" s="117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17"/>
      <c r="Q628" s="117"/>
      <c r="R628" s="117"/>
      <c r="S628" s="117"/>
      <c r="T628" s="117"/>
      <c r="U628" s="117"/>
    </row>
    <row r="629" spans="2:21">
      <c r="B629" s="116"/>
      <c r="C629" s="117"/>
      <c r="D629" s="117"/>
      <c r="E629" s="117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17"/>
      <c r="Q629" s="117"/>
      <c r="R629" s="117"/>
      <c r="S629" s="117"/>
      <c r="T629" s="117"/>
      <c r="U629" s="117"/>
    </row>
    <row r="630" spans="2:21">
      <c r="B630" s="116"/>
      <c r="C630" s="117"/>
      <c r="D630" s="117"/>
      <c r="E630" s="117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17"/>
      <c r="Q630" s="117"/>
      <c r="R630" s="117"/>
      <c r="S630" s="117"/>
      <c r="T630" s="117"/>
      <c r="U630" s="117"/>
    </row>
    <row r="631" spans="2:21">
      <c r="B631" s="116"/>
      <c r="C631" s="117"/>
      <c r="D631" s="117"/>
      <c r="E631" s="117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17"/>
      <c r="Q631" s="117"/>
      <c r="R631" s="117"/>
      <c r="S631" s="117"/>
      <c r="T631" s="117"/>
      <c r="U631" s="117"/>
    </row>
    <row r="632" spans="2:21">
      <c r="B632" s="116"/>
      <c r="C632" s="117"/>
      <c r="D632" s="117"/>
      <c r="E632" s="117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  <c r="S632" s="117"/>
      <c r="T632" s="117"/>
      <c r="U632" s="117"/>
    </row>
    <row r="633" spans="2:21">
      <c r="B633" s="116"/>
      <c r="C633" s="117"/>
      <c r="D633" s="117"/>
      <c r="E633" s="117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  <c r="S633" s="117"/>
      <c r="T633" s="117"/>
      <c r="U633" s="117"/>
    </row>
    <row r="634" spans="2:21">
      <c r="B634" s="116"/>
      <c r="C634" s="117"/>
      <c r="D634" s="117"/>
      <c r="E634" s="117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17"/>
      <c r="Q634" s="117"/>
      <c r="R634" s="117"/>
      <c r="S634" s="117"/>
      <c r="T634" s="117"/>
      <c r="U634" s="117"/>
    </row>
    <row r="635" spans="2:21">
      <c r="B635" s="116"/>
      <c r="C635" s="117"/>
      <c r="D635" s="117"/>
      <c r="E635" s="117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  <c r="S635" s="117"/>
      <c r="T635" s="117"/>
      <c r="U635" s="117"/>
    </row>
    <row r="636" spans="2:21">
      <c r="B636" s="116"/>
      <c r="C636" s="117"/>
      <c r="D636" s="117"/>
      <c r="E636" s="117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  <c r="Q636" s="117"/>
      <c r="R636" s="117"/>
      <c r="S636" s="117"/>
      <c r="T636" s="117"/>
      <c r="U636" s="117"/>
    </row>
    <row r="637" spans="2:21">
      <c r="B637" s="116"/>
      <c r="C637" s="117"/>
      <c r="D637" s="117"/>
      <c r="E637" s="117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17"/>
      <c r="Q637" s="117"/>
      <c r="R637" s="117"/>
      <c r="S637" s="117"/>
      <c r="T637" s="117"/>
      <c r="U637" s="117"/>
    </row>
    <row r="638" spans="2:21">
      <c r="B638" s="116"/>
      <c r="C638" s="117"/>
      <c r="D638" s="117"/>
      <c r="E638" s="117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17"/>
      <c r="Q638" s="117"/>
      <c r="R638" s="117"/>
      <c r="S638" s="117"/>
      <c r="T638" s="117"/>
      <c r="U638" s="117"/>
    </row>
    <row r="639" spans="2:21">
      <c r="B639" s="116"/>
      <c r="C639" s="117"/>
      <c r="D639" s="117"/>
      <c r="E639" s="117"/>
      <c r="F639" s="117"/>
      <c r="G639" s="117"/>
      <c r="H639" s="117"/>
      <c r="I639" s="117"/>
      <c r="J639" s="117"/>
      <c r="K639" s="117"/>
      <c r="L639" s="117"/>
      <c r="M639" s="117"/>
      <c r="N639" s="117"/>
      <c r="O639" s="117"/>
      <c r="P639" s="117"/>
      <c r="Q639" s="117"/>
      <c r="R639" s="117"/>
      <c r="S639" s="117"/>
      <c r="T639" s="117"/>
      <c r="U639" s="117"/>
    </row>
    <row r="640" spans="2:21">
      <c r="B640" s="116"/>
      <c r="C640" s="117"/>
      <c r="D640" s="117"/>
      <c r="E640" s="117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17"/>
      <c r="Q640" s="117"/>
      <c r="R640" s="117"/>
      <c r="S640" s="117"/>
      <c r="T640" s="117"/>
      <c r="U640" s="117"/>
    </row>
    <row r="641" spans="2:21">
      <c r="B641" s="116"/>
      <c r="C641" s="117"/>
      <c r="D641" s="117"/>
      <c r="E641" s="117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17"/>
      <c r="Q641" s="117"/>
      <c r="R641" s="117"/>
      <c r="S641" s="117"/>
      <c r="T641" s="117"/>
      <c r="U641" s="117"/>
    </row>
    <row r="642" spans="2:21">
      <c r="B642" s="116"/>
      <c r="C642" s="117"/>
      <c r="D642" s="117"/>
      <c r="E642" s="117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17"/>
      <c r="Q642" s="117"/>
      <c r="R642" s="117"/>
      <c r="S642" s="117"/>
      <c r="T642" s="117"/>
      <c r="U642" s="117"/>
    </row>
    <row r="643" spans="2:21">
      <c r="B643" s="116"/>
      <c r="C643" s="117"/>
      <c r="D643" s="117"/>
      <c r="E643" s="117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17"/>
      <c r="Q643" s="117"/>
      <c r="R643" s="117"/>
      <c r="S643" s="117"/>
      <c r="T643" s="117"/>
      <c r="U643" s="117"/>
    </row>
    <row r="644" spans="2:21">
      <c r="B644" s="116"/>
      <c r="C644" s="117"/>
      <c r="D644" s="117"/>
      <c r="E644" s="117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17"/>
      <c r="Q644" s="117"/>
      <c r="R644" s="117"/>
      <c r="S644" s="117"/>
      <c r="T644" s="117"/>
      <c r="U644" s="117"/>
    </row>
    <row r="645" spans="2:21">
      <c r="B645" s="116"/>
      <c r="C645" s="117"/>
      <c r="D645" s="117"/>
      <c r="E645" s="117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17"/>
      <c r="Q645" s="117"/>
      <c r="R645" s="117"/>
      <c r="S645" s="117"/>
      <c r="T645" s="117"/>
      <c r="U645" s="117"/>
    </row>
    <row r="646" spans="2:21">
      <c r="B646" s="116"/>
      <c r="C646" s="117"/>
      <c r="D646" s="117"/>
      <c r="E646" s="117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  <c r="S646" s="117"/>
      <c r="T646" s="117"/>
      <c r="U646" s="117"/>
    </row>
    <row r="647" spans="2:21">
      <c r="B647" s="116"/>
      <c r="C647" s="117"/>
      <c r="D647" s="117"/>
      <c r="E647" s="117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17"/>
      <c r="Q647" s="117"/>
      <c r="R647" s="117"/>
      <c r="S647" s="117"/>
      <c r="T647" s="117"/>
      <c r="U647" s="117"/>
    </row>
    <row r="648" spans="2:21">
      <c r="B648" s="116"/>
      <c r="C648" s="117"/>
      <c r="D648" s="117"/>
      <c r="E648" s="117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17"/>
      <c r="Q648" s="117"/>
      <c r="R648" s="117"/>
      <c r="S648" s="117"/>
      <c r="T648" s="117"/>
      <c r="U648" s="117"/>
    </row>
    <row r="649" spans="2:21">
      <c r="B649" s="116"/>
      <c r="C649" s="117"/>
      <c r="D649" s="117"/>
      <c r="E649" s="117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17"/>
      <c r="Q649" s="117"/>
      <c r="R649" s="117"/>
      <c r="S649" s="117"/>
      <c r="T649" s="117"/>
      <c r="U649" s="117"/>
    </row>
    <row r="650" spans="2:21">
      <c r="B650" s="116"/>
      <c r="C650" s="117"/>
      <c r="D650" s="117"/>
      <c r="E650" s="117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17"/>
      <c r="Q650" s="117"/>
      <c r="R650" s="117"/>
      <c r="S650" s="117"/>
      <c r="T650" s="117"/>
      <c r="U650" s="117"/>
    </row>
    <row r="651" spans="2:21">
      <c r="B651" s="116"/>
      <c r="C651" s="117"/>
      <c r="D651" s="117"/>
      <c r="E651" s="117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17"/>
      <c r="Q651" s="117"/>
      <c r="R651" s="117"/>
      <c r="S651" s="117"/>
      <c r="T651" s="117"/>
      <c r="U651" s="117"/>
    </row>
    <row r="652" spans="2:21">
      <c r="B652" s="116"/>
      <c r="C652" s="117"/>
      <c r="D652" s="117"/>
      <c r="E652" s="117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17"/>
      <c r="Q652" s="117"/>
      <c r="R652" s="117"/>
      <c r="S652" s="117"/>
      <c r="T652" s="117"/>
      <c r="U652" s="117"/>
    </row>
    <row r="653" spans="2:21">
      <c r="B653" s="116"/>
      <c r="C653" s="117"/>
      <c r="D653" s="117"/>
      <c r="E653" s="117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17"/>
      <c r="Q653" s="117"/>
      <c r="R653" s="117"/>
      <c r="S653" s="117"/>
      <c r="T653" s="117"/>
      <c r="U653" s="117"/>
    </row>
    <row r="654" spans="2:21">
      <c r="B654" s="116"/>
      <c r="C654" s="117"/>
      <c r="D654" s="117"/>
      <c r="E654" s="117"/>
      <c r="F654" s="117"/>
      <c r="G654" s="117"/>
      <c r="H654" s="117"/>
      <c r="I654" s="117"/>
      <c r="J654" s="117"/>
      <c r="K654" s="117"/>
      <c r="L654" s="117"/>
      <c r="M654" s="117"/>
      <c r="N654" s="117"/>
      <c r="O654" s="117"/>
      <c r="P654" s="117"/>
      <c r="Q654" s="117"/>
      <c r="R654" s="117"/>
      <c r="S654" s="117"/>
      <c r="T654" s="117"/>
      <c r="U654" s="117"/>
    </row>
    <row r="655" spans="2:21">
      <c r="B655" s="116"/>
      <c r="C655" s="117"/>
      <c r="D655" s="117"/>
      <c r="E655" s="117"/>
      <c r="F655" s="117"/>
      <c r="G655" s="117"/>
      <c r="H655" s="117"/>
      <c r="I655" s="117"/>
      <c r="J655" s="117"/>
      <c r="K655" s="117"/>
      <c r="L655" s="117"/>
      <c r="M655" s="117"/>
      <c r="N655" s="117"/>
      <c r="O655" s="117"/>
      <c r="P655" s="117"/>
      <c r="Q655" s="117"/>
      <c r="R655" s="117"/>
      <c r="S655" s="117"/>
      <c r="T655" s="117"/>
      <c r="U655" s="117"/>
    </row>
    <row r="656" spans="2:21">
      <c r="B656" s="116"/>
      <c r="C656" s="117"/>
      <c r="D656" s="117"/>
      <c r="E656" s="117"/>
      <c r="F656" s="117"/>
      <c r="G656" s="117"/>
      <c r="H656" s="117"/>
      <c r="I656" s="117"/>
      <c r="J656" s="117"/>
      <c r="K656" s="117"/>
      <c r="L656" s="117"/>
      <c r="M656" s="117"/>
      <c r="N656" s="117"/>
      <c r="O656" s="117"/>
      <c r="P656" s="117"/>
      <c r="Q656" s="117"/>
      <c r="R656" s="117"/>
      <c r="S656" s="117"/>
      <c r="T656" s="117"/>
      <c r="U656" s="117"/>
    </row>
    <row r="657" spans="2:21">
      <c r="B657" s="116"/>
      <c r="C657" s="117"/>
      <c r="D657" s="117"/>
      <c r="E657" s="117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  <c r="Q657" s="117"/>
      <c r="R657" s="117"/>
      <c r="S657" s="117"/>
      <c r="T657" s="117"/>
      <c r="U657" s="117"/>
    </row>
    <row r="658" spans="2:21">
      <c r="B658" s="116"/>
      <c r="C658" s="117"/>
      <c r="D658" s="117"/>
      <c r="E658" s="117"/>
      <c r="F658" s="117"/>
      <c r="G658" s="117"/>
      <c r="H658" s="117"/>
      <c r="I658" s="117"/>
      <c r="J658" s="117"/>
      <c r="K658" s="117"/>
      <c r="L658" s="117"/>
      <c r="M658" s="117"/>
      <c r="N658" s="117"/>
      <c r="O658" s="117"/>
      <c r="P658" s="117"/>
      <c r="Q658" s="117"/>
      <c r="R658" s="117"/>
      <c r="S658" s="117"/>
      <c r="T658" s="117"/>
      <c r="U658" s="117"/>
    </row>
    <row r="659" spans="2:21">
      <c r="B659" s="116"/>
      <c r="C659" s="117"/>
      <c r="D659" s="117"/>
      <c r="E659" s="117"/>
      <c r="F659" s="117"/>
      <c r="G659" s="117"/>
      <c r="H659" s="117"/>
      <c r="I659" s="117"/>
      <c r="J659" s="117"/>
      <c r="K659" s="117"/>
      <c r="L659" s="117"/>
      <c r="M659" s="117"/>
      <c r="N659" s="117"/>
      <c r="O659" s="117"/>
      <c r="P659" s="117"/>
      <c r="Q659" s="117"/>
      <c r="R659" s="117"/>
      <c r="S659" s="117"/>
      <c r="T659" s="117"/>
      <c r="U659" s="117"/>
    </row>
    <row r="660" spans="2:21">
      <c r="B660" s="116"/>
      <c r="C660" s="117"/>
      <c r="D660" s="117"/>
      <c r="E660" s="117"/>
      <c r="F660" s="117"/>
      <c r="G660" s="117"/>
      <c r="H660" s="117"/>
      <c r="I660" s="117"/>
      <c r="J660" s="117"/>
      <c r="K660" s="117"/>
      <c r="L660" s="117"/>
      <c r="M660" s="117"/>
      <c r="N660" s="117"/>
      <c r="O660" s="117"/>
      <c r="P660" s="117"/>
      <c r="Q660" s="117"/>
      <c r="R660" s="117"/>
      <c r="S660" s="117"/>
      <c r="T660" s="117"/>
      <c r="U660" s="117"/>
    </row>
    <row r="661" spans="2:21">
      <c r="B661" s="116"/>
      <c r="C661" s="117"/>
      <c r="D661" s="117"/>
      <c r="E661" s="117"/>
      <c r="F661" s="117"/>
      <c r="G661" s="117"/>
      <c r="H661" s="117"/>
      <c r="I661" s="117"/>
      <c r="J661" s="117"/>
      <c r="K661" s="117"/>
      <c r="L661" s="117"/>
      <c r="M661" s="117"/>
      <c r="N661" s="117"/>
      <c r="O661" s="117"/>
      <c r="P661" s="117"/>
      <c r="Q661" s="117"/>
      <c r="R661" s="117"/>
      <c r="S661" s="117"/>
      <c r="T661" s="117"/>
      <c r="U661" s="117"/>
    </row>
    <row r="662" spans="2:21">
      <c r="B662" s="116"/>
      <c r="C662" s="117"/>
      <c r="D662" s="117"/>
      <c r="E662" s="117"/>
      <c r="F662" s="117"/>
      <c r="G662" s="117"/>
      <c r="H662" s="117"/>
      <c r="I662" s="117"/>
      <c r="J662" s="117"/>
      <c r="K662" s="117"/>
      <c r="L662" s="117"/>
      <c r="M662" s="117"/>
      <c r="N662" s="117"/>
      <c r="O662" s="117"/>
      <c r="P662" s="117"/>
      <c r="Q662" s="117"/>
      <c r="R662" s="117"/>
      <c r="S662" s="117"/>
      <c r="T662" s="117"/>
      <c r="U662" s="117"/>
    </row>
    <row r="663" spans="2:21">
      <c r="B663" s="116"/>
      <c r="C663" s="117"/>
      <c r="D663" s="117"/>
      <c r="E663" s="117"/>
      <c r="F663" s="117"/>
      <c r="G663" s="117"/>
      <c r="H663" s="117"/>
      <c r="I663" s="117"/>
      <c r="J663" s="117"/>
      <c r="K663" s="117"/>
      <c r="L663" s="117"/>
      <c r="M663" s="117"/>
      <c r="N663" s="117"/>
      <c r="O663" s="117"/>
      <c r="P663" s="117"/>
      <c r="Q663" s="117"/>
      <c r="R663" s="117"/>
      <c r="S663" s="117"/>
      <c r="T663" s="117"/>
      <c r="U663" s="117"/>
    </row>
    <row r="664" spans="2:21">
      <c r="B664" s="116"/>
      <c r="C664" s="117"/>
      <c r="D664" s="117"/>
      <c r="E664" s="117"/>
      <c r="F664" s="117"/>
      <c r="G664" s="117"/>
      <c r="H664" s="117"/>
      <c r="I664" s="117"/>
      <c r="J664" s="117"/>
      <c r="K664" s="117"/>
      <c r="L664" s="117"/>
      <c r="M664" s="117"/>
      <c r="N664" s="117"/>
      <c r="O664" s="117"/>
      <c r="P664" s="117"/>
      <c r="Q664" s="117"/>
      <c r="R664" s="117"/>
      <c r="S664" s="117"/>
      <c r="T664" s="117"/>
      <c r="U664" s="117"/>
    </row>
    <row r="665" spans="2:21">
      <c r="B665" s="116"/>
      <c r="C665" s="117"/>
      <c r="D665" s="117"/>
      <c r="E665" s="117"/>
      <c r="F665" s="117"/>
      <c r="G665" s="117"/>
      <c r="H665" s="117"/>
      <c r="I665" s="117"/>
      <c r="J665" s="117"/>
      <c r="K665" s="117"/>
      <c r="L665" s="117"/>
      <c r="M665" s="117"/>
      <c r="N665" s="117"/>
      <c r="O665" s="117"/>
      <c r="P665" s="117"/>
      <c r="Q665" s="117"/>
      <c r="R665" s="117"/>
      <c r="S665" s="117"/>
      <c r="T665" s="117"/>
      <c r="U665" s="117"/>
    </row>
    <row r="666" spans="2:21">
      <c r="B666" s="116"/>
      <c r="C666" s="117"/>
      <c r="D666" s="117"/>
      <c r="E666" s="117"/>
      <c r="F666" s="117"/>
      <c r="G666" s="117"/>
      <c r="H666" s="117"/>
      <c r="I666" s="117"/>
      <c r="J666" s="117"/>
      <c r="K666" s="117"/>
      <c r="L666" s="117"/>
      <c r="M666" s="117"/>
      <c r="N666" s="117"/>
      <c r="O666" s="117"/>
      <c r="P666" s="117"/>
      <c r="Q666" s="117"/>
      <c r="R666" s="117"/>
      <c r="S666" s="117"/>
      <c r="T666" s="117"/>
      <c r="U666" s="117"/>
    </row>
    <row r="667" spans="2:21">
      <c r="B667" s="116"/>
      <c r="C667" s="117"/>
      <c r="D667" s="117"/>
      <c r="E667" s="117"/>
      <c r="F667" s="117"/>
      <c r="G667" s="117"/>
      <c r="H667" s="117"/>
      <c r="I667" s="117"/>
      <c r="J667" s="117"/>
      <c r="K667" s="117"/>
      <c r="L667" s="117"/>
      <c r="M667" s="117"/>
      <c r="N667" s="117"/>
      <c r="O667" s="117"/>
      <c r="P667" s="117"/>
      <c r="Q667" s="117"/>
      <c r="R667" s="117"/>
      <c r="S667" s="117"/>
      <c r="T667" s="117"/>
      <c r="U667" s="117"/>
    </row>
    <row r="668" spans="2:21">
      <c r="B668" s="116"/>
      <c r="C668" s="117"/>
      <c r="D668" s="117"/>
      <c r="E668" s="117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17"/>
      <c r="Q668" s="117"/>
      <c r="R668" s="117"/>
      <c r="S668" s="117"/>
      <c r="T668" s="117"/>
      <c r="U668" s="117"/>
    </row>
    <row r="669" spans="2:21">
      <c r="B669" s="116"/>
      <c r="C669" s="117"/>
      <c r="D669" s="117"/>
      <c r="E669" s="117"/>
      <c r="F669" s="117"/>
      <c r="G669" s="117"/>
      <c r="H669" s="117"/>
      <c r="I669" s="117"/>
      <c r="J669" s="117"/>
      <c r="K669" s="117"/>
      <c r="L669" s="117"/>
      <c r="M669" s="117"/>
      <c r="N669" s="117"/>
      <c r="O669" s="117"/>
      <c r="P669" s="117"/>
      <c r="Q669" s="117"/>
      <c r="R669" s="117"/>
      <c r="S669" s="117"/>
      <c r="T669" s="117"/>
      <c r="U669" s="117"/>
    </row>
    <row r="670" spans="2:21">
      <c r="B670" s="116"/>
      <c r="C670" s="117"/>
      <c r="D670" s="117"/>
      <c r="E670" s="117"/>
      <c r="F670" s="117"/>
      <c r="G670" s="117"/>
      <c r="H670" s="117"/>
      <c r="I670" s="117"/>
      <c r="J670" s="117"/>
      <c r="K670" s="117"/>
      <c r="L670" s="117"/>
      <c r="M670" s="117"/>
      <c r="N670" s="117"/>
      <c r="O670" s="117"/>
      <c r="P670" s="117"/>
      <c r="Q670" s="117"/>
      <c r="R670" s="117"/>
      <c r="S670" s="117"/>
      <c r="T670" s="117"/>
      <c r="U670" s="117"/>
    </row>
    <row r="671" spans="2:21">
      <c r="B671" s="116"/>
      <c r="C671" s="117"/>
      <c r="D671" s="117"/>
      <c r="E671" s="117"/>
      <c r="F671" s="117"/>
      <c r="G671" s="117"/>
      <c r="H671" s="117"/>
      <c r="I671" s="117"/>
      <c r="J671" s="117"/>
      <c r="K671" s="117"/>
      <c r="L671" s="117"/>
      <c r="M671" s="117"/>
      <c r="N671" s="117"/>
      <c r="O671" s="117"/>
      <c r="P671" s="117"/>
      <c r="Q671" s="117"/>
      <c r="R671" s="117"/>
      <c r="S671" s="117"/>
      <c r="T671" s="117"/>
      <c r="U671" s="117"/>
    </row>
    <row r="672" spans="2:21">
      <c r="B672" s="116"/>
      <c r="C672" s="117"/>
      <c r="D672" s="117"/>
      <c r="E672" s="117"/>
      <c r="F672" s="117"/>
      <c r="G672" s="117"/>
      <c r="H672" s="117"/>
      <c r="I672" s="117"/>
      <c r="J672" s="117"/>
      <c r="K672" s="117"/>
      <c r="L672" s="117"/>
      <c r="M672" s="117"/>
      <c r="N672" s="117"/>
      <c r="O672" s="117"/>
      <c r="P672" s="117"/>
      <c r="Q672" s="117"/>
      <c r="R672" s="117"/>
      <c r="S672" s="117"/>
      <c r="T672" s="117"/>
      <c r="U672" s="117"/>
    </row>
    <row r="673" spans="2:21">
      <c r="B673" s="116"/>
      <c r="C673" s="117"/>
      <c r="D673" s="117"/>
      <c r="E673" s="117"/>
      <c r="F673" s="117"/>
      <c r="G673" s="117"/>
      <c r="H673" s="117"/>
      <c r="I673" s="117"/>
      <c r="J673" s="117"/>
      <c r="K673" s="117"/>
      <c r="L673" s="117"/>
      <c r="M673" s="117"/>
      <c r="N673" s="117"/>
      <c r="O673" s="117"/>
      <c r="P673" s="117"/>
      <c r="Q673" s="117"/>
      <c r="R673" s="117"/>
      <c r="S673" s="117"/>
      <c r="T673" s="117"/>
      <c r="U673" s="117"/>
    </row>
    <row r="674" spans="2:21">
      <c r="B674" s="116"/>
      <c r="C674" s="117"/>
      <c r="D674" s="117"/>
      <c r="E674" s="117"/>
      <c r="F674" s="117"/>
      <c r="G674" s="117"/>
      <c r="H674" s="117"/>
      <c r="I674" s="117"/>
      <c r="J674" s="117"/>
      <c r="K674" s="117"/>
      <c r="L674" s="117"/>
      <c r="M674" s="117"/>
      <c r="N674" s="117"/>
      <c r="O674" s="117"/>
      <c r="P674" s="117"/>
      <c r="Q674" s="117"/>
      <c r="R674" s="117"/>
      <c r="S674" s="117"/>
      <c r="T674" s="117"/>
      <c r="U674" s="117"/>
    </row>
    <row r="675" spans="2:21">
      <c r="B675" s="116"/>
      <c r="C675" s="117"/>
      <c r="D675" s="117"/>
      <c r="E675" s="117"/>
      <c r="F675" s="117"/>
      <c r="G675" s="117"/>
      <c r="H675" s="117"/>
      <c r="I675" s="117"/>
      <c r="J675" s="117"/>
      <c r="K675" s="117"/>
      <c r="L675" s="117"/>
      <c r="M675" s="117"/>
      <c r="N675" s="117"/>
      <c r="O675" s="117"/>
      <c r="P675" s="117"/>
      <c r="Q675" s="117"/>
      <c r="R675" s="117"/>
      <c r="S675" s="117"/>
      <c r="T675" s="117"/>
      <c r="U675" s="117"/>
    </row>
    <row r="676" spans="2:21">
      <c r="B676" s="116"/>
      <c r="C676" s="117"/>
      <c r="D676" s="117"/>
      <c r="E676" s="117"/>
      <c r="F676" s="117"/>
      <c r="G676" s="117"/>
      <c r="H676" s="117"/>
      <c r="I676" s="117"/>
      <c r="J676" s="117"/>
      <c r="K676" s="117"/>
      <c r="L676" s="117"/>
      <c r="M676" s="117"/>
      <c r="N676" s="117"/>
      <c r="O676" s="117"/>
      <c r="P676" s="117"/>
      <c r="Q676" s="117"/>
      <c r="R676" s="117"/>
      <c r="S676" s="117"/>
      <c r="T676" s="117"/>
      <c r="U676" s="117"/>
    </row>
    <row r="677" spans="2:21">
      <c r="B677" s="116"/>
      <c r="C677" s="117"/>
      <c r="D677" s="117"/>
      <c r="E677" s="117"/>
      <c r="F677" s="117"/>
      <c r="G677" s="117"/>
      <c r="H677" s="117"/>
      <c r="I677" s="117"/>
      <c r="J677" s="117"/>
      <c r="K677" s="117"/>
      <c r="L677" s="117"/>
      <c r="M677" s="117"/>
      <c r="N677" s="117"/>
      <c r="O677" s="117"/>
      <c r="P677" s="117"/>
      <c r="Q677" s="117"/>
      <c r="R677" s="117"/>
      <c r="S677" s="117"/>
      <c r="T677" s="117"/>
      <c r="U677" s="117"/>
    </row>
    <row r="678" spans="2:21">
      <c r="B678" s="116"/>
      <c r="C678" s="117"/>
      <c r="D678" s="117"/>
      <c r="E678" s="117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17"/>
      <c r="Q678" s="117"/>
      <c r="R678" s="117"/>
      <c r="S678" s="117"/>
      <c r="T678" s="117"/>
      <c r="U678" s="117"/>
    </row>
    <row r="679" spans="2:21">
      <c r="B679" s="116"/>
      <c r="C679" s="117"/>
      <c r="D679" s="117"/>
      <c r="E679" s="117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17"/>
      <c r="R679" s="117"/>
      <c r="S679" s="117"/>
      <c r="T679" s="117"/>
      <c r="U679" s="117"/>
    </row>
    <row r="680" spans="2:21">
      <c r="B680" s="116"/>
      <c r="C680" s="117"/>
      <c r="D680" s="117"/>
      <c r="E680" s="117"/>
      <c r="F680" s="117"/>
      <c r="G680" s="117"/>
      <c r="H680" s="117"/>
      <c r="I680" s="117"/>
      <c r="J680" s="117"/>
      <c r="K680" s="117"/>
      <c r="L680" s="117"/>
      <c r="M680" s="117"/>
      <c r="N680" s="117"/>
      <c r="O680" s="117"/>
      <c r="P680" s="117"/>
      <c r="Q680" s="117"/>
      <c r="R680" s="117"/>
      <c r="S680" s="117"/>
      <c r="T680" s="117"/>
      <c r="U680" s="117"/>
    </row>
    <row r="681" spans="2:21">
      <c r="B681" s="116"/>
      <c r="C681" s="117"/>
      <c r="D681" s="117"/>
      <c r="E681" s="117"/>
      <c r="F681" s="117"/>
      <c r="G681" s="117"/>
      <c r="H681" s="117"/>
      <c r="I681" s="117"/>
      <c r="J681" s="117"/>
      <c r="K681" s="117"/>
      <c r="L681" s="117"/>
      <c r="M681" s="117"/>
      <c r="N681" s="117"/>
      <c r="O681" s="117"/>
      <c r="P681" s="117"/>
      <c r="Q681" s="117"/>
      <c r="R681" s="117"/>
      <c r="S681" s="117"/>
      <c r="T681" s="117"/>
      <c r="U681" s="117"/>
    </row>
    <row r="682" spans="2:21">
      <c r="B682" s="116"/>
      <c r="C682" s="117"/>
      <c r="D682" s="117"/>
      <c r="E682" s="117"/>
      <c r="F682" s="117"/>
      <c r="G682" s="117"/>
      <c r="H682" s="117"/>
      <c r="I682" s="117"/>
      <c r="J682" s="117"/>
      <c r="K682" s="117"/>
      <c r="L682" s="117"/>
      <c r="M682" s="117"/>
      <c r="N682" s="117"/>
      <c r="O682" s="117"/>
      <c r="P682" s="117"/>
      <c r="Q682" s="117"/>
      <c r="R682" s="117"/>
      <c r="S682" s="117"/>
      <c r="T682" s="117"/>
      <c r="U682" s="117"/>
    </row>
    <row r="683" spans="2:21">
      <c r="B683" s="116"/>
      <c r="C683" s="117"/>
      <c r="D683" s="117"/>
      <c r="E683" s="117"/>
      <c r="F683" s="117"/>
      <c r="G683" s="117"/>
      <c r="H683" s="117"/>
      <c r="I683" s="117"/>
      <c r="J683" s="117"/>
      <c r="K683" s="117"/>
      <c r="L683" s="117"/>
      <c r="M683" s="117"/>
      <c r="N683" s="117"/>
      <c r="O683" s="117"/>
      <c r="P683" s="117"/>
      <c r="Q683" s="117"/>
      <c r="R683" s="117"/>
      <c r="S683" s="117"/>
      <c r="T683" s="117"/>
      <c r="U683" s="117"/>
    </row>
    <row r="684" spans="2:21">
      <c r="B684" s="116"/>
      <c r="C684" s="117"/>
      <c r="D684" s="117"/>
      <c r="E684" s="117"/>
      <c r="F684" s="117"/>
      <c r="G684" s="117"/>
      <c r="H684" s="117"/>
      <c r="I684" s="117"/>
      <c r="J684" s="117"/>
      <c r="K684" s="117"/>
      <c r="L684" s="117"/>
      <c r="M684" s="117"/>
      <c r="N684" s="117"/>
      <c r="O684" s="117"/>
      <c r="P684" s="117"/>
      <c r="Q684" s="117"/>
      <c r="R684" s="117"/>
      <c r="S684" s="117"/>
      <c r="T684" s="117"/>
      <c r="U684" s="117"/>
    </row>
    <row r="685" spans="2:21">
      <c r="B685" s="116"/>
      <c r="C685" s="117"/>
      <c r="D685" s="117"/>
      <c r="E685" s="117"/>
      <c r="F685" s="117"/>
      <c r="G685" s="117"/>
      <c r="H685" s="117"/>
      <c r="I685" s="117"/>
      <c r="J685" s="117"/>
      <c r="K685" s="117"/>
      <c r="L685" s="117"/>
      <c r="M685" s="117"/>
      <c r="N685" s="117"/>
      <c r="O685" s="117"/>
      <c r="P685" s="117"/>
      <c r="Q685" s="117"/>
      <c r="R685" s="117"/>
      <c r="S685" s="117"/>
      <c r="T685" s="117"/>
      <c r="U685" s="117"/>
    </row>
    <row r="686" spans="2:21">
      <c r="B686" s="116"/>
      <c r="C686" s="117"/>
      <c r="D686" s="117"/>
      <c r="E686" s="117"/>
      <c r="F686" s="117"/>
      <c r="G686" s="117"/>
      <c r="H686" s="117"/>
      <c r="I686" s="117"/>
      <c r="J686" s="117"/>
      <c r="K686" s="117"/>
      <c r="L686" s="117"/>
      <c r="M686" s="117"/>
      <c r="N686" s="117"/>
      <c r="O686" s="117"/>
      <c r="P686" s="117"/>
      <c r="Q686" s="117"/>
      <c r="R686" s="117"/>
      <c r="S686" s="117"/>
      <c r="T686" s="117"/>
      <c r="U686" s="117"/>
    </row>
    <row r="687" spans="2:21">
      <c r="B687" s="116"/>
      <c r="C687" s="117"/>
      <c r="D687" s="117"/>
      <c r="E687" s="117"/>
      <c r="F687" s="117"/>
      <c r="G687" s="117"/>
      <c r="H687" s="117"/>
      <c r="I687" s="117"/>
      <c r="J687" s="117"/>
      <c r="K687" s="117"/>
      <c r="L687" s="117"/>
      <c r="M687" s="117"/>
      <c r="N687" s="117"/>
      <c r="O687" s="117"/>
      <c r="P687" s="117"/>
      <c r="Q687" s="117"/>
      <c r="R687" s="117"/>
      <c r="S687" s="117"/>
      <c r="T687" s="117"/>
      <c r="U687" s="117"/>
    </row>
    <row r="688" spans="2:21">
      <c r="B688" s="116"/>
      <c r="C688" s="117"/>
      <c r="D688" s="117"/>
      <c r="E688" s="117"/>
      <c r="F688" s="117"/>
      <c r="G688" s="117"/>
      <c r="H688" s="117"/>
      <c r="I688" s="117"/>
      <c r="J688" s="117"/>
      <c r="K688" s="117"/>
      <c r="L688" s="117"/>
      <c r="M688" s="117"/>
      <c r="N688" s="117"/>
      <c r="O688" s="117"/>
      <c r="P688" s="117"/>
      <c r="Q688" s="117"/>
      <c r="R688" s="117"/>
      <c r="S688" s="117"/>
      <c r="T688" s="117"/>
      <c r="U688" s="117"/>
    </row>
    <row r="689" spans="2:21">
      <c r="B689" s="116"/>
      <c r="C689" s="117"/>
      <c r="D689" s="117"/>
      <c r="E689" s="117"/>
      <c r="F689" s="117"/>
      <c r="G689" s="117"/>
      <c r="H689" s="117"/>
      <c r="I689" s="117"/>
      <c r="J689" s="117"/>
      <c r="K689" s="117"/>
      <c r="L689" s="117"/>
      <c r="M689" s="117"/>
      <c r="N689" s="117"/>
      <c r="O689" s="117"/>
      <c r="P689" s="117"/>
      <c r="Q689" s="117"/>
      <c r="R689" s="117"/>
      <c r="S689" s="117"/>
      <c r="T689" s="117"/>
      <c r="U689" s="117"/>
    </row>
    <row r="690" spans="2:21">
      <c r="B690" s="116"/>
      <c r="C690" s="117"/>
      <c r="D690" s="117"/>
      <c r="E690" s="117"/>
      <c r="F690" s="117"/>
      <c r="G690" s="117"/>
      <c r="H690" s="117"/>
      <c r="I690" s="117"/>
      <c r="J690" s="117"/>
      <c r="K690" s="117"/>
      <c r="L690" s="117"/>
      <c r="M690" s="117"/>
      <c r="N690" s="117"/>
      <c r="O690" s="117"/>
      <c r="P690" s="117"/>
      <c r="Q690" s="117"/>
      <c r="R690" s="117"/>
      <c r="S690" s="117"/>
      <c r="T690" s="117"/>
      <c r="U690" s="117"/>
    </row>
    <row r="691" spans="2:21">
      <c r="B691" s="116"/>
      <c r="C691" s="117"/>
      <c r="D691" s="117"/>
      <c r="E691" s="117"/>
      <c r="F691" s="117"/>
      <c r="G691" s="117"/>
      <c r="H691" s="117"/>
      <c r="I691" s="117"/>
      <c r="J691" s="117"/>
      <c r="K691" s="117"/>
      <c r="L691" s="117"/>
      <c r="M691" s="117"/>
      <c r="N691" s="117"/>
      <c r="O691" s="117"/>
      <c r="P691" s="117"/>
      <c r="Q691" s="117"/>
      <c r="R691" s="117"/>
      <c r="S691" s="117"/>
      <c r="T691" s="117"/>
      <c r="U691" s="117"/>
    </row>
    <row r="692" spans="2:21">
      <c r="B692" s="116"/>
      <c r="C692" s="117"/>
      <c r="D692" s="117"/>
      <c r="E692" s="117"/>
      <c r="F692" s="117"/>
      <c r="G692" s="117"/>
      <c r="H692" s="117"/>
      <c r="I692" s="117"/>
      <c r="J692" s="117"/>
      <c r="K692" s="117"/>
      <c r="L692" s="117"/>
      <c r="M692" s="117"/>
      <c r="N692" s="117"/>
      <c r="O692" s="117"/>
      <c r="P692" s="117"/>
      <c r="Q692" s="117"/>
      <c r="R692" s="117"/>
      <c r="S692" s="117"/>
      <c r="T692" s="117"/>
      <c r="U692" s="117"/>
    </row>
    <row r="693" spans="2:21">
      <c r="B693" s="116"/>
      <c r="C693" s="117"/>
      <c r="D693" s="117"/>
      <c r="E693" s="117"/>
      <c r="F693" s="117"/>
      <c r="G693" s="117"/>
      <c r="H693" s="117"/>
      <c r="I693" s="117"/>
      <c r="J693" s="117"/>
      <c r="K693" s="117"/>
      <c r="L693" s="117"/>
      <c r="M693" s="117"/>
      <c r="N693" s="117"/>
      <c r="O693" s="117"/>
      <c r="P693" s="117"/>
      <c r="Q693" s="117"/>
      <c r="R693" s="117"/>
      <c r="S693" s="117"/>
      <c r="T693" s="117"/>
      <c r="U693" s="117"/>
    </row>
    <row r="694" spans="2:21">
      <c r="B694" s="116"/>
      <c r="C694" s="117"/>
      <c r="D694" s="117"/>
      <c r="E694" s="117"/>
      <c r="F694" s="117"/>
      <c r="G694" s="117"/>
      <c r="H694" s="117"/>
      <c r="I694" s="117"/>
      <c r="J694" s="117"/>
      <c r="K694" s="117"/>
      <c r="L694" s="117"/>
      <c r="M694" s="117"/>
      <c r="N694" s="117"/>
      <c r="O694" s="117"/>
      <c r="P694" s="117"/>
      <c r="Q694" s="117"/>
      <c r="R694" s="117"/>
      <c r="S694" s="117"/>
      <c r="T694" s="117"/>
      <c r="U694" s="117"/>
    </row>
    <row r="695" spans="2:21">
      <c r="B695" s="116"/>
      <c r="C695" s="117"/>
      <c r="D695" s="117"/>
      <c r="E695" s="117"/>
      <c r="F695" s="117"/>
      <c r="G695" s="117"/>
      <c r="H695" s="117"/>
      <c r="I695" s="117"/>
      <c r="J695" s="117"/>
      <c r="K695" s="117"/>
      <c r="L695" s="117"/>
      <c r="M695" s="117"/>
      <c r="N695" s="117"/>
      <c r="O695" s="117"/>
      <c r="P695" s="117"/>
      <c r="Q695" s="117"/>
      <c r="R695" s="117"/>
      <c r="S695" s="117"/>
      <c r="T695" s="117"/>
      <c r="U695" s="117"/>
    </row>
    <row r="696" spans="2:21">
      <c r="B696" s="116"/>
      <c r="C696" s="117"/>
      <c r="D696" s="117"/>
      <c r="E696" s="117"/>
      <c r="F696" s="117"/>
      <c r="G696" s="117"/>
      <c r="H696" s="117"/>
      <c r="I696" s="117"/>
      <c r="J696" s="117"/>
      <c r="K696" s="117"/>
      <c r="L696" s="117"/>
      <c r="M696" s="117"/>
      <c r="N696" s="117"/>
      <c r="O696" s="117"/>
      <c r="P696" s="117"/>
      <c r="Q696" s="117"/>
      <c r="R696" s="117"/>
      <c r="S696" s="117"/>
      <c r="T696" s="117"/>
      <c r="U696" s="117"/>
    </row>
    <row r="697" spans="2:21">
      <c r="B697" s="116"/>
      <c r="C697" s="117"/>
      <c r="D697" s="117"/>
      <c r="E697" s="117"/>
      <c r="F697" s="117"/>
      <c r="G697" s="117"/>
      <c r="H697" s="117"/>
      <c r="I697" s="117"/>
      <c r="J697" s="117"/>
      <c r="K697" s="117"/>
      <c r="L697" s="117"/>
      <c r="M697" s="117"/>
      <c r="N697" s="117"/>
      <c r="O697" s="117"/>
      <c r="P697" s="117"/>
      <c r="Q697" s="117"/>
      <c r="R697" s="117"/>
      <c r="S697" s="117"/>
      <c r="T697" s="117"/>
      <c r="U697" s="117"/>
    </row>
    <row r="698" spans="2:21">
      <c r="B698" s="116"/>
      <c r="C698" s="117"/>
      <c r="D698" s="117"/>
      <c r="E698" s="117"/>
      <c r="F698" s="117"/>
      <c r="G698" s="117"/>
      <c r="H698" s="117"/>
      <c r="I698" s="117"/>
      <c r="J698" s="117"/>
      <c r="K698" s="117"/>
      <c r="L698" s="117"/>
      <c r="M698" s="117"/>
      <c r="N698" s="117"/>
      <c r="O698" s="117"/>
      <c r="P698" s="117"/>
      <c r="Q698" s="117"/>
      <c r="R698" s="117"/>
      <c r="S698" s="117"/>
      <c r="T698" s="117"/>
      <c r="U698" s="117"/>
    </row>
    <row r="699" spans="2:21">
      <c r="B699" s="116"/>
      <c r="C699" s="117"/>
      <c r="D699" s="117"/>
      <c r="E699" s="117"/>
      <c r="F699" s="117"/>
      <c r="G699" s="117"/>
      <c r="H699" s="117"/>
      <c r="I699" s="117"/>
      <c r="J699" s="117"/>
      <c r="K699" s="117"/>
      <c r="L699" s="117"/>
      <c r="M699" s="117"/>
      <c r="N699" s="117"/>
      <c r="O699" s="117"/>
      <c r="P699" s="117"/>
      <c r="Q699" s="117"/>
      <c r="R699" s="117"/>
      <c r="S699" s="117"/>
      <c r="T699" s="117"/>
      <c r="U699" s="117"/>
    </row>
    <row r="700" spans="2:21">
      <c r="B700" s="116"/>
      <c r="C700" s="117"/>
      <c r="D700" s="117"/>
      <c r="E700" s="117"/>
      <c r="F700" s="117"/>
      <c r="G700" s="117"/>
      <c r="H700" s="117"/>
      <c r="I700" s="117"/>
      <c r="J700" s="117"/>
      <c r="K700" s="117"/>
      <c r="L700" s="117"/>
      <c r="M700" s="117"/>
      <c r="N700" s="117"/>
      <c r="O700" s="117"/>
      <c r="P700" s="117"/>
      <c r="Q700" s="117"/>
      <c r="R700" s="117"/>
      <c r="S700" s="117"/>
      <c r="T700" s="117"/>
      <c r="U700" s="117"/>
    </row>
    <row r="701" spans="2:21">
      <c r="B701" s="116"/>
      <c r="C701" s="117"/>
      <c r="D701" s="117"/>
      <c r="E701" s="117"/>
      <c r="F701" s="117"/>
      <c r="G701" s="117"/>
      <c r="H701" s="117"/>
      <c r="I701" s="117"/>
      <c r="J701" s="117"/>
      <c r="K701" s="117"/>
      <c r="L701" s="117"/>
      <c r="M701" s="117"/>
      <c r="N701" s="117"/>
      <c r="O701" s="117"/>
      <c r="P701" s="117"/>
      <c r="Q701" s="117"/>
      <c r="R701" s="117"/>
      <c r="S701" s="117"/>
      <c r="T701" s="117"/>
      <c r="U701" s="117"/>
    </row>
    <row r="702" spans="2:21">
      <c r="B702" s="116"/>
      <c r="C702" s="117"/>
      <c r="D702" s="117"/>
      <c r="E702" s="117"/>
      <c r="F702" s="117"/>
      <c r="G702" s="117"/>
      <c r="H702" s="117"/>
      <c r="I702" s="117"/>
      <c r="J702" s="117"/>
      <c r="K702" s="117"/>
      <c r="L702" s="117"/>
      <c r="M702" s="117"/>
      <c r="N702" s="117"/>
      <c r="O702" s="117"/>
      <c r="P702" s="117"/>
      <c r="Q702" s="117"/>
      <c r="R702" s="117"/>
      <c r="S702" s="117"/>
      <c r="T702" s="117"/>
      <c r="U702" s="117"/>
    </row>
    <row r="703" spans="2:21">
      <c r="B703" s="116"/>
      <c r="C703" s="117"/>
      <c r="D703" s="117"/>
      <c r="E703" s="117"/>
      <c r="F703" s="117"/>
      <c r="G703" s="117"/>
      <c r="H703" s="117"/>
      <c r="I703" s="117"/>
      <c r="J703" s="117"/>
      <c r="K703" s="117"/>
      <c r="L703" s="117"/>
      <c r="M703" s="117"/>
      <c r="N703" s="117"/>
      <c r="O703" s="117"/>
      <c r="P703" s="117"/>
      <c r="Q703" s="117"/>
      <c r="R703" s="117"/>
      <c r="S703" s="117"/>
      <c r="T703" s="117"/>
      <c r="U703" s="117"/>
    </row>
    <row r="704" spans="2:21">
      <c r="B704" s="116"/>
      <c r="C704" s="117"/>
      <c r="D704" s="117"/>
      <c r="E704" s="117"/>
      <c r="F704" s="117"/>
      <c r="G704" s="117"/>
      <c r="H704" s="117"/>
      <c r="I704" s="117"/>
      <c r="J704" s="117"/>
      <c r="K704" s="117"/>
      <c r="L704" s="117"/>
      <c r="M704" s="117"/>
      <c r="N704" s="117"/>
      <c r="O704" s="117"/>
      <c r="P704" s="117"/>
      <c r="Q704" s="117"/>
      <c r="R704" s="117"/>
      <c r="S704" s="117"/>
      <c r="T704" s="117"/>
      <c r="U704" s="117"/>
    </row>
    <row r="705" spans="2:21">
      <c r="B705" s="116"/>
      <c r="C705" s="117"/>
      <c r="D705" s="117"/>
      <c r="E705" s="117"/>
      <c r="F705" s="117"/>
      <c r="G705" s="117"/>
      <c r="H705" s="117"/>
      <c r="I705" s="117"/>
      <c r="J705" s="117"/>
      <c r="K705" s="117"/>
      <c r="L705" s="117"/>
      <c r="M705" s="117"/>
      <c r="N705" s="117"/>
      <c r="O705" s="117"/>
      <c r="P705" s="117"/>
      <c r="Q705" s="117"/>
      <c r="R705" s="117"/>
      <c r="S705" s="117"/>
      <c r="T705" s="117"/>
      <c r="U705" s="117"/>
    </row>
    <row r="706" spans="2:21">
      <c r="B706" s="116"/>
      <c r="C706" s="117"/>
      <c r="D706" s="117"/>
      <c r="E706" s="117"/>
      <c r="F706" s="117"/>
      <c r="G706" s="117"/>
      <c r="H706" s="117"/>
      <c r="I706" s="117"/>
      <c r="J706" s="117"/>
      <c r="K706" s="117"/>
      <c r="L706" s="117"/>
      <c r="M706" s="117"/>
      <c r="N706" s="117"/>
      <c r="O706" s="117"/>
      <c r="P706" s="117"/>
      <c r="Q706" s="117"/>
      <c r="R706" s="117"/>
      <c r="S706" s="117"/>
      <c r="T706" s="117"/>
      <c r="U706" s="117"/>
    </row>
    <row r="707" spans="2:21">
      <c r="B707" s="116"/>
      <c r="C707" s="117"/>
      <c r="D707" s="117"/>
      <c r="E707" s="117"/>
      <c r="F707" s="117"/>
      <c r="G707" s="117"/>
      <c r="H707" s="117"/>
      <c r="I707" s="117"/>
      <c r="J707" s="117"/>
      <c r="K707" s="117"/>
      <c r="L707" s="117"/>
      <c r="M707" s="117"/>
      <c r="N707" s="117"/>
      <c r="O707" s="117"/>
      <c r="P707" s="117"/>
      <c r="Q707" s="117"/>
      <c r="R707" s="117"/>
      <c r="S707" s="117"/>
      <c r="T707" s="117"/>
      <c r="U707" s="117"/>
    </row>
    <row r="708" spans="2:21">
      <c r="B708" s="116"/>
      <c r="C708" s="117"/>
      <c r="D708" s="117"/>
      <c r="E708" s="117"/>
      <c r="F708" s="117"/>
      <c r="G708" s="117"/>
      <c r="H708" s="117"/>
      <c r="I708" s="117"/>
      <c r="J708" s="117"/>
      <c r="K708" s="117"/>
      <c r="L708" s="117"/>
      <c r="M708" s="117"/>
      <c r="N708" s="117"/>
      <c r="O708" s="117"/>
      <c r="P708" s="117"/>
      <c r="Q708" s="117"/>
      <c r="R708" s="117"/>
      <c r="S708" s="117"/>
      <c r="T708" s="117"/>
      <c r="U708" s="117"/>
    </row>
    <row r="709" spans="2:21">
      <c r="B709" s="116"/>
      <c r="C709" s="117"/>
      <c r="D709" s="117"/>
      <c r="E709" s="117"/>
      <c r="F709" s="117"/>
      <c r="G709" s="117"/>
      <c r="H709" s="117"/>
      <c r="I709" s="117"/>
      <c r="J709" s="117"/>
      <c r="K709" s="117"/>
      <c r="L709" s="117"/>
      <c r="M709" s="117"/>
      <c r="N709" s="117"/>
      <c r="O709" s="117"/>
      <c r="P709" s="117"/>
      <c r="Q709" s="117"/>
      <c r="R709" s="117"/>
      <c r="S709" s="117"/>
      <c r="T709" s="117"/>
      <c r="U709" s="117"/>
    </row>
    <row r="710" spans="2:21">
      <c r="B710" s="116"/>
      <c r="C710" s="117"/>
      <c r="D710" s="117"/>
      <c r="E710" s="117"/>
      <c r="F710" s="117"/>
      <c r="G710" s="117"/>
      <c r="H710" s="117"/>
      <c r="I710" s="117"/>
      <c r="J710" s="117"/>
      <c r="K710" s="117"/>
      <c r="L710" s="117"/>
      <c r="M710" s="117"/>
      <c r="N710" s="117"/>
      <c r="O710" s="117"/>
      <c r="P710" s="117"/>
      <c r="Q710" s="117"/>
      <c r="R710" s="117"/>
      <c r="S710" s="117"/>
      <c r="T710" s="117"/>
      <c r="U710" s="117"/>
    </row>
    <row r="711" spans="2:21">
      <c r="B711" s="116"/>
      <c r="C711" s="117"/>
      <c r="D711" s="117"/>
      <c r="E711" s="117"/>
      <c r="F711" s="117"/>
      <c r="G711" s="117"/>
      <c r="H711" s="117"/>
      <c r="I711" s="117"/>
      <c r="J711" s="117"/>
      <c r="K711" s="117"/>
      <c r="L711" s="117"/>
      <c r="M711" s="117"/>
      <c r="N711" s="117"/>
      <c r="O711" s="117"/>
      <c r="P711" s="117"/>
      <c r="Q711" s="117"/>
      <c r="R711" s="117"/>
      <c r="S711" s="117"/>
      <c r="T711" s="117"/>
      <c r="U711" s="117"/>
    </row>
    <row r="712" spans="2:21">
      <c r="B712" s="116"/>
      <c r="C712" s="117"/>
      <c r="D712" s="117"/>
      <c r="E712" s="117"/>
      <c r="F712" s="117"/>
      <c r="G712" s="117"/>
      <c r="H712" s="117"/>
      <c r="I712" s="117"/>
      <c r="J712" s="117"/>
      <c r="K712" s="117"/>
      <c r="L712" s="117"/>
      <c r="M712" s="117"/>
      <c r="N712" s="117"/>
      <c r="O712" s="117"/>
      <c r="P712" s="117"/>
      <c r="Q712" s="117"/>
      <c r="R712" s="117"/>
      <c r="S712" s="117"/>
      <c r="T712" s="117"/>
      <c r="U712" s="117"/>
    </row>
    <row r="713" spans="2:21">
      <c r="B713" s="116"/>
      <c r="C713" s="117"/>
      <c r="D713" s="117"/>
      <c r="E713" s="117"/>
      <c r="F713" s="117"/>
      <c r="G713" s="117"/>
      <c r="H713" s="117"/>
      <c r="I713" s="117"/>
      <c r="J713" s="117"/>
      <c r="K713" s="117"/>
      <c r="L713" s="117"/>
      <c r="M713" s="117"/>
      <c r="N713" s="117"/>
      <c r="O713" s="117"/>
      <c r="P713" s="117"/>
      <c r="Q713" s="117"/>
      <c r="R713" s="117"/>
      <c r="S713" s="117"/>
      <c r="T713" s="117"/>
      <c r="U713" s="117"/>
    </row>
    <row r="714" spans="2:21">
      <c r="B714" s="116"/>
      <c r="C714" s="117"/>
      <c r="D714" s="117"/>
      <c r="E714" s="117"/>
      <c r="F714" s="117"/>
      <c r="G714" s="117"/>
      <c r="H714" s="117"/>
      <c r="I714" s="117"/>
      <c r="J714" s="117"/>
      <c r="K714" s="117"/>
      <c r="L714" s="117"/>
      <c r="M714" s="117"/>
      <c r="N714" s="117"/>
      <c r="O714" s="117"/>
      <c r="P714" s="117"/>
      <c r="Q714" s="117"/>
      <c r="R714" s="117"/>
      <c r="S714" s="117"/>
      <c r="T714" s="117"/>
      <c r="U714" s="117"/>
    </row>
    <row r="715" spans="2:21">
      <c r="B715" s="116"/>
      <c r="C715" s="117"/>
      <c r="D715" s="117"/>
      <c r="E715" s="117"/>
      <c r="F715" s="117"/>
      <c r="G715" s="117"/>
      <c r="H715" s="117"/>
      <c r="I715" s="117"/>
      <c r="J715" s="117"/>
      <c r="K715" s="117"/>
      <c r="L715" s="117"/>
      <c r="M715" s="117"/>
      <c r="N715" s="117"/>
      <c r="O715" s="117"/>
      <c r="P715" s="117"/>
      <c r="Q715" s="117"/>
      <c r="R715" s="117"/>
      <c r="S715" s="117"/>
      <c r="T715" s="117"/>
      <c r="U715" s="117"/>
    </row>
    <row r="716" spans="2:21">
      <c r="B716" s="116"/>
      <c r="C716" s="117"/>
      <c r="D716" s="117"/>
      <c r="E716" s="117"/>
      <c r="F716" s="117"/>
      <c r="G716" s="117"/>
      <c r="H716" s="117"/>
      <c r="I716" s="117"/>
      <c r="J716" s="117"/>
      <c r="K716" s="117"/>
      <c r="L716" s="117"/>
      <c r="M716" s="117"/>
      <c r="N716" s="117"/>
      <c r="O716" s="117"/>
      <c r="P716" s="117"/>
      <c r="Q716" s="117"/>
      <c r="R716" s="117"/>
      <c r="S716" s="117"/>
      <c r="T716" s="117"/>
      <c r="U716" s="117"/>
    </row>
    <row r="717" spans="2:21">
      <c r="B717" s="116"/>
      <c r="C717" s="117"/>
      <c r="D717" s="117"/>
      <c r="E717" s="117"/>
      <c r="F717" s="117"/>
      <c r="G717" s="117"/>
      <c r="H717" s="117"/>
      <c r="I717" s="117"/>
      <c r="J717" s="117"/>
      <c r="K717" s="117"/>
      <c r="L717" s="117"/>
      <c r="M717" s="117"/>
      <c r="N717" s="117"/>
      <c r="O717" s="117"/>
      <c r="P717" s="117"/>
      <c r="Q717" s="117"/>
      <c r="R717" s="117"/>
      <c r="S717" s="117"/>
      <c r="T717" s="117"/>
      <c r="U717" s="117"/>
    </row>
    <row r="718" spans="2:21">
      <c r="B718" s="116"/>
      <c r="C718" s="117"/>
      <c r="D718" s="117"/>
      <c r="E718" s="117"/>
      <c r="F718" s="117"/>
      <c r="G718" s="117"/>
      <c r="H718" s="117"/>
      <c r="I718" s="117"/>
      <c r="J718" s="117"/>
      <c r="K718" s="117"/>
      <c r="L718" s="117"/>
      <c r="M718" s="117"/>
      <c r="N718" s="117"/>
      <c r="O718" s="117"/>
      <c r="P718" s="117"/>
      <c r="Q718" s="117"/>
      <c r="R718" s="117"/>
      <c r="S718" s="117"/>
      <c r="T718" s="117"/>
      <c r="U718" s="117"/>
    </row>
    <row r="719" spans="2:21">
      <c r="B719" s="116"/>
      <c r="C719" s="117"/>
      <c r="D719" s="117"/>
      <c r="E719" s="117"/>
      <c r="F719" s="117"/>
      <c r="G719" s="117"/>
      <c r="H719" s="117"/>
      <c r="I719" s="117"/>
      <c r="J719" s="117"/>
      <c r="K719" s="117"/>
      <c r="L719" s="117"/>
      <c r="M719" s="117"/>
      <c r="N719" s="117"/>
      <c r="O719" s="117"/>
      <c r="P719" s="117"/>
      <c r="Q719" s="117"/>
      <c r="R719" s="117"/>
      <c r="S719" s="117"/>
      <c r="T719" s="117"/>
      <c r="U719" s="117"/>
    </row>
    <row r="720" spans="2:21">
      <c r="B720" s="116"/>
      <c r="C720" s="117"/>
      <c r="D720" s="117"/>
      <c r="E720" s="117"/>
      <c r="F720" s="117"/>
      <c r="G720" s="117"/>
      <c r="H720" s="117"/>
      <c r="I720" s="117"/>
      <c r="J720" s="117"/>
      <c r="K720" s="117"/>
      <c r="L720" s="117"/>
      <c r="M720" s="117"/>
      <c r="N720" s="117"/>
      <c r="O720" s="117"/>
      <c r="P720" s="117"/>
      <c r="Q720" s="117"/>
      <c r="R720" s="117"/>
      <c r="S720" s="117"/>
      <c r="T720" s="117"/>
      <c r="U720" s="117"/>
    </row>
    <row r="721" spans="2:21">
      <c r="B721" s="116"/>
      <c r="C721" s="117"/>
      <c r="D721" s="117"/>
      <c r="E721" s="117"/>
      <c r="F721" s="117"/>
      <c r="G721" s="117"/>
      <c r="H721" s="117"/>
      <c r="I721" s="117"/>
      <c r="J721" s="117"/>
      <c r="K721" s="117"/>
      <c r="L721" s="117"/>
      <c r="M721" s="117"/>
      <c r="N721" s="117"/>
      <c r="O721" s="117"/>
      <c r="P721" s="117"/>
      <c r="Q721" s="117"/>
      <c r="R721" s="117"/>
      <c r="S721" s="117"/>
      <c r="T721" s="117"/>
      <c r="U721" s="117"/>
    </row>
    <row r="722" spans="2:21">
      <c r="B722" s="116"/>
      <c r="C722" s="117"/>
      <c r="D722" s="117"/>
      <c r="E722" s="117"/>
      <c r="F722" s="117"/>
      <c r="G722" s="117"/>
      <c r="H722" s="117"/>
      <c r="I722" s="117"/>
      <c r="J722" s="117"/>
      <c r="K722" s="117"/>
      <c r="L722" s="117"/>
      <c r="M722" s="117"/>
      <c r="N722" s="117"/>
      <c r="O722" s="117"/>
      <c r="P722" s="117"/>
      <c r="Q722" s="117"/>
      <c r="R722" s="117"/>
      <c r="S722" s="117"/>
      <c r="T722" s="117"/>
      <c r="U722" s="117"/>
    </row>
    <row r="723" spans="2:21">
      <c r="B723" s="116"/>
      <c r="C723" s="117"/>
      <c r="D723" s="117"/>
      <c r="E723" s="117"/>
      <c r="F723" s="117"/>
      <c r="G723" s="117"/>
      <c r="H723" s="117"/>
      <c r="I723" s="117"/>
      <c r="J723" s="117"/>
      <c r="K723" s="117"/>
      <c r="L723" s="117"/>
      <c r="M723" s="117"/>
      <c r="N723" s="117"/>
      <c r="O723" s="117"/>
      <c r="P723" s="117"/>
      <c r="Q723" s="117"/>
      <c r="R723" s="117"/>
      <c r="S723" s="117"/>
      <c r="T723" s="117"/>
      <c r="U723" s="117"/>
    </row>
    <row r="724" spans="2:21">
      <c r="B724" s="116"/>
      <c r="C724" s="117"/>
      <c r="D724" s="117"/>
      <c r="E724" s="117"/>
      <c r="F724" s="117"/>
      <c r="G724" s="117"/>
      <c r="H724" s="117"/>
      <c r="I724" s="117"/>
      <c r="J724" s="117"/>
      <c r="K724" s="117"/>
      <c r="L724" s="117"/>
      <c r="M724" s="117"/>
      <c r="N724" s="117"/>
      <c r="O724" s="117"/>
      <c r="P724" s="117"/>
      <c r="Q724" s="117"/>
      <c r="R724" s="117"/>
      <c r="S724" s="117"/>
      <c r="T724" s="117"/>
      <c r="U724" s="117"/>
    </row>
    <row r="725" spans="2:21">
      <c r="B725" s="116"/>
      <c r="C725" s="117"/>
      <c r="D725" s="117"/>
      <c r="E725" s="117"/>
      <c r="F725" s="117"/>
      <c r="G725" s="117"/>
      <c r="H725" s="117"/>
      <c r="I725" s="117"/>
      <c r="J725" s="117"/>
      <c r="K725" s="117"/>
      <c r="L725" s="117"/>
      <c r="M725" s="117"/>
      <c r="N725" s="117"/>
      <c r="O725" s="117"/>
      <c r="P725" s="117"/>
      <c r="Q725" s="117"/>
      <c r="R725" s="117"/>
      <c r="S725" s="117"/>
      <c r="T725" s="117"/>
      <c r="U725" s="117"/>
    </row>
    <row r="726" spans="2:21">
      <c r="B726" s="116"/>
      <c r="C726" s="117"/>
      <c r="D726" s="117"/>
      <c r="E726" s="117"/>
      <c r="F726" s="117"/>
      <c r="G726" s="117"/>
      <c r="H726" s="117"/>
      <c r="I726" s="117"/>
      <c r="J726" s="117"/>
      <c r="K726" s="117"/>
      <c r="L726" s="117"/>
      <c r="M726" s="117"/>
      <c r="N726" s="117"/>
      <c r="O726" s="117"/>
      <c r="P726" s="117"/>
      <c r="Q726" s="117"/>
      <c r="R726" s="117"/>
      <c r="S726" s="117"/>
      <c r="T726" s="117"/>
      <c r="U726" s="117"/>
    </row>
    <row r="727" spans="2:21">
      <c r="B727" s="116"/>
      <c r="C727" s="117"/>
      <c r="D727" s="117"/>
      <c r="E727" s="117"/>
      <c r="F727" s="117"/>
      <c r="G727" s="117"/>
      <c r="H727" s="117"/>
      <c r="I727" s="117"/>
      <c r="J727" s="117"/>
      <c r="K727" s="117"/>
      <c r="L727" s="117"/>
      <c r="M727" s="117"/>
      <c r="N727" s="117"/>
      <c r="O727" s="117"/>
      <c r="P727" s="117"/>
      <c r="Q727" s="117"/>
      <c r="R727" s="117"/>
      <c r="S727" s="117"/>
      <c r="T727" s="117"/>
      <c r="U727" s="117"/>
    </row>
    <row r="728" spans="2:21">
      <c r="B728" s="116"/>
      <c r="C728" s="117"/>
      <c r="D728" s="117"/>
      <c r="E728" s="117"/>
      <c r="F728" s="117"/>
      <c r="G728" s="117"/>
      <c r="H728" s="117"/>
      <c r="I728" s="117"/>
      <c r="J728" s="117"/>
      <c r="K728" s="117"/>
      <c r="L728" s="117"/>
      <c r="M728" s="117"/>
      <c r="N728" s="117"/>
      <c r="O728" s="117"/>
      <c r="P728" s="117"/>
      <c r="Q728" s="117"/>
      <c r="R728" s="117"/>
      <c r="S728" s="117"/>
      <c r="T728" s="117"/>
      <c r="U728" s="117"/>
    </row>
    <row r="729" spans="2:21">
      <c r="B729" s="116"/>
      <c r="C729" s="117"/>
      <c r="D729" s="117"/>
      <c r="E729" s="117"/>
      <c r="F729" s="117"/>
      <c r="G729" s="117"/>
      <c r="H729" s="117"/>
      <c r="I729" s="117"/>
      <c r="J729" s="117"/>
      <c r="K729" s="117"/>
      <c r="L729" s="117"/>
      <c r="M729" s="117"/>
      <c r="N729" s="117"/>
      <c r="O729" s="117"/>
      <c r="P729" s="117"/>
      <c r="Q729" s="117"/>
      <c r="R729" s="117"/>
      <c r="S729" s="117"/>
      <c r="T729" s="117"/>
      <c r="U729" s="117"/>
    </row>
    <row r="730" spans="2:21">
      <c r="B730" s="116"/>
      <c r="C730" s="117"/>
      <c r="D730" s="117"/>
      <c r="E730" s="117"/>
      <c r="F730" s="117"/>
      <c r="G730" s="117"/>
      <c r="H730" s="117"/>
      <c r="I730" s="117"/>
      <c r="J730" s="117"/>
      <c r="K730" s="117"/>
      <c r="L730" s="117"/>
      <c r="M730" s="117"/>
      <c r="N730" s="117"/>
      <c r="O730" s="117"/>
      <c r="P730" s="117"/>
      <c r="Q730" s="117"/>
      <c r="R730" s="117"/>
      <c r="S730" s="117"/>
      <c r="T730" s="117"/>
      <c r="U730" s="117"/>
    </row>
    <row r="731" spans="2:21">
      <c r="B731" s="116"/>
      <c r="C731" s="117"/>
      <c r="D731" s="117"/>
      <c r="E731" s="117"/>
      <c r="F731" s="117"/>
      <c r="G731" s="117"/>
      <c r="H731" s="117"/>
      <c r="I731" s="117"/>
      <c r="J731" s="117"/>
      <c r="K731" s="117"/>
      <c r="L731" s="117"/>
      <c r="M731" s="117"/>
      <c r="N731" s="117"/>
      <c r="O731" s="117"/>
      <c r="P731" s="117"/>
      <c r="Q731" s="117"/>
      <c r="R731" s="117"/>
      <c r="S731" s="117"/>
      <c r="T731" s="117"/>
      <c r="U731" s="117"/>
    </row>
    <row r="732" spans="2:21">
      <c r="B732" s="116"/>
      <c r="C732" s="117"/>
      <c r="D732" s="117"/>
      <c r="E732" s="117"/>
      <c r="F732" s="117"/>
      <c r="G732" s="117"/>
      <c r="H732" s="117"/>
      <c r="I732" s="117"/>
      <c r="J732" s="117"/>
      <c r="K732" s="117"/>
      <c r="L732" s="117"/>
      <c r="M732" s="117"/>
      <c r="N732" s="117"/>
      <c r="O732" s="117"/>
      <c r="P732" s="117"/>
      <c r="Q732" s="117"/>
      <c r="R732" s="117"/>
      <c r="S732" s="117"/>
      <c r="T732" s="117"/>
      <c r="U732" s="117"/>
    </row>
    <row r="733" spans="2:21">
      <c r="B733" s="116"/>
      <c r="C733" s="117"/>
      <c r="D733" s="117"/>
      <c r="E733" s="117"/>
      <c r="F733" s="117"/>
      <c r="G733" s="117"/>
      <c r="H733" s="117"/>
      <c r="I733" s="117"/>
      <c r="J733" s="117"/>
      <c r="K733" s="117"/>
      <c r="L733" s="117"/>
      <c r="M733" s="117"/>
      <c r="N733" s="117"/>
      <c r="O733" s="117"/>
      <c r="P733" s="117"/>
      <c r="Q733" s="117"/>
      <c r="R733" s="117"/>
      <c r="S733" s="117"/>
      <c r="T733" s="117"/>
      <c r="U733" s="117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60:K360"/>
  </mergeCells>
  <phoneticPr fontId="3" type="noConversion"/>
  <conditionalFormatting sqref="B12:B352">
    <cfRule type="cellIs" dxfId="10" priority="2" operator="equal">
      <formula>"NR3"</formula>
    </cfRule>
  </conditionalFormatting>
  <conditionalFormatting sqref="B12:B352">
    <cfRule type="containsText" dxfId="9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58 B360"/>
    <dataValidation type="list" allowBlank="1" showInputMessage="1" showErrorMessage="1" sqref="I12:I35 I37:I359 I361:I827">
      <formula1>#REF!</formula1>
    </dataValidation>
    <dataValidation type="list" allowBlank="1" showInputMessage="1" showErrorMessage="1" sqref="G555:G827">
      <formula1>#REF!</formula1>
    </dataValidation>
    <dataValidation type="list" allowBlank="1" showInputMessage="1" showErrorMessage="1" sqref="E12:E35 E37:E359 E361:E821">
      <formula1>#REF!</formula1>
    </dataValidation>
    <dataValidation type="list" allowBlank="1" showInputMessage="1" showErrorMessage="1" sqref="L12:L827">
      <formula1>#REF!</formula1>
    </dataValidation>
    <dataValidation type="list" allowBlank="1" showInputMessage="1" showErrorMessage="1" sqref="G12:G35 G37:G359 G361:G554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topLeftCell="C1" zoomScale="85" zoomScaleNormal="85" workbookViewId="0">
      <selection activeCell="P16" sqref="P16"/>
    </sheetView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60.1406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1.28515625" style="1" bestFit="1" customWidth="1"/>
    <col min="10" max="10" width="10.7109375" style="1" bestFit="1" customWidth="1"/>
    <col min="11" max="11" width="8.28515625" style="1" bestFit="1" customWidth="1"/>
    <col min="12" max="12" width="10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142</v>
      </c>
      <c r="C1" s="67" t="s" vm="1">
        <v>225</v>
      </c>
    </row>
    <row r="2" spans="2:15">
      <c r="B2" s="46" t="s">
        <v>141</v>
      </c>
      <c r="C2" s="67" t="s">
        <v>226</v>
      </c>
    </row>
    <row r="3" spans="2:15">
      <c r="B3" s="46" t="s">
        <v>143</v>
      </c>
      <c r="C3" s="67" t="s">
        <v>227</v>
      </c>
    </row>
    <row r="4" spans="2:15">
      <c r="B4" s="46" t="s">
        <v>144</v>
      </c>
      <c r="C4" s="67">
        <v>9454</v>
      </c>
    </row>
    <row r="6" spans="2:15" ht="26.25" customHeight="1">
      <c r="B6" s="133" t="s">
        <v>170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</row>
    <row r="7" spans="2:15" ht="26.25" customHeight="1">
      <c r="B7" s="133" t="s">
        <v>88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5"/>
    </row>
    <row r="8" spans="2:15" s="3" customFormat="1" ht="78.75">
      <c r="B8" s="21" t="s">
        <v>111</v>
      </c>
      <c r="C8" s="29" t="s">
        <v>44</v>
      </c>
      <c r="D8" s="29" t="s">
        <v>115</v>
      </c>
      <c r="E8" s="29" t="s">
        <v>186</v>
      </c>
      <c r="F8" s="29" t="s">
        <v>113</v>
      </c>
      <c r="G8" s="29" t="s">
        <v>65</v>
      </c>
      <c r="H8" s="29" t="s">
        <v>99</v>
      </c>
      <c r="I8" s="12" t="s">
        <v>201</v>
      </c>
      <c r="J8" s="12" t="s">
        <v>200</v>
      </c>
      <c r="K8" s="29" t="s">
        <v>215</v>
      </c>
      <c r="L8" s="12" t="s">
        <v>61</v>
      </c>
      <c r="M8" s="12" t="s">
        <v>58</v>
      </c>
      <c r="N8" s="12" t="s">
        <v>145</v>
      </c>
      <c r="O8" s="13" t="s">
        <v>147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208</v>
      </c>
      <c r="J9" s="15"/>
      <c r="K9" s="15" t="s">
        <v>204</v>
      </c>
      <c r="L9" s="15" t="s">
        <v>204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29</v>
      </c>
      <c r="C11" s="69"/>
      <c r="D11" s="69"/>
      <c r="E11" s="69"/>
      <c r="F11" s="69"/>
      <c r="G11" s="69"/>
      <c r="H11" s="69"/>
      <c r="I11" s="77"/>
      <c r="J11" s="79"/>
      <c r="K11" s="77">
        <f>K12+K144</f>
        <v>18.873519112</v>
      </c>
      <c r="L11" s="77">
        <f>L12+L144</f>
        <v>15554.026827734</v>
      </c>
      <c r="M11" s="69"/>
      <c r="N11" s="78">
        <f t="shared" ref="N11:N43" si="0">IFERROR(L11/$L$11,0)</f>
        <v>1</v>
      </c>
      <c r="O11" s="78">
        <f>L11/'סכום נכסי הקרן'!$C$42</f>
        <v>0.18911208088474518</v>
      </c>
    </row>
    <row r="12" spans="2:15">
      <c r="B12" s="70" t="s">
        <v>194</v>
      </c>
      <c r="C12" s="71"/>
      <c r="D12" s="71"/>
      <c r="E12" s="71"/>
      <c r="F12" s="71"/>
      <c r="G12" s="71"/>
      <c r="H12" s="71"/>
      <c r="I12" s="80"/>
      <c r="J12" s="82"/>
      <c r="K12" s="80">
        <f>K13+K45</f>
        <v>17.058124796000001</v>
      </c>
      <c r="L12" s="80">
        <f>L13+L45+L97</f>
        <v>8810.1001696950007</v>
      </c>
      <c r="M12" s="71"/>
      <c r="N12" s="81">
        <f t="shared" si="0"/>
        <v>0.5664192473929599</v>
      </c>
      <c r="O12" s="81">
        <f>L12/'סכום נכסי הקרן'!$C$42</f>
        <v>0.10711672252765393</v>
      </c>
    </row>
    <row r="13" spans="2:15">
      <c r="B13" s="89" t="s">
        <v>1112</v>
      </c>
      <c r="C13" s="71"/>
      <c r="D13" s="71"/>
      <c r="E13" s="71"/>
      <c r="F13" s="71"/>
      <c r="G13" s="71"/>
      <c r="H13" s="71"/>
      <c r="I13" s="80"/>
      <c r="J13" s="82"/>
      <c r="K13" s="80">
        <f>SUM(K14:K43)</f>
        <v>1.983642911</v>
      </c>
      <c r="L13" s="80">
        <f>SUM(L14:L43)</f>
        <v>5542.9894417560008</v>
      </c>
      <c r="M13" s="71"/>
      <c r="N13" s="81">
        <f t="shared" si="0"/>
        <v>0.35637005793717891</v>
      </c>
      <c r="O13" s="81">
        <f>L13/'סכום נכסי הקרן'!$C$42</f>
        <v>6.7393883221517112E-2</v>
      </c>
    </row>
    <row r="14" spans="2:15">
      <c r="B14" s="76" t="s">
        <v>1113</v>
      </c>
      <c r="C14" s="73" t="s">
        <v>1114</v>
      </c>
      <c r="D14" s="86" t="s">
        <v>116</v>
      </c>
      <c r="E14" s="86" t="s">
        <v>293</v>
      </c>
      <c r="F14" s="73" t="s">
        <v>1115</v>
      </c>
      <c r="G14" s="86" t="s">
        <v>152</v>
      </c>
      <c r="H14" s="86" t="s">
        <v>129</v>
      </c>
      <c r="I14" s="83">
        <v>843.49510999999995</v>
      </c>
      <c r="J14" s="85">
        <v>29350</v>
      </c>
      <c r="K14" s="73"/>
      <c r="L14" s="83">
        <v>247.56581510800001</v>
      </c>
      <c r="M14" s="84">
        <v>1.5105276598289896E-5</v>
      </c>
      <c r="N14" s="84">
        <f t="shared" si="0"/>
        <v>1.5916509457639068E-2</v>
      </c>
      <c r="O14" s="84">
        <f>L14/'סכום נכסי הקרן'!$C$42</f>
        <v>3.0100042239558514E-3</v>
      </c>
    </row>
    <row r="15" spans="2:15">
      <c r="B15" s="76" t="s">
        <v>1116</v>
      </c>
      <c r="C15" s="73" t="s">
        <v>1117</v>
      </c>
      <c r="D15" s="86" t="s">
        <v>116</v>
      </c>
      <c r="E15" s="86" t="s">
        <v>293</v>
      </c>
      <c r="F15" s="73" t="s">
        <v>661</v>
      </c>
      <c r="G15" s="86" t="s">
        <v>468</v>
      </c>
      <c r="H15" s="86" t="s">
        <v>129</v>
      </c>
      <c r="I15" s="83">
        <v>25861.858552999998</v>
      </c>
      <c r="J15" s="85">
        <v>1636</v>
      </c>
      <c r="K15" s="73"/>
      <c r="L15" s="83">
        <v>423.10000592700004</v>
      </c>
      <c r="M15" s="84">
        <v>2.0195880979520138E-5</v>
      </c>
      <c r="N15" s="84">
        <f t="shared" si="0"/>
        <v>2.7201959377656525E-2</v>
      </c>
      <c r="O15" s="84">
        <f>L15/'סכום נכסי הקרן'!$C$42</f>
        <v>5.1442191420509337E-3</v>
      </c>
    </row>
    <row r="16" spans="2:15">
      <c r="B16" s="76" t="s">
        <v>1118</v>
      </c>
      <c r="C16" s="73" t="s">
        <v>1119</v>
      </c>
      <c r="D16" s="86" t="s">
        <v>116</v>
      </c>
      <c r="E16" s="86" t="s">
        <v>293</v>
      </c>
      <c r="F16" s="73" t="s">
        <v>378</v>
      </c>
      <c r="G16" s="86" t="s">
        <v>347</v>
      </c>
      <c r="H16" s="86" t="s">
        <v>129</v>
      </c>
      <c r="I16" s="83">
        <v>1825.8400859999999</v>
      </c>
      <c r="J16" s="85">
        <v>4870</v>
      </c>
      <c r="K16" s="73"/>
      <c r="L16" s="83">
        <v>88.918412178000011</v>
      </c>
      <c r="M16" s="84">
        <v>1.4666739214208903E-5</v>
      </c>
      <c r="N16" s="84">
        <f t="shared" si="0"/>
        <v>5.7167454552316827E-3</v>
      </c>
      <c r="O16" s="84">
        <f>L16/'סכום נכסי הקרן'!$C$42</f>
        <v>1.0811056289272735E-3</v>
      </c>
    </row>
    <row r="17" spans="2:15">
      <c r="B17" s="76" t="s">
        <v>1120</v>
      </c>
      <c r="C17" s="73" t="s">
        <v>1121</v>
      </c>
      <c r="D17" s="86" t="s">
        <v>116</v>
      </c>
      <c r="E17" s="86" t="s">
        <v>293</v>
      </c>
      <c r="F17" s="73" t="s">
        <v>1122</v>
      </c>
      <c r="G17" s="86" t="s">
        <v>700</v>
      </c>
      <c r="H17" s="86" t="s">
        <v>129</v>
      </c>
      <c r="I17" s="83">
        <v>576.35543199999995</v>
      </c>
      <c r="J17" s="85">
        <v>42310</v>
      </c>
      <c r="K17" s="83">
        <v>0.81531240099999991</v>
      </c>
      <c r="L17" s="83">
        <v>244.67129554600001</v>
      </c>
      <c r="M17" s="84">
        <v>1.3040208351763516E-5</v>
      </c>
      <c r="N17" s="84">
        <f t="shared" si="0"/>
        <v>1.5730414911573426E-2</v>
      </c>
      <c r="O17" s="84">
        <f>L17/'סכום נכסי הקרן'!$C$42</f>
        <v>2.9748114971080756E-3</v>
      </c>
    </row>
    <row r="18" spans="2:15">
      <c r="B18" s="76" t="s">
        <v>1123</v>
      </c>
      <c r="C18" s="73" t="s">
        <v>1124</v>
      </c>
      <c r="D18" s="86" t="s">
        <v>116</v>
      </c>
      <c r="E18" s="86" t="s">
        <v>293</v>
      </c>
      <c r="F18" s="73" t="s">
        <v>745</v>
      </c>
      <c r="G18" s="86" t="s">
        <v>647</v>
      </c>
      <c r="H18" s="86" t="s">
        <v>129</v>
      </c>
      <c r="I18" s="83">
        <v>141.49552399999999</v>
      </c>
      <c r="J18" s="85">
        <v>175600</v>
      </c>
      <c r="K18" s="73"/>
      <c r="L18" s="83">
        <v>248.466140583</v>
      </c>
      <c r="M18" s="84">
        <v>3.7470396523484619E-5</v>
      </c>
      <c r="N18" s="84">
        <f t="shared" si="0"/>
        <v>1.5974393212435906E-2</v>
      </c>
      <c r="O18" s="84">
        <f>L18/'סכום נכסי הקרן'!$C$42</f>
        <v>3.0209507412749035E-3</v>
      </c>
    </row>
    <row r="19" spans="2:15">
      <c r="B19" s="76" t="s">
        <v>1125</v>
      </c>
      <c r="C19" s="73" t="s">
        <v>1126</v>
      </c>
      <c r="D19" s="86" t="s">
        <v>116</v>
      </c>
      <c r="E19" s="86" t="s">
        <v>293</v>
      </c>
      <c r="F19" s="73" t="s">
        <v>384</v>
      </c>
      <c r="G19" s="86" t="s">
        <v>347</v>
      </c>
      <c r="H19" s="86" t="s">
        <v>129</v>
      </c>
      <c r="I19" s="83">
        <v>4761.4129940000003</v>
      </c>
      <c r="J19" s="85">
        <v>1799</v>
      </c>
      <c r="K19" s="73"/>
      <c r="L19" s="83">
        <v>85.657819766000003</v>
      </c>
      <c r="M19" s="84">
        <v>1.1624105949176484E-5</v>
      </c>
      <c r="N19" s="84">
        <f t="shared" si="0"/>
        <v>5.5071153415568027E-3</v>
      </c>
      <c r="O19" s="84">
        <f>L19/'סכום נכסי הקרן'!$C$42</f>
        <v>1.0414620419141112E-3</v>
      </c>
    </row>
    <row r="20" spans="2:15">
      <c r="B20" s="76" t="s">
        <v>1127</v>
      </c>
      <c r="C20" s="73" t="s">
        <v>1128</v>
      </c>
      <c r="D20" s="86" t="s">
        <v>116</v>
      </c>
      <c r="E20" s="86" t="s">
        <v>293</v>
      </c>
      <c r="F20" s="73" t="s">
        <v>1129</v>
      </c>
      <c r="G20" s="86" t="s">
        <v>123</v>
      </c>
      <c r="H20" s="86" t="s">
        <v>129</v>
      </c>
      <c r="I20" s="83">
        <v>430.53531299999997</v>
      </c>
      <c r="J20" s="85">
        <v>3400</v>
      </c>
      <c r="K20" s="73"/>
      <c r="L20" s="83">
        <v>14.638200649</v>
      </c>
      <c r="M20" s="84">
        <v>2.4311748665529996E-6</v>
      </c>
      <c r="N20" s="84">
        <f t="shared" si="0"/>
        <v>9.4111967345324274E-4</v>
      </c>
      <c r="O20" s="84">
        <f>L20/'סכום נכסי הקרן'!$C$42</f>
        <v>1.7797709980831462E-4</v>
      </c>
    </row>
    <row r="21" spans="2:15">
      <c r="B21" s="76" t="s">
        <v>1130</v>
      </c>
      <c r="C21" s="73" t="s">
        <v>1131</v>
      </c>
      <c r="D21" s="86" t="s">
        <v>116</v>
      </c>
      <c r="E21" s="86" t="s">
        <v>293</v>
      </c>
      <c r="F21" s="73" t="s">
        <v>806</v>
      </c>
      <c r="G21" s="86" t="s">
        <v>152</v>
      </c>
      <c r="H21" s="86" t="s">
        <v>129</v>
      </c>
      <c r="I21" s="83">
        <v>15433.800529</v>
      </c>
      <c r="J21" s="85">
        <v>1466</v>
      </c>
      <c r="K21" s="73"/>
      <c r="L21" s="83">
        <v>226.25951575699997</v>
      </c>
      <c r="M21" s="84">
        <v>3.2013028166176646E-5</v>
      </c>
      <c r="N21" s="84">
        <f t="shared" si="0"/>
        <v>1.4546684165001067E-2</v>
      </c>
      <c r="O21" s="84">
        <f>L21/'סכום נכסי הקרן'!$C$42</f>
        <v>2.7509537124165242E-3</v>
      </c>
    </row>
    <row r="22" spans="2:15">
      <c r="B22" s="76" t="s">
        <v>1132</v>
      </c>
      <c r="C22" s="73" t="s">
        <v>1133</v>
      </c>
      <c r="D22" s="86" t="s">
        <v>116</v>
      </c>
      <c r="E22" s="86" t="s">
        <v>293</v>
      </c>
      <c r="F22" s="73" t="s">
        <v>472</v>
      </c>
      <c r="G22" s="86" t="s">
        <v>153</v>
      </c>
      <c r="H22" s="86" t="s">
        <v>129</v>
      </c>
      <c r="I22" s="83">
        <v>44677.177811000001</v>
      </c>
      <c r="J22" s="85">
        <v>319.89999999999998</v>
      </c>
      <c r="K22" s="73"/>
      <c r="L22" s="83">
        <v>142.92229181900001</v>
      </c>
      <c r="M22" s="84">
        <v>1.6155273178512736E-5</v>
      </c>
      <c r="N22" s="84">
        <f t="shared" si="0"/>
        <v>9.1887646460888702E-3</v>
      </c>
      <c r="O22" s="84">
        <f>L22/'סכום נכסי הקרן'!$C$42</f>
        <v>1.7377064029820454E-3</v>
      </c>
    </row>
    <row r="23" spans="2:15">
      <c r="B23" s="76" t="s">
        <v>1134</v>
      </c>
      <c r="C23" s="73" t="s">
        <v>1135</v>
      </c>
      <c r="D23" s="86" t="s">
        <v>116</v>
      </c>
      <c r="E23" s="86" t="s">
        <v>293</v>
      </c>
      <c r="F23" s="73" t="s">
        <v>1136</v>
      </c>
      <c r="G23" s="86" t="s">
        <v>303</v>
      </c>
      <c r="H23" s="86" t="s">
        <v>129</v>
      </c>
      <c r="I23" s="83">
        <v>1097.7928360000001</v>
      </c>
      <c r="J23" s="85">
        <v>8514</v>
      </c>
      <c r="K23" s="73"/>
      <c r="L23" s="83">
        <v>93.466082072999995</v>
      </c>
      <c r="M23" s="84">
        <v>1.0941815990504938E-5</v>
      </c>
      <c r="N23" s="84">
        <f t="shared" si="0"/>
        <v>6.009124396413084E-3</v>
      </c>
      <c r="O23" s="84">
        <f>L23/'סכום נכסי הקרן'!$C$42</f>
        <v>1.1363980189009668E-3</v>
      </c>
    </row>
    <row r="24" spans="2:15">
      <c r="B24" s="76" t="s">
        <v>1137</v>
      </c>
      <c r="C24" s="73" t="s">
        <v>1138</v>
      </c>
      <c r="D24" s="86" t="s">
        <v>116</v>
      </c>
      <c r="E24" s="86" t="s">
        <v>293</v>
      </c>
      <c r="F24" s="73" t="s">
        <v>343</v>
      </c>
      <c r="G24" s="86" t="s">
        <v>303</v>
      </c>
      <c r="H24" s="86" t="s">
        <v>129</v>
      </c>
      <c r="I24" s="83">
        <v>17934.938157000001</v>
      </c>
      <c r="J24" s="85">
        <v>1236</v>
      </c>
      <c r="K24" s="73"/>
      <c r="L24" s="83">
        <v>221.67583561999999</v>
      </c>
      <c r="M24" s="84">
        <v>1.540779753633717E-5</v>
      </c>
      <c r="N24" s="84">
        <f t="shared" si="0"/>
        <v>1.4251990052166767E-2</v>
      </c>
      <c r="O24" s="84">
        <f>L24/'סכום נכסי הקרן'!$C$42</f>
        <v>2.6952234955139455E-3</v>
      </c>
    </row>
    <row r="25" spans="2:15">
      <c r="B25" s="76" t="s">
        <v>1139</v>
      </c>
      <c r="C25" s="73" t="s">
        <v>1140</v>
      </c>
      <c r="D25" s="86" t="s">
        <v>116</v>
      </c>
      <c r="E25" s="86" t="s">
        <v>293</v>
      </c>
      <c r="F25" s="73" t="s">
        <v>503</v>
      </c>
      <c r="G25" s="86" t="s">
        <v>412</v>
      </c>
      <c r="H25" s="86" t="s">
        <v>129</v>
      </c>
      <c r="I25" s="83">
        <v>3847.5019830000001</v>
      </c>
      <c r="J25" s="85">
        <v>2442</v>
      </c>
      <c r="K25" s="73"/>
      <c r="L25" s="83">
        <v>93.955998426000008</v>
      </c>
      <c r="M25" s="84">
        <v>1.5108595355772152E-5</v>
      </c>
      <c r="N25" s="84">
        <f t="shared" si="0"/>
        <v>6.0406221145555307E-3</v>
      </c>
      <c r="O25" s="84">
        <f>L25/'סכום נכסי הקרן'!$C$42</f>
        <v>1.142354617922006E-3</v>
      </c>
    </row>
    <row r="26" spans="2:15">
      <c r="B26" s="76" t="s">
        <v>1141</v>
      </c>
      <c r="C26" s="73" t="s">
        <v>1142</v>
      </c>
      <c r="D26" s="86" t="s">
        <v>116</v>
      </c>
      <c r="E26" s="86" t="s">
        <v>293</v>
      </c>
      <c r="F26" s="73" t="s">
        <v>1143</v>
      </c>
      <c r="G26" s="86" t="s">
        <v>412</v>
      </c>
      <c r="H26" s="86" t="s">
        <v>129</v>
      </c>
      <c r="I26" s="83">
        <v>2900.6719060000005</v>
      </c>
      <c r="J26" s="85">
        <v>2960</v>
      </c>
      <c r="K26" s="73"/>
      <c r="L26" s="83">
        <v>85.859888419000015</v>
      </c>
      <c r="M26" s="84">
        <v>1.3530592909961288E-5</v>
      </c>
      <c r="N26" s="84">
        <f t="shared" si="0"/>
        <v>5.5201067459846069E-3</v>
      </c>
      <c r="O26" s="84">
        <f>L26/'סכום נכסי הקרן'!$C$42</f>
        <v>1.0439188734390687E-3</v>
      </c>
    </row>
    <row r="27" spans="2:15">
      <c r="B27" s="76" t="s">
        <v>1144</v>
      </c>
      <c r="C27" s="73" t="s">
        <v>1145</v>
      </c>
      <c r="D27" s="86" t="s">
        <v>116</v>
      </c>
      <c r="E27" s="86" t="s">
        <v>293</v>
      </c>
      <c r="F27" s="73" t="s">
        <v>1146</v>
      </c>
      <c r="G27" s="86" t="s">
        <v>1147</v>
      </c>
      <c r="H27" s="86" t="s">
        <v>129</v>
      </c>
      <c r="I27" s="83">
        <v>945.66456600000004</v>
      </c>
      <c r="J27" s="85">
        <v>8337</v>
      </c>
      <c r="K27" s="73"/>
      <c r="L27" s="83">
        <v>78.840054812000005</v>
      </c>
      <c r="M27" s="84">
        <v>8.7931997091933324E-6</v>
      </c>
      <c r="N27" s="84">
        <f t="shared" si="0"/>
        <v>5.0687873748180923E-3</v>
      </c>
      <c r="O27" s="84">
        <f>L27/'סכום נכסי הקרן'!$C$42</f>
        <v>9.5856892801417432E-4</v>
      </c>
    </row>
    <row r="28" spans="2:15">
      <c r="B28" s="76" t="s">
        <v>1148</v>
      </c>
      <c r="C28" s="73" t="s">
        <v>1149</v>
      </c>
      <c r="D28" s="86" t="s">
        <v>116</v>
      </c>
      <c r="E28" s="86" t="s">
        <v>293</v>
      </c>
      <c r="F28" s="73" t="s">
        <v>881</v>
      </c>
      <c r="G28" s="86" t="s">
        <v>882</v>
      </c>
      <c r="H28" s="86" t="s">
        <v>129</v>
      </c>
      <c r="I28" s="83">
        <v>1664.899277</v>
      </c>
      <c r="J28" s="85">
        <v>3055</v>
      </c>
      <c r="K28" s="73"/>
      <c r="L28" s="83">
        <v>50.862672916999998</v>
      </c>
      <c r="M28" s="84">
        <v>1.5191081081304996E-6</v>
      </c>
      <c r="N28" s="84">
        <f t="shared" si="0"/>
        <v>3.2700646257281763E-3</v>
      </c>
      <c r="O28" s="84">
        <f>L28/'סכום נכסי הקרן'!$C$42</f>
        <v>6.1840872599905089E-4</v>
      </c>
    </row>
    <row r="29" spans="2:15">
      <c r="B29" s="76" t="s">
        <v>1150</v>
      </c>
      <c r="C29" s="73" t="s">
        <v>1151</v>
      </c>
      <c r="D29" s="86" t="s">
        <v>116</v>
      </c>
      <c r="E29" s="86" t="s">
        <v>293</v>
      </c>
      <c r="F29" s="73" t="s">
        <v>314</v>
      </c>
      <c r="G29" s="86" t="s">
        <v>303</v>
      </c>
      <c r="H29" s="86" t="s">
        <v>129</v>
      </c>
      <c r="I29" s="83">
        <v>23487.267833000002</v>
      </c>
      <c r="J29" s="85">
        <v>1890</v>
      </c>
      <c r="K29" s="73"/>
      <c r="L29" s="83">
        <v>443.90936204100001</v>
      </c>
      <c r="M29" s="84">
        <v>1.6165828618156446E-5</v>
      </c>
      <c r="N29" s="84">
        <f t="shared" si="0"/>
        <v>2.8539835179496813E-2</v>
      </c>
      <c r="O29" s="84">
        <f>L29/'סכום נכסי הקרן'!$C$42</f>
        <v>5.3972276189022976E-3</v>
      </c>
    </row>
    <row r="30" spans="2:15">
      <c r="B30" s="76" t="s">
        <v>1152</v>
      </c>
      <c r="C30" s="73" t="s">
        <v>1153</v>
      </c>
      <c r="D30" s="86" t="s">
        <v>116</v>
      </c>
      <c r="E30" s="86" t="s">
        <v>293</v>
      </c>
      <c r="F30" s="73" t="s">
        <v>439</v>
      </c>
      <c r="G30" s="86" t="s">
        <v>347</v>
      </c>
      <c r="H30" s="86" t="s">
        <v>129</v>
      </c>
      <c r="I30" s="83">
        <v>11245.158466000001</v>
      </c>
      <c r="J30" s="85">
        <v>828</v>
      </c>
      <c r="K30" s="73"/>
      <c r="L30" s="83">
        <v>93.109912097999995</v>
      </c>
      <c r="M30" s="84">
        <v>1.373495283957568E-5</v>
      </c>
      <c r="N30" s="84">
        <f t="shared" si="0"/>
        <v>5.9862255047662648E-3</v>
      </c>
      <c r="O30" s="84">
        <f>L30/'סכום נכסי הקרן'!$C$42</f>
        <v>1.1320675618516826E-3</v>
      </c>
    </row>
    <row r="31" spans="2:15">
      <c r="B31" s="76" t="s">
        <v>1154</v>
      </c>
      <c r="C31" s="73" t="s">
        <v>1155</v>
      </c>
      <c r="D31" s="86" t="s">
        <v>116</v>
      </c>
      <c r="E31" s="86" t="s">
        <v>293</v>
      </c>
      <c r="F31" s="73" t="s">
        <v>540</v>
      </c>
      <c r="G31" s="86" t="s">
        <v>303</v>
      </c>
      <c r="H31" s="86" t="s">
        <v>129</v>
      </c>
      <c r="I31" s="83">
        <v>3849.2645140000004</v>
      </c>
      <c r="J31" s="85">
        <v>7425</v>
      </c>
      <c r="K31" s="73"/>
      <c r="L31" s="83">
        <v>285.80789019399998</v>
      </c>
      <c r="M31" s="84">
        <v>1.5091919012690441E-5</v>
      </c>
      <c r="N31" s="84">
        <f t="shared" si="0"/>
        <v>1.8375170196079579E-2</v>
      </c>
      <c r="O31" s="84">
        <f>L31/'סכום נכסי הקרן'!$C$42</f>
        <v>3.4749666723919602E-3</v>
      </c>
    </row>
    <row r="32" spans="2:15">
      <c r="B32" s="76" t="s">
        <v>1156</v>
      </c>
      <c r="C32" s="73" t="s">
        <v>1157</v>
      </c>
      <c r="D32" s="86" t="s">
        <v>116</v>
      </c>
      <c r="E32" s="86" t="s">
        <v>293</v>
      </c>
      <c r="F32" s="73" t="s">
        <v>1158</v>
      </c>
      <c r="G32" s="86" t="s">
        <v>1159</v>
      </c>
      <c r="H32" s="86" t="s">
        <v>129</v>
      </c>
      <c r="I32" s="83">
        <v>2032.6237329999997</v>
      </c>
      <c r="J32" s="85">
        <v>7269</v>
      </c>
      <c r="K32" s="73"/>
      <c r="L32" s="83">
        <v>147.751419172</v>
      </c>
      <c r="M32" s="84">
        <v>3.271201665586444E-5</v>
      </c>
      <c r="N32" s="84">
        <f t="shared" si="0"/>
        <v>9.4992390593378745E-3</v>
      </c>
      <c r="O32" s="84">
        <f>L32/'סכום נכסי הקרן'!$C$42</f>
        <v>1.796420865333035E-3</v>
      </c>
    </row>
    <row r="33" spans="2:15">
      <c r="B33" s="76" t="s">
        <v>1160</v>
      </c>
      <c r="C33" s="73" t="s">
        <v>1161</v>
      </c>
      <c r="D33" s="86" t="s">
        <v>116</v>
      </c>
      <c r="E33" s="86" t="s">
        <v>293</v>
      </c>
      <c r="F33" s="73" t="s">
        <v>1162</v>
      </c>
      <c r="G33" s="86" t="s">
        <v>1163</v>
      </c>
      <c r="H33" s="86" t="s">
        <v>129</v>
      </c>
      <c r="I33" s="83">
        <v>3458.8661350000002</v>
      </c>
      <c r="J33" s="85">
        <v>4828</v>
      </c>
      <c r="K33" s="73"/>
      <c r="L33" s="83">
        <v>166.99405698299998</v>
      </c>
      <c r="M33" s="84">
        <v>3.1954059969865024E-5</v>
      </c>
      <c r="N33" s="84">
        <f t="shared" si="0"/>
        <v>1.0736387356953571E-2</v>
      </c>
      <c r="O33" s="84">
        <f>L33/'סכום נכסי הקרן'!$C$42</f>
        <v>2.0303805542581594E-3</v>
      </c>
    </row>
    <row r="34" spans="2:15">
      <c r="B34" s="76" t="s">
        <v>1164</v>
      </c>
      <c r="C34" s="73" t="s">
        <v>1165</v>
      </c>
      <c r="D34" s="86" t="s">
        <v>116</v>
      </c>
      <c r="E34" s="86" t="s">
        <v>293</v>
      </c>
      <c r="F34" s="73" t="s">
        <v>444</v>
      </c>
      <c r="G34" s="86" t="s">
        <v>347</v>
      </c>
      <c r="H34" s="86" t="s">
        <v>129</v>
      </c>
      <c r="I34" s="83">
        <v>988.72410700000012</v>
      </c>
      <c r="J34" s="85">
        <v>17450</v>
      </c>
      <c r="K34" s="73"/>
      <c r="L34" s="83">
        <v>172.53235668000002</v>
      </c>
      <c r="M34" s="84">
        <v>2.0842221652033904E-5</v>
      </c>
      <c r="N34" s="84">
        <f t="shared" si="0"/>
        <v>1.1092455901667976E-2</v>
      </c>
      <c r="O34" s="84">
        <f>L34/'סכום נכסי הקרן'!$C$42</f>
        <v>2.0977174176867032E-3</v>
      </c>
    </row>
    <row r="35" spans="2:15">
      <c r="B35" s="76" t="s">
        <v>1166</v>
      </c>
      <c r="C35" s="73" t="s">
        <v>1167</v>
      </c>
      <c r="D35" s="86" t="s">
        <v>116</v>
      </c>
      <c r="E35" s="86" t="s">
        <v>293</v>
      </c>
      <c r="F35" s="73" t="s">
        <v>1168</v>
      </c>
      <c r="G35" s="86" t="s">
        <v>1147</v>
      </c>
      <c r="H35" s="86" t="s">
        <v>129</v>
      </c>
      <c r="I35" s="83">
        <v>202.09219999999996</v>
      </c>
      <c r="J35" s="85">
        <v>22670</v>
      </c>
      <c r="K35" s="73"/>
      <c r="L35" s="83">
        <v>45.814301768999989</v>
      </c>
      <c r="M35" s="84">
        <v>7.1561334538320202E-6</v>
      </c>
      <c r="N35" s="84">
        <f t="shared" si="0"/>
        <v>2.9454945832618497E-3</v>
      </c>
      <c r="O35" s="84">
        <f>L35/'סכום נכסי הקרן'!$C$42</f>
        <v>5.5702860987539378E-4</v>
      </c>
    </row>
    <row r="36" spans="2:15">
      <c r="B36" s="76" t="s">
        <v>1169</v>
      </c>
      <c r="C36" s="73" t="s">
        <v>1170</v>
      </c>
      <c r="D36" s="86" t="s">
        <v>116</v>
      </c>
      <c r="E36" s="86" t="s">
        <v>293</v>
      </c>
      <c r="F36" s="73" t="s">
        <v>890</v>
      </c>
      <c r="G36" s="86" t="s">
        <v>154</v>
      </c>
      <c r="H36" s="86" t="s">
        <v>129</v>
      </c>
      <c r="I36" s="83">
        <v>163.00040000000001</v>
      </c>
      <c r="J36" s="85">
        <v>90000</v>
      </c>
      <c r="K36" s="73"/>
      <c r="L36" s="83">
        <v>146.70035973900002</v>
      </c>
      <c r="M36" s="84">
        <v>2.598348939807689E-6</v>
      </c>
      <c r="N36" s="84">
        <f t="shared" si="0"/>
        <v>9.4316643119981142E-3</v>
      </c>
      <c r="O36" s="84">
        <f>L36/'סכום נכסי הקרן'!$C$42</f>
        <v>1.7836416642483522E-3</v>
      </c>
    </row>
    <row r="37" spans="2:15">
      <c r="B37" s="76" t="s">
        <v>1171</v>
      </c>
      <c r="C37" s="73" t="s">
        <v>1172</v>
      </c>
      <c r="D37" s="86" t="s">
        <v>116</v>
      </c>
      <c r="E37" s="86" t="s">
        <v>293</v>
      </c>
      <c r="F37" s="73" t="s">
        <v>557</v>
      </c>
      <c r="G37" s="86" t="s">
        <v>303</v>
      </c>
      <c r="H37" s="86" t="s">
        <v>129</v>
      </c>
      <c r="I37" s="83">
        <v>21809.611996</v>
      </c>
      <c r="J37" s="85">
        <v>2199</v>
      </c>
      <c r="K37" s="73"/>
      <c r="L37" s="83">
        <v>479.59336780299998</v>
      </c>
      <c r="M37" s="84">
        <v>1.6325805049818235E-5</v>
      </c>
      <c r="N37" s="84">
        <f t="shared" si="0"/>
        <v>3.0834032441544264E-2</v>
      </c>
      <c r="O37" s="84">
        <f>L37/'סכום נכסי הקרן'!$C$42</f>
        <v>5.8310880370881762E-3</v>
      </c>
    </row>
    <row r="38" spans="2:15">
      <c r="B38" s="76" t="s">
        <v>1173</v>
      </c>
      <c r="C38" s="73" t="s">
        <v>1174</v>
      </c>
      <c r="D38" s="86" t="s">
        <v>116</v>
      </c>
      <c r="E38" s="86" t="s">
        <v>293</v>
      </c>
      <c r="F38" s="73" t="s">
        <v>1175</v>
      </c>
      <c r="G38" s="86" t="s">
        <v>882</v>
      </c>
      <c r="H38" s="86" t="s">
        <v>129</v>
      </c>
      <c r="I38" s="83">
        <v>578.59322499999996</v>
      </c>
      <c r="J38" s="85">
        <v>14360</v>
      </c>
      <c r="K38" s="73"/>
      <c r="L38" s="83">
        <v>83.085987084999999</v>
      </c>
      <c r="M38" s="84">
        <v>4.2442379119354919E-6</v>
      </c>
      <c r="N38" s="84">
        <f t="shared" si="0"/>
        <v>5.3417669909667015E-3</v>
      </c>
      <c r="O38" s="84">
        <f>L38/'סכום נכסי הקרן'!$C$42</f>
        <v>1.0101926712631569E-3</v>
      </c>
    </row>
    <row r="39" spans="2:15">
      <c r="B39" s="76" t="s">
        <v>1176</v>
      </c>
      <c r="C39" s="73" t="s">
        <v>1177</v>
      </c>
      <c r="D39" s="86" t="s">
        <v>116</v>
      </c>
      <c r="E39" s="86" t="s">
        <v>293</v>
      </c>
      <c r="F39" s="73" t="s">
        <v>359</v>
      </c>
      <c r="G39" s="86" t="s">
        <v>347</v>
      </c>
      <c r="H39" s="86" t="s">
        <v>129</v>
      </c>
      <c r="I39" s="83">
        <v>2089.5878579999999</v>
      </c>
      <c r="J39" s="85">
        <v>20410</v>
      </c>
      <c r="K39" s="73"/>
      <c r="L39" s="83">
        <v>426.48488181499999</v>
      </c>
      <c r="M39" s="84">
        <v>1.7230479936302264E-5</v>
      </c>
      <c r="N39" s="84">
        <f t="shared" si="0"/>
        <v>2.7419579928623074E-2</v>
      </c>
      <c r="O39" s="84">
        <f>L39/'סכום נכסי הקרן'!$C$42</f>
        <v>5.1853738172875025E-3</v>
      </c>
    </row>
    <row r="40" spans="2:15">
      <c r="B40" s="76" t="s">
        <v>1178</v>
      </c>
      <c r="C40" s="73" t="s">
        <v>1179</v>
      </c>
      <c r="D40" s="86" t="s">
        <v>116</v>
      </c>
      <c r="E40" s="86" t="s">
        <v>293</v>
      </c>
      <c r="F40" s="73" t="s">
        <v>464</v>
      </c>
      <c r="G40" s="86" t="s">
        <v>124</v>
      </c>
      <c r="H40" s="86" t="s">
        <v>129</v>
      </c>
      <c r="I40" s="83">
        <v>8743.6515120000004</v>
      </c>
      <c r="J40" s="85">
        <v>2480</v>
      </c>
      <c r="K40" s="73"/>
      <c r="L40" s="83">
        <v>216.8425575</v>
      </c>
      <c r="M40" s="84">
        <v>3.6701950153407172E-5</v>
      </c>
      <c r="N40" s="84">
        <f t="shared" si="0"/>
        <v>1.3941248777670449E-2</v>
      </c>
      <c r="O40" s="84">
        <f>L40/'סכום נכסי הקרן'!$C$42</f>
        <v>2.6364585664771689E-3</v>
      </c>
    </row>
    <row r="41" spans="2:15">
      <c r="B41" s="76" t="s">
        <v>1180</v>
      </c>
      <c r="C41" s="73" t="s">
        <v>1181</v>
      </c>
      <c r="D41" s="86" t="s">
        <v>116</v>
      </c>
      <c r="E41" s="86" t="s">
        <v>293</v>
      </c>
      <c r="F41" s="73" t="s">
        <v>657</v>
      </c>
      <c r="G41" s="86" t="s">
        <v>658</v>
      </c>
      <c r="H41" s="86" t="s">
        <v>129</v>
      </c>
      <c r="I41" s="83">
        <v>1937.9573150000003</v>
      </c>
      <c r="J41" s="85">
        <v>9638</v>
      </c>
      <c r="K41" s="83">
        <v>1.1683305100000001</v>
      </c>
      <c r="L41" s="83">
        <v>187.9486565</v>
      </c>
      <c r="M41" s="84">
        <v>1.6690423326257089E-5</v>
      </c>
      <c r="N41" s="84">
        <f t="shared" si="0"/>
        <v>1.2083601152395687E-2</v>
      </c>
      <c r="O41" s="84">
        <f>L41/'סכום נכסי הקרן'!$C$42</f>
        <v>2.2851549585108533E-3</v>
      </c>
    </row>
    <row r="42" spans="2:15">
      <c r="B42" s="76" t="s">
        <v>1182</v>
      </c>
      <c r="C42" s="73" t="s">
        <v>1183</v>
      </c>
      <c r="D42" s="86" t="s">
        <v>116</v>
      </c>
      <c r="E42" s="86" t="s">
        <v>293</v>
      </c>
      <c r="F42" s="73" t="s">
        <v>1184</v>
      </c>
      <c r="G42" s="86" t="s">
        <v>669</v>
      </c>
      <c r="H42" s="86" t="s">
        <v>129</v>
      </c>
      <c r="I42" s="83">
        <v>5591.0889749999997</v>
      </c>
      <c r="J42" s="85">
        <v>1873</v>
      </c>
      <c r="K42" s="73"/>
      <c r="L42" s="83">
        <v>104.72109651000001</v>
      </c>
      <c r="M42" s="84">
        <v>1.3117705281230795E-5</v>
      </c>
      <c r="N42" s="84">
        <f t="shared" si="0"/>
        <v>6.7327321516042656E-3</v>
      </c>
      <c r="O42" s="84">
        <f>L42/'סכום נכסי הקרן'!$C$42</f>
        <v>1.2732409872295105E-3</v>
      </c>
    </row>
    <row r="43" spans="2:15">
      <c r="B43" s="76" t="s">
        <v>1185</v>
      </c>
      <c r="C43" s="73" t="s">
        <v>1186</v>
      </c>
      <c r="D43" s="86" t="s">
        <v>116</v>
      </c>
      <c r="E43" s="86" t="s">
        <v>293</v>
      </c>
      <c r="F43" s="73" t="s">
        <v>779</v>
      </c>
      <c r="G43" s="86" t="s">
        <v>780</v>
      </c>
      <c r="H43" s="86" t="s">
        <v>129</v>
      </c>
      <c r="I43" s="83">
        <v>7988.2413390000002</v>
      </c>
      <c r="J43" s="85">
        <v>2439</v>
      </c>
      <c r="K43" s="73"/>
      <c r="L43" s="83">
        <v>194.83320626700001</v>
      </c>
      <c r="M43" s="84">
        <v>2.2416621279384394E-5</v>
      </c>
      <c r="N43" s="84">
        <f t="shared" si="0"/>
        <v>1.2526222850509538E-2</v>
      </c>
      <c r="O43" s="84">
        <f>L43/'סכום נכסי הקרן'!$C$42</f>
        <v>2.368860068885903E-3</v>
      </c>
    </row>
    <row r="44" spans="2:15">
      <c r="B44" s="72"/>
      <c r="C44" s="73"/>
      <c r="D44" s="73"/>
      <c r="E44" s="73"/>
      <c r="F44" s="73"/>
      <c r="G44" s="73"/>
      <c r="H44" s="73"/>
      <c r="I44" s="83"/>
      <c r="J44" s="85"/>
      <c r="K44" s="73"/>
      <c r="L44" s="73"/>
      <c r="M44" s="73"/>
      <c r="N44" s="84"/>
      <c r="O44" s="73"/>
    </row>
    <row r="45" spans="2:15">
      <c r="B45" s="89" t="s">
        <v>1187</v>
      </c>
      <c r="C45" s="71"/>
      <c r="D45" s="71"/>
      <c r="E45" s="71"/>
      <c r="F45" s="71"/>
      <c r="G45" s="71"/>
      <c r="H45" s="71"/>
      <c r="I45" s="80"/>
      <c r="J45" s="82"/>
      <c r="K45" s="80">
        <v>15.074481885000001</v>
      </c>
      <c r="L45" s="80">
        <v>2692.8273216910006</v>
      </c>
      <c r="M45" s="71"/>
      <c r="N45" s="81">
        <f t="shared" ref="N45:N76" si="1">IFERROR(L45/$L$11,0)</f>
        <v>0.17312734197484389</v>
      </c>
      <c r="O45" s="81">
        <f>L45/'סכום נכסי הקרן'!$C$42</f>
        <v>3.2740471898907622E-2</v>
      </c>
    </row>
    <row r="46" spans="2:15">
      <c r="B46" s="76" t="s">
        <v>1188</v>
      </c>
      <c r="C46" s="73" t="s">
        <v>1189</v>
      </c>
      <c r="D46" s="86" t="s">
        <v>116</v>
      </c>
      <c r="E46" s="86" t="s">
        <v>293</v>
      </c>
      <c r="F46" s="73" t="s">
        <v>1190</v>
      </c>
      <c r="G46" s="86" t="s">
        <v>1191</v>
      </c>
      <c r="H46" s="86" t="s">
        <v>129</v>
      </c>
      <c r="I46" s="83">
        <v>8694.6837589999996</v>
      </c>
      <c r="J46" s="85">
        <v>321.5</v>
      </c>
      <c r="K46" s="73"/>
      <c r="L46" s="83">
        <v>27.953408286999998</v>
      </c>
      <c r="M46" s="84">
        <v>2.9289516757172318E-5</v>
      </c>
      <c r="N46" s="84">
        <f t="shared" si="1"/>
        <v>1.7971814371026394E-3</v>
      </c>
      <c r="O46" s="84">
        <f>L46/'סכום נכסי הקרן'!$C$42</f>
        <v>3.3986872129791696E-4</v>
      </c>
    </row>
    <row r="47" spans="2:15">
      <c r="B47" s="76" t="s">
        <v>1192</v>
      </c>
      <c r="C47" s="73" t="s">
        <v>1193</v>
      </c>
      <c r="D47" s="86" t="s">
        <v>116</v>
      </c>
      <c r="E47" s="86" t="s">
        <v>293</v>
      </c>
      <c r="F47" s="73" t="s">
        <v>622</v>
      </c>
      <c r="G47" s="86" t="s">
        <v>416</v>
      </c>
      <c r="H47" s="86" t="s">
        <v>129</v>
      </c>
      <c r="I47" s="83">
        <v>6306.291788999999</v>
      </c>
      <c r="J47" s="85">
        <v>3344</v>
      </c>
      <c r="K47" s="73"/>
      <c r="L47" s="83">
        <v>210.88239741199999</v>
      </c>
      <c r="M47" s="84">
        <v>3.5355035699365315E-5</v>
      </c>
      <c r="N47" s="84">
        <f t="shared" si="1"/>
        <v>1.3558057970941699E-2</v>
      </c>
      <c r="O47" s="84">
        <f>L47/'סכום נכסי הקרן'!$C$42</f>
        <v>2.5639925556407909E-3</v>
      </c>
    </row>
    <row r="48" spans="2:15">
      <c r="B48" s="76" t="s">
        <v>1194</v>
      </c>
      <c r="C48" s="73" t="s">
        <v>1195</v>
      </c>
      <c r="D48" s="86" t="s">
        <v>116</v>
      </c>
      <c r="E48" s="86" t="s">
        <v>293</v>
      </c>
      <c r="F48" s="73" t="s">
        <v>785</v>
      </c>
      <c r="G48" s="86" t="s">
        <v>669</v>
      </c>
      <c r="H48" s="86" t="s">
        <v>129</v>
      </c>
      <c r="I48" s="83">
        <v>3736.0589039999995</v>
      </c>
      <c r="J48" s="85">
        <v>1105</v>
      </c>
      <c r="K48" s="73"/>
      <c r="L48" s="83">
        <v>41.283450889000001</v>
      </c>
      <c r="M48" s="84">
        <v>1.7728258075636372E-5</v>
      </c>
      <c r="N48" s="84">
        <f t="shared" si="1"/>
        <v>2.6541969707412683E-3</v>
      </c>
      <c r="O48" s="84">
        <f>L48/'סכום נכסי הקרן'!$C$42</f>
        <v>5.0194071221486833E-4</v>
      </c>
    </row>
    <row r="49" spans="2:15">
      <c r="B49" s="76" t="s">
        <v>1196</v>
      </c>
      <c r="C49" s="73" t="s">
        <v>1197</v>
      </c>
      <c r="D49" s="86" t="s">
        <v>116</v>
      </c>
      <c r="E49" s="86" t="s">
        <v>293</v>
      </c>
      <c r="F49" s="73" t="s">
        <v>1198</v>
      </c>
      <c r="G49" s="86" t="s">
        <v>412</v>
      </c>
      <c r="H49" s="86" t="s">
        <v>129</v>
      </c>
      <c r="I49" s="83">
        <v>226.967232</v>
      </c>
      <c r="J49" s="85">
        <v>9735</v>
      </c>
      <c r="K49" s="73"/>
      <c r="L49" s="83">
        <v>22.095260025999995</v>
      </c>
      <c r="M49" s="84">
        <v>1.5466342594330882E-5</v>
      </c>
      <c r="N49" s="84">
        <f t="shared" si="1"/>
        <v>1.4205491780818124E-3</v>
      </c>
      <c r="O49" s="84">
        <f>L49/'סכום נכסי הקרן'!$C$42</f>
        <v>2.6864301106616599E-4</v>
      </c>
    </row>
    <row r="50" spans="2:15">
      <c r="B50" s="76" t="s">
        <v>1199</v>
      </c>
      <c r="C50" s="73" t="s">
        <v>1200</v>
      </c>
      <c r="D50" s="86" t="s">
        <v>116</v>
      </c>
      <c r="E50" s="86" t="s">
        <v>293</v>
      </c>
      <c r="F50" s="73" t="s">
        <v>1201</v>
      </c>
      <c r="G50" s="86" t="s">
        <v>124</v>
      </c>
      <c r="H50" s="86" t="s">
        <v>129</v>
      </c>
      <c r="I50" s="83">
        <v>137.21361400000001</v>
      </c>
      <c r="J50" s="85">
        <v>12300</v>
      </c>
      <c r="K50" s="73"/>
      <c r="L50" s="83">
        <v>16.877274695000001</v>
      </c>
      <c r="M50" s="84">
        <v>1.2163656755806552E-5</v>
      </c>
      <c r="N50" s="84">
        <f t="shared" si="1"/>
        <v>1.0850742950312101E-3</v>
      </c>
      <c r="O50" s="84">
        <f>L50/'סכום נכסי הקרן'!$C$42</f>
        <v>2.0520065784790007E-4</v>
      </c>
    </row>
    <row r="51" spans="2:15">
      <c r="B51" s="76" t="s">
        <v>1202</v>
      </c>
      <c r="C51" s="73" t="s">
        <v>1203</v>
      </c>
      <c r="D51" s="86" t="s">
        <v>116</v>
      </c>
      <c r="E51" s="86" t="s">
        <v>293</v>
      </c>
      <c r="F51" s="73" t="s">
        <v>1204</v>
      </c>
      <c r="G51" s="86" t="s">
        <v>780</v>
      </c>
      <c r="H51" s="86" t="s">
        <v>129</v>
      </c>
      <c r="I51" s="83">
        <v>5089.9493190000003</v>
      </c>
      <c r="J51" s="85">
        <v>1565</v>
      </c>
      <c r="K51" s="73"/>
      <c r="L51" s="83">
        <v>79.657706837000006</v>
      </c>
      <c r="M51" s="84">
        <v>4.6776233678010523E-5</v>
      </c>
      <c r="N51" s="84">
        <f t="shared" si="1"/>
        <v>5.1213558854716849E-3</v>
      </c>
      <c r="O51" s="84">
        <f>L51/'סכום נכסי הקרן'!$C$42</f>
        <v>9.685102684528871E-4</v>
      </c>
    </row>
    <row r="52" spans="2:15">
      <c r="B52" s="76" t="s">
        <v>1205</v>
      </c>
      <c r="C52" s="73" t="s">
        <v>1206</v>
      </c>
      <c r="D52" s="86" t="s">
        <v>116</v>
      </c>
      <c r="E52" s="86" t="s">
        <v>293</v>
      </c>
      <c r="F52" s="73" t="s">
        <v>1207</v>
      </c>
      <c r="G52" s="86" t="s">
        <v>1208</v>
      </c>
      <c r="H52" s="86" t="s">
        <v>129</v>
      </c>
      <c r="I52" s="83">
        <v>7367.0546009999998</v>
      </c>
      <c r="J52" s="85">
        <v>213.6</v>
      </c>
      <c r="K52" s="73"/>
      <c r="L52" s="83">
        <v>15.736028628</v>
      </c>
      <c r="M52" s="84">
        <v>1.7398238519693737E-5</v>
      </c>
      <c r="N52" s="84">
        <f t="shared" si="1"/>
        <v>1.011701265677482E-3</v>
      </c>
      <c r="O52" s="84">
        <f>L52/'סכום נכסי הקרן'!$C$42</f>
        <v>1.9132493158599908E-4</v>
      </c>
    </row>
    <row r="53" spans="2:15">
      <c r="B53" s="76" t="s">
        <v>1209</v>
      </c>
      <c r="C53" s="73" t="s">
        <v>1210</v>
      </c>
      <c r="D53" s="86" t="s">
        <v>116</v>
      </c>
      <c r="E53" s="86" t="s">
        <v>293</v>
      </c>
      <c r="F53" s="73" t="s">
        <v>1211</v>
      </c>
      <c r="G53" s="86" t="s">
        <v>154</v>
      </c>
      <c r="H53" s="86" t="s">
        <v>129</v>
      </c>
      <c r="I53" s="83">
        <v>50.920775999999996</v>
      </c>
      <c r="J53" s="85">
        <v>3391</v>
      </c>
      <c r="K53" s="73"/>
      <c r="L53" s="83">
        <v>1.726723512</v>
      </c>
      <c r="M53" s="84">
        <v>1.4504201012857469E-6</v>
      </c>
      <c r="N53" s="84">
        <f t="shared" si="1"/>
        <v>1.1101456433912806E-4</v>
      </c>
      <c r="O53" s="84">
        <f>L53/'סכום נכסי הקרן'!$C$42</f>
        <v>2.0994195270685932E-5</v>
      </c>
    </row>
    <row r="54" spans="2:15">
      <c r="B54" s="76" t="s">
        <v>1212</v>
      </c>
      <c r="C54" s="73" t="s">
        <v>1213</v>
      </c>
      <c r="D54" s="86" t="s">
        <v>116</v>
      </c>
      <c r="E54" s="86" t="s">
        <v>293</v>
      </c>
      <c r="F54" s="73" t="s">
        <v>1214</v>
      </c>
      <c r="G54" s="86" t="s">
        <v>124</v>
      </c>
      <c r="H54" s="86" t="s">
        <v>129</v>
      </c>
      <c r="I54" s="83">
        <v>184.03584000000004</v>
      </c>
      <c r="J54" s="85">
        <v>11140</v>
      </c>
      <c r="K54" s="73"/>
      <c r="L54" s="83">
        <v>20.501592576</v>
      </c>
      <c r="M54" s="84">
        <v>8.3686638928735899E-6</v>
      </c>
      <c r="N54" s="84">
        <f t="shared" si="1"/>
        <v>1.3180890584195289E-3</v>
      </c>
      <c r="O54" s="84">
        <f>L54/'סכום נכסי הקרן'!$C$42</f>
        <v>2.4926656462913158E-4</v>
      </c>
    </row>
    <row r="55" spans="2:15">
      <c r="B55" s="76" t="s">
        <v>1215</v>
      </c>
      <c r="C55" s="73" t="s">
        <v>1216</v>
      </c>
      <c r="D55" s="86" t="s">
        <v>116</v>
      </c>
      <c r="E55" s="86" t="s">
        <v>293</v>
      </c>
      <c r="F55" s="73" t="s">
        <v>1217</v>
      </c>
      <c r="G55" s="86" t="s">
        <v>152</v>
      </c>
      <c r="H55" s="86" t="s">
        <v>129</v>
      </c>
      <c r="I55" s="83">
        <v>91.658474999999996</v>
      </c>
      <c r="J55" s="85">
        <v>26800</v>
      </c>
      <c r="K55" s="73"/>
      <c r="L55" s="83">
        <v>24.564471299999997</v>
      </c>
      <c r="M55" s="84">
        <v>9.495834392213493E-6</v>
      </c>
      <c r="N55" s="84">
        <f t="shared" si="1"/>
        <v>1.5792997898267539E-3</v>
      </c>
      <c r="O55" s="84">
        <f>L55/'סכום נכסי הקרן'!$C$42</f>
        <v>2.9866466959497818E-4</v>
      </c>
    </row>
    <row r="56" spans="2:15">
      <c r="B56" s="76" t="s">
        <v>1218</v>
      </c>
      <c r="C56" s="73" t="s">
        <v>1219</v>
      </c>
      <c r="D56" s="86" t="s">
        <v>116</v>
      </c>
      <c r="E56" s="86" t="s">
        <v>293</v>
      </c>
      <c r="F56" s="73" t="s">
        <v>820</v>
      </c>
      <c r="G56" s="86" t="s">
        <v>152</v>
      </c>
      <c r="H56" s="86" t="s">
        <v>129</v>
      </c>
      <c r="I56" s="83">
        <v>33966.001854000002</v>
      </c>
      <c r="J56" s="85">
        <v>670</v>
      </c>
      <c r="K56" s="73"/>
      <c r="L56" s="83">
        <v>227.57221242399996</v>
      </c>
      <c r="M56" s="84">
        <v>4.1272653080579071E-5</v>
      </c>
      <c r="N56" s="84">
        <f t="shared" si="1"/>
        <v>1.4631080101920718E-2</v>
      </c>
      <c r="O56" s="84">
        <f>L56/'סכום נכסי הקרן'!$C$42</f>
        <v>2.7669140036656165E-3</v>
      </c>
    </row>
    <row r="57" spans="2:15">
      <c r="B57" s="76" t="s">
        <v>1220</v>
      </c>
      <c r="C57" s="73" t="s">
        <v>1221</v>
      </c>
      <c r="D57" s="86" t="s">
        <v>116</v>
      </c>
      <c r="E57" s="86" t="s">
        <v>293</v>
      </c>
      <c r="F57" s="73" t="s">
        <v>668</v>
      </c>
      <c r="G57" s="86" t="s">
        <v>669</v>
      </c>
      <c r="H57" s="86" t="s">
        <v>129</v>
      </c>
      <c r="I57" s="83">
        <v>324.30817300000001</v>
      </c>
      <c r="J57" s="85">
        <v>13070</v>
      </c>
      <c r="K57" s="73"/>
      <c r="L57" s="83">
        <v>42.387078200000005</v>
      </c>
      <c r="M57" s="84">
        <v>2.5650116628765876E-5</v>
      </c>
      <c r="N57" s="84">
        <f t="shared" si="1"/>
        <v>2.7251514138075584E-3</v>
      </c>
      <c r="O57" s="84">
        <f>L57/'סכום נכסי הקרן'!$C$42</f>
        <v>5.1535905459115273E-4</v>
      </c>
    </row>
    <row r="58" spans="2:15">
      <c r="B58" s="76" t="s">
        <v>1222</v>
      </c>
      <c r="C58" s="73" t="s">
        <v>1223</v>
      </c>
      <c r="D58" s="86" t="s">
        <v>116</v>
      </c>
      <c r="E58" s="86" t="s">
        <v>293</v>
      </c>
      <c r="F58" s="73" t="s">
        <v>1224</v>
      </c>
      <c r="G58" s="86" t="s">
        <v>647</v>
      </c>
      <c r="H58" s="86" t="s">
        <v>129</v>
      </c>
      <c r="I58" s="83">
        <v>227.57227500000002</v>
      </c>
      <c r="J58" s="85">
        <v>8387</v>
      </c>
      <c r="K58" s="73"/>
      <c r="L58" s="83">
        <v>19.086486693999998</v>
      </c>
      <c r="M58" s="84">
        <v>6.2638529970944687E-6</v>
      </c>
      <c r="N58" s="84">
        <f t="shared" si="1"/>
        <v>1.2271090249097009E-3</v>
      </c>
      <c r="O58" s="84">
        <f>L58/'סכום נכסי הקרן'!$C$42</f>
        <v>2.3206114117312415E-4</v>
      </c>
    </row>
    <row r="59" spans="2:15">
      <c r="B59" s="76" t="s">
        <v>1225</v>
      </c>
      <c r="C59" s="73" t="s">
        <v>1226</v>
      </c>
      <c r="D59" s="86" t="s">
        <v>116</v>
      </c>
      <c r="E59" s="86" t="s">
        <v>293</v>
      </c>
      <c r="F59" s="73" t="s">
        <v>1227</v>
      </c>
      <c r="G59" s="86" t="s">
        <v>1163</v>
      </c>
      <c r="H59" s="86" t="s">
        <v>129</v>
      </c>
      <c r="I59" s="83">
        <v>790.97956999999997</v>
      </c>
      <c r="J59" s="85">
        <v>4911</v>
      </c>
      <c r="K59" s="73"/>
      <c r="L59" s="83">
        <v>38.845006697999999</v>
      </c>
      <c r="M59" s="84">
        <v>3.1983675126749199E-5</v>
      </c>
      <c r="N59" s="84">
        <f t="shared" si="1"/>
        <v>2.4974244372998268E-3</v>
      </c>
      <c r="O59" s="84">
        <f>L59/'סכום נכסי הקרן'!$C$42</f>
        <v>4.7229313219018413E-4</v>
      </c>
    </row>
    <row r="60" spans="2:15">
      <c r="B60" s="76" t="s">
        <v>1228</v>
      </c>
      <c r="C60" s="73" t="s">
        <v>1229</v>
      </c>
      <c r="D60" s="86" t="s">
        <v>116</v>
      </c>
      <c r="E60" s="86" t="s">
        <v>293</v>
      </c>
      <c r="F60" s="73" t="s">
        <v>823</v>
      </c>
      <c r="G60" s="86" t="s">
        <v>416</v>
      </c>
      <c r="H60" s="86" t="s">
        <v>129</v>
      </c>
      <c r="I60" s="83">
        <v>19761.570614</v>
      </c>
      <c r="J60" s="85">
        <v>72.8</v>
      </c>
      <c r="K60" s="73"/>
      <c r="L60" s="83">
        <v>14.386423405</v>
      </c>
      <c r="M60" s="84">
        <v>6.1644849881038363E-6</v>
      </c>
      <c r="N60" s="84">
        <f t="shared" si="1"/>
        <v>9.249324026719515E-4</v>
      </c>
      <c r="O60" s="84">
        <f>L60/'סכום נכסי הקרן'!$C$42</f>
        <v>1.7491589134701981E-4</v>
      </c>
    </row>
    <row r="61" spans="2:15">
      <c r="B61" s="76" t="s">
        <v>1230</v>
      </c>
      <c r="C61" s="73" t="s">
        <v>1231</v>
      </c>
      <c r="D61" s="86" t="s">
        <v>116</v>
      </c>
      <c r="E61" s="86" t="s">
        <v>293</v>
      </c>
      <c r="F61" s="73" t="s">
        <v>402</v>
      </c>
      <c r="G61" s="86" t="s">
        <v>347</v>
      </c>
      <c r="H61" s="86" t="s">
        <v>129</v>
      </c>
      <c r="I61" s="83">
        <v>5799.1059080000005</v>
      </c>
      <c r="J61" s="85">
        <v>2618</v>
      </c>
      <c r="K61" s="73"/>
      <c r="L61" s="83">
        <v>151.82059265800001</v>
      </c>
      <c r="M61" s="84">
        <v>2.7129418896495135E-5</v>
      </c>
      <c r="N61" s="84">
        <f t="shared" si="1"/>
        <v>9.7608544937888668E-3</v>
      </c>
      <c r="O61" s="84">
        <f>L61/'סכום נכסי הקרן'!$C$42</f>
        <v>1.8458955045336288E-3</v>
      </c>
    </row>
    <row r="62" spans="2:15">
      <c r="B62" s="76" t="s">
        <v>1232</v>
      </c>
      <c r="C62" s="73" t="s">
        <v>1233</v>
      </c>
      <c r="D62" s="86" t="s">
        <v>116</v>
      </c>
      <c r="E62" s="86" t="s">
        <v>293</v>
      </c>
      <c r="F62" s="73" t="s">
        <v>1234</v>
      </c>
      <c r="G62" s="86" t="s">
        <v>152</v>
      </c>
      <c r="H62" s="86" t="s">
        <v>129</v>
      </c>
      <c r="I62" s="83">
        <v>1653.4469999999999</v>
      </c>
      <c r="J62" s="85">
        <v>1521</v>
      </c>
      <c r="K62" s="73"/>
      <c r="L62" s="83">
        <v>25.148928869999999</v>
      </c>
      <c r="M62" s="84">
        <v>1.1488413943567045E-5</v>
      </c>
      <c r="N62" s="84">
        <f t="shared" si="1"/>
        <v>1.6168757549753976E-3</v>
      </c>
      <c r="O62" s="84">
        <f>L62/'סכום נכסי הקרן'!$C$42</f>
        <v>3.0577073855549082E-4</v>
      </c>
    </row>
    <row r="63" spans="2:15">
      <c r="B63" s="76" t="s">
        <v>1235</v>
      </c>
      <c r="C63" s="73" t="s">
        <v>1236</v>
      </c>
      <c r="D63" s="86" t="s">
        <v>116</v>
      </c>
      <c r="E63" s="86" t="s">
        <v>293</v>
      </c>
      <c r="F63" s="73" t="s">
        <v>860</v>
      </c>
      <c r="G63" s="86" t="s">
        <v>123</v>
      </c>
      <c r="H63" s="86" t="s">
        <v>129</v>
      </c>
      <c r="I63" s="83">
        <v>19443.057628999999</v>
      </c>
      <c r="J63" s="85">
        <v>388</v>
      </c>
      <c r="K63" s="83">
        <v>1.9657903059999999</v>
      </c>
      <c r="L63" s="83">
        <v>77.404853912999997</v>
      </c>
      <c r="M63" s="84">
        <v>1.6563992407043405E-5</v>
      </c>
      <c r="N63" s="84">
        <f t="shared" si="1"/>
        <v>4.9765153918200347E-3</v>
      </c>
      <c r="O63" s="84">
        <f>L63/'סכום נכסי הקרן'!$C$42</f>
        <v>9.4111918130204979E-4</v>
      </c>
    </row>
    <row r="64" spans="2:15">
      <c r="B64" s="76" t="s">
        <v>1237</v>
      </c>
      <c r="C64" s="73" t="s">
        <v>1238</v>
      </c>
      <c r="D64" s="86" t="s">
        <v>116</v>
      </c>
      <c r="E64" s="86" t="s">
        <v>293</v>
      </c>
      <c r="F64" s="73" t="s">
        <v>751</v>
      </c>
      <c r="G64" s="86" t="s">
        <v>669</v>
      </c>
      <c r="H64" s="86" t="s">
        <v>129</v>
      </c>
      <c r="I64" s="83">
        <v>353.32616799999994</v>
      </c>
      <c r="J64" s="85">
        <v>14960</v>
      </c>
      <c r="K64" s="73"/>
      <c r="L64" s="83">
        <v>52.857594698</v>
      </c>
      <c r="M64" s="84">
        <v>1.8886497987932454E-5</v>
      </c>
      <c r="N64" s="84">
        <f t="shared" si="1"/>
        <v>3.3983222019233587E-3</v>
      </c>
      <c r="O64" s="84">
        <f>L64/'סכום נכסי הקרן'!$C$42</f>
        <v>6.4266378312255554E-4</v>
      </c>
    </row>
    <row r="65" spans="2:15">
      <c r="B65" s="76" t="s">
        <v>1239</v>
      </c>
      <c r="C65" s="73" t="s">
        <v>1240</v>
      </c>
      <c r="D65" s="86" t="s">
        <v>116</v>
      </c>
      <c r="E65" s="86" t="s">
        <v>293</v>
      </c>
      <c r="F65" s="73" t="s">
        <v>1241</v>
      </c>
      <c r="G65" s="86" t="s">
        <v>125</v>
      </c>
      <c r="H65" s="86" t="s">
        <v>129</v>
      </c>
      <c r="I65" s="83">
        <v>285.12363599999998</v>
      </c>
      <c r="J65" s="85">
        <v>52940</v>
      </c>
      <c r="K65" s="73"/>
      <c r="L65" s="83">
        <v>150.944452732</v>
      </c>
      <c r="M65" s="84">
        <v>5.3549503642322724E-5</v>
      </c>
      <c r="N65" s="84">
        <f t="shared" si="1"/>
        <v>9.7045256770969864E-3</v>
      </c>
      <c r="O65" s="84">
        <f>L65/'סכום נכסי הקרן'!$C$42</f>
        <v>1.835243044795252E-3</v>
      </c>
    </row>
    <row r="66" spans="2:15">
      <c r="B66" s="76" t="s">
        <v>1242</v>
      </c>
      <c r="C66" s="73" t="s">
        <v>1243</v>
      </c>
      <c r="D66" s="86" t="s">
        <v>116</v>
      </c>
      <c r="E66" s="86" t="s">
        <v>293</v>
      </c>
      <c r="F66" s="73" t="s">
        <v>1244</v>
      </c>
      <c r="G66" s="86" t="s">
        <v>780</v>
      </c>
      <c r="H66" s="86" t="s">
        <v>129</v>
      </c>
      <c r="I66" s="83">
        <v>535.67405399999996</v>
      </c>
      <c r="J66" s="85">
        <v>6061</v>
      </c>
      <c r="K66" s="73"/>
      <c r="L66" s="83">
        <v>32.467204416000001</v>
      </c>
      <c r="M66" s="84">
        <v>3.8075100215859385E-5</v>
      </c>
      <c r="N66" s="84">
        <f t="shared" si="1"/>
        <v>2.0873825650158024E-3</v>
      </c>
      <c r="O66" s="84">
        <f>L66/'סכום נכסי הקרן'!$C$42</f>
        <v>3.9474926047267529E-4</v>
      </c>
    </row>
    <row r="67" spans="2:15">
      <c r="B67" s="76" t="s">
        <v>1245</v>
      </c>
      <c r="C67" s="73" t="s">
        <v>1246</v>
      </c>
      <c r="D67" s="86" t="s">
        <v>116</v>
      </c>
      <c r="E67" s="86" t="s">
        <v>293</v>
      </c>
      <c r="F67" s="73" t="s">
        <v>1247</v>
      </c>
      <c r="G67" s="86" t="s">
        <v>1159</v>
      </c>
      <c r="H67" s="86" t="s">
        <v>129</v>
      </c>
      <c r="I67" s="83">
        <v>316.33676100000002</v>
      </c>
      <c r="J67" s="85">
        <v>42490</v>
      </c>
      <c r="K67" s="73"/>
      <c r="L67" s="83">
        <v>134.411489813</v>
      </c>
      <c r="M67" s="84">
        <v>4.4232324996399468E-5</v>
      </c>
      <c r="N67" s="84">
        <f t="shared" si="1"/>
        <v>8.6415878859958124E-3</v>
      </c>
      <c r="O67" s="84">
        <f>L67/'סכום נכסי הקרן'!$C$42</f>
        <v>1.6342286672690741E-3</v>
      </c>
    </row>
    <row r="68" spans="2:15">
      <c r="B68" s="76" t="s">
        <v>1248</v>
      </c>
      <c r="C68" s="73" t="s">
        <v>1249</v>
      </c>
      <c r="D68" s="86" t="s">
        <v>116</v>
      </c>
      <c r="E68" s="86" t="s">
        <v>293</v>
      </c>
      <c r="F68" s="73" t="s">
        <v>1250</v>
      </c>
      <c r="G68" s="86" t="s">
        <v>1159</v>
      </c>
      <c r="H68" s="86" t="s">
        <v>129</v>
      </c>
      <c r="I68" s="83">
        <v>803.32075499999996</v>
      </c>
      <c r="J68" s="85">
        <v>15240</v>
      </c>
      <c r="K68" s="73"/>
      <c r="L68" s="83">
        <v>122.426083053</v>
      </c>
      <c r="M68" s="84">
        <v>3.5667196887829983E-5</v>
      </c>
      <c r="N68" s="84">
        <f t="shared" si="1"/>
        <v>7.8710217237574192E-3</v>
      </c>
      <c r="O68" s="84">
        <f>L68/'סכום נכסי הקרן'!$C$42</f>
        <v>1.4885052968687995E-3</v>
      </c>
    </row>
    <row r="69" spans="2:15">
      <c r="B69" s="76" t="s">
        <v>1251</v>
      </c>
      <c r="C69" s="73" t="s">
        <v>1252</v>
      </c>
      <c r="D69" s="86" t="s">
        <v>116</v>
      </c>
      <c r="E69" s="86" t="s">
        <v>293</v>
      </c>
      <c r="F69" s="73" t="s">
        <v>1253</v>
      </c>
      <c r="G69" s="86" t="s">
        <v>126</v>
      </c>
      <c r="H69" s="86" t="s">
        <v>129</v>
      </c>
      <c r="I69" s="83">
        <v>2853.1710189999999</v>
      </c>
      <c r="J69" s="85">
        <v>1085</v>
      </c>
      <c r="K69" s="73"/>
      <c r="L69" s="83">
        <v>30.956905559999999</v>
      </c>
      <c r="M69" s="84">
        <v>1.4265855094999999E-5</v>
      </c>
      <c r="N69" s="84">
        <f t="shared" si="1"/>
        <v>1.9902823817174796E-3</v>
      </c>
      <c r="O69" s="84">
        <f>L69/'סכום נכסי הקרן'!$C$42</f>
        <v>3.7638644275483929E-4</v>
      </c>
    </row>
    <row r="70" spans="2:15">
      <c r="B70" s="76" t="s">
        <v>1254</v>
      </c>
      <c r="C70" s="73" t="s">
        <v>1255</v>
      </c>
      <c r="D70" s="86" t="s">
        <v>116</v>
      </c>
      <c r="E70" s="86" t="s">
        <v>293</v>
      </c>
      <c r="F70" s="73" t="s">
        <v>687</v>
      </c>
      <c r="G70" s="86" t="s">
        <v>123</v>
      </c>
      <c r="H70" s="86" t="s">
        <v>129</v>
      </c>
      <c r="I70" s="83">
        <v>149011.51036499999</v>
      </c>
      <c r="J70" s="85">
        <v>62.9</v>
      </c>
      <c r="K70" s="83">
        <v>13.108691579</v>
      </c>
      <c r="L70" s="83">
        <v>106.836931599</v>
      </c>
      <c r="M70" s="84">
        <v>5.7523251185727347E-5</v>
      </c>
      <c r="N70" s="84">
        <f t="shared" si="1"/>
        <v>6.868763490140168E-3</v>
      </c>
      <c r="O70" s="84">
        <f>L70/'סכום נכסי הקרן'!$C$42</f>
        <v>1.2989661567255721E-3</v>
      </c>
    </row>
    <row r="71" spans="2:15">
      <c r="B71" s="76" t="s">
        <v>1256</v>
      </c>
      <c r="C71" s="73" t="s">
        <v>1257</v>
      </c>
      <c r="D71" s="86" t="s">
        <v>116</v>
      </c>
      <c r="E71" s="86" t="s">
        <v>293</v>
      </c>
      <c r="F71" s="73" t="s">
        <v>423</v>
      </c>
      <c r="G71" s="86" t="s">
        <v>347</v>
      </c>
      <c r="H71" s="86" t="s">
        <v>129</v>
      </c>
      <c r="I71" s="83">
        <v>77.411512999999999</v>
      </c>
      <c r="J71" s="85">
        <v>67280</v>
      </c>
      <c r="K71" s="73"/>
      <c r="L71" s="83">
        <v>52.082465933000002</v>
      </c>
      <c r="M71" s="84">
        <v>1.4845980137728726E-5</v>
      </c>
      <c r="N71" s="84">
        <f t="shared" si="1"/>
        <v>3.3484875980883001E-3</v>
      </c>
      <c r="O71" s="84">
        <f>L71/'סכום נכסי הקרן'!$C$42</f>
        <v>6.332394574912407E-4</v>
      </c>
    </row>
    <row r="72" spans="2:15">
      <c r="B72" s="76" t="s">
        <v>1258</v>
      </c>
      <c r="C72" s="73" t="s">
        <v>1259</v>
      </c>
      <c r="D72" s="86" t="s">
        <v>116</v>
      </c>
      <c r="E72" s="86" t="s">
        <v>293</v>
      </c>
      <c r="F72" s="73" t="s">
        <v>1260</v>
      </c>
      <c r="G72" s="86" t="s">
        <v>412</v>
      </c>
      <c r="H72" s="86" t="s">
        <v>129</v>
      </c>
      <c r="I72" s="83">
        <v>972.29476399999999</v>
      </c>
      <c r="J72" s="85">
        <v>5018</v>
      </c>
      <c r="K72" s="73"/>
      <c r="L72" s="83">
        <v>48.789751255000006</v>
      </c>
      <c r="M72" s="84">
        <v>1.437351874754961E-5</v>
      </c>
      <c r="N72" s="84">
        <f t="shared" si="1"/>
        <v>3.1367922786402947E-3</v>
      </c>
      <c r="O72" s="84">
        <f>L72/'סכום נכסי הקרן'!$C$42</f>
        <v>5.9320531511686757E-4</v>
      </c>
    </row>
    <row r="73" spans="2:15">
      <c r="B73" s="76" t="s">
        <v>1261</v>
      </c>
      <c r="C73" s="73" t="s">
        <v>1262</v>
      </c>
      <c r="D73" s="86" t="s">
        <v>116</v>
      </c>
      <c r="E73" s="86" t="s">
        <v>293</v>
      </c>
      <c r="F73" s="73" t="s">
        <v>1263</v>
      </c>
      <c r="G73" s="86" t="s">
        <v>124</v>
      </c>
      <c r="H73" s="86" t="s">
        <v>129</v>
      </c>
      <c r="I73" s="83">
        <v>126.729524</v>
      </c>
      <c r="J73" s="85">
        <v>15310</v>
      </c>
      <c r="K73" s="73"/>
      <c r="L73" s="83">
        <v>19.402290070999999</v>
      </c>
      <c r="M73" s="84">
        <v>9.9859295022090393E-6</v>
      </c>
      <c r="N73" s="84">
        <f t="shared" si="1"/>
        <v>1.2474126659216156E-3</v>
      </c>
      <c r="O73" s="84">
        <f>L73/'סכום נכסי הקרן'!$C$42</f>
        <v>2.3590080497442421E-4</v>
      </c>
    </row>
    <row r="74" spans="2:15">
      <c r="B74" s="76" t="s">
        <v>1264</v>
      </c>
      <c r="C74" s="73" t="s">
        <v>1265</v>
      </c>
      <c r="D74" s="86" t="s">
        <v>116</v>
      </c>
      <c r="E74" s="86" t="s">
        <v>293</v>
      </c>
      <c r="F74" s="73" t="s">
        <v>529</v>
      </c>
      <c r="G74" s="86" t="s">
        <v>347</v>
      </c>
      <c r="H74" s="86" t="s">
        <v>129</v>
      </c>
      <c r="I74" s="83">
        <v>485.41070300000001</v>
      </c>
      <c r="J74" s="85">
        <v>9780</v>
      </c>
      <c r="K74" s="73"/>
      <c r="L74" s="83">
        <v>47.473166755999998</v>
      </c>
      <c r="M74" s="84">
        <v>1.3354009206635284E-5</v>
      </c>
      <c r="N74" s="84">
        <f t="shared" si="1"/>
        <v>3.0521463850989232E-3</v>
      </c>
      <c r="O74" s="84">
        <f>L74/'סכום נכסי הקרן'!$C$42</f>
        <v>5.7719775405091014E-4</v>
      </c>
    </row>
    <row r="75" spans="2:15">
      <c r="B75" s="76" t="s">
        <v>1266</v>
      </c>
      <c r="C75" s="73" t="s">
        <v>1267</v>
      </c>
      <c r="D75" s="86" t="s">
        <v>116</v>
      </c>
      <c r="E75" s="86" t="s">
        <v>293</v>
      </c>
      <c r="F75" s="73" t="s">
        <v>1268</v>
      </c>
      <c r="G75" s="86" t="s">
        <v>412</v>
      </c>
      <c r="H75" s="86" t="s">
        <v>129</v>
      </c>
      <c r="I75" s="83">
        <v>806.75345499999992</v>
      </c>
      <c r="J75" s="85">
        <v>6015</v>
      </c>
      <c r="K75" s="73"/>
      <c r="L75" s="83">
        <v>48.526220299999999</v>
      </c>
      <c r="M75" s="84">
        <v>1.2750574263333292E-5</v>
      </c>
      <c r="N75" s="84">
        <f t="shared" si="1"/>
        <v>3.1198493378881216E-3</v>
      </c>
      <c r="O75" s="84">
        <f>L75/'סכום נכסי הקרן'!$C$42</f>
        <v>5.900012003349171E-4</v>
      </c>
    </row>
    <row r="76" spans="2:15">
      <c r="B76" s="76" t="s">
        <v>1269</v>
      </c>
      <c r="C76" s="73" t="s">
        <v>1270</v>
      </c>
      <c r="D76" s="86" t="s">
        <v>116</v>
      </c>
      <c r="E76" s="86" t="s">
        <v>293</v>
      </c>
      <c r="F76" s="73" t="s">
        <v>1271</v>
      </c>
      <c r="G76" s="86" t="s">
        <v>647</v>
      </c>
      <c r="H76" s="86" t="s">
        <v>129</v>
      </c>
      <c r="I76" s="83">
        <v>479.248019</v>
      </c>
      <c r="J76" s="85">
        <v>6142</v>
      </c>
      <c r="K76" s="73"/>
      <c r="L76" s="83">
        <v>29.435413296</v>
      </c>
      <c r="M76" s="84">
        <v>1.9169920759999999E-5</v>
      </c>
      <c r="N76" s="84">
        <f t="shared" si="1"/>
        <v>1.8924625514670224E-3</v>
      </c>
      <c r="O76" s="84">
        <f>L76/'סכום נכסי הקרן'!$C$42</f>
        <v>3.5788753110438279E-4</v>
      </c>
    </row>
    <row r="77" spans="2:15">
      <c r="B77" s="76" t="s">
        <v>1272</v>
      </c>
      <c r="C77" s="73" t="s">
        <v>1273</v>
      </c>
      <c r="D77" s="86" t="s">
        <v>116</v>
      </c>
      <c r="E77" s="86" t="s">
        <v>293</v>
      </c>
      <c r="F77" s="73" t="s">
        <v>1274</v>
      </c>
      <c r="G77" s="86" t="s">
        <v>124</v>
      </c>
      <c r="H77" s="86" t="s">
        <v>129</v>
      </c>
      <c r="I77" s="83">
        <v>790.779</v>
      </c>
      <c r="J77" s="85">
        <v>1425</v>
      </c>
      <c r="K77" s="73"/>
      <c r="L77" s="83">
        <v>11.268600749999999</v>
      </c>
      <c r="M77" s="84">
        <v>5.5553814866842935E-6</v>
      </c>
      <c r="N77" s="84">
        <f t="shared" ref="N77:N95" si="2">IFERROR(L77/$L$11,0)</f>
        <v>7.2448124686960399E-4</v>
      </c>
      <c r="O77" s="84">
        <f>L77/'סכום נכסי הקרן'!$C$42</f>
        <v>1.3700815615748558E-4</v>
      </c>
    </row>
    <row r="78" spans="2:15">
      <c r="B78" s="76" t="s">
        <v>1275</v>
      </c>
      <c r="C78" s="73" t="s">
        <v>1276</v>
      </c>
      <c r="D78" s="86" t="s">
        <v>116</v>
      </c>
      <c r="E78" s="86" t="s">
        <v>293</v>
      </c>
      <c r="F78" s="73" t="s">
        <v>1277</v>
      </c>
      <c r="G78" s="86" t="s">
        <v>125</v>
      </c>
      <c r="H78" s="86" t="s">
        <v>129</v>
      </c>
      <c r="I78" s="83">
        <v>21523.472425</v>
      </c>
      <c r="J78" s="85">
        <v>307</v>
      </c>
      <c r="K78" s="73"/>
      <c r="L78" s="83">
        <v>66.077060345999996</v>
      </c>
      <c r="M78" s="84">
        <v>4.6428238326423832E-5</v>
      </c>
      <c r="N78" s="84">
        <f t="shared" si="2"/>
        <v>4.2482285184296861E-3</v>
      </c>
      <c r="O78" s="84">
        <f>L78/'סכום נכסי הקרן'!$C$42</f>
        <v>8.0339133519415594E-4</v>
      </c>
    </row>
    <row r="79" spans="2:15">
      <c r="B79" s="76" t="s">
        <v>1278</v>
      </c>
      <c r="C79" s="73" t="s">
        <v>1279</v>
      </c>
      <c r="D79" s="86" t="s">
        <v>116</v>
      </c>
      <c r="E79" s="86" t="s">
        <v>293</v>
      </c>
      <c r="F79" s="73" t="s">
        <v>1280</v>
      </c>
      <c r="G79" s="86" t="s">
        <v>123</v>
      </c>
      <c r="H79" s="86" t="s">
        <v>129</v>
      </c>
      <c r="I79" s="83">
        <v>2347.7003089999998</v>
      </c>
      <c r="J79" s="85">
        <v>1540</v>
      </c>
      <c r="K79" s="73"/>
      <c r="L79" s="83">
        <v>36.154584757999999</v>
      </c>
      <c r="M79" s="84">
        <v>2.4931257289182071E-5</v>
      </c>
      <c r="N79" s="84">
        <f t="shared" si="2"/>
        <v>2.3244517422030967E-3</v>
      </c>
      <c r="O79" s="84">
        <f>L79/'סכום נכסי הקרן'!$C$42</f>
        <v>4.3958190588419885E-4</v>
      </c>
    </row>
    <row r="80" spans="2:15">
      <c r="B80" s="76" t="s">
        <v>1281</v>
      </c>
      <c r="C80" s="73" t="s">
        <v>1282</v>
      </c>
      <c r="D80" s="86" t="s">
        <v>116</v>
      </c>
      <c r="E80" s="86" t="s">
        <v>293</v>
      </c>
      <c r="F80" s="73" t="s">
        <v>1283</v>
      </c>
      <c r="G80" s="86" t="s">
        <v>416</v>
      </c>
      <c r="H80" s="86" t="s">
        <v>129</v>
      </c>
      <c r="I80" s="83">
        <v>295.41095200000001</v>
      </c>
      <c r="J80" s="85">
        <v>7776</v>
      </c>
      <c r="K80" s="73"/>
      <c r="L80" s="83">
        <v>22.971155594999999</v>
      </c>
      <c r="M80" s="84">
        <v>1.8463184500000001E-5</v>
      </c>
      <c r="N80" s="84">
        <f t="shared" si="2"/>
        <v>1.4768622845654799E-3</v>
      </c>
      <c r="O80" s="84">
        <f>L80/'סכום נכסי הקרן'!$C$42</f>
        <v>2.7929249981437657E-4</v>
      </c>
    </row>
    <row r="81" spans="2:15">
      <c r="B81" s="76" t="s">
        <v>1284</v>
      </c>
      <c r="C81" s="73" t="s">
        <v>1285</v>
      </c>
      <c r="D81" s="86" t="s">
        <v>116</v>
      </c>
      <c r="E81" s="86" t="s">
        <v>293</v>
      </c>
      <c r="F81" s="73" t="s">
        <v>615</v>
      </c>
      <c r="G81" s="86" t="s">
        <v>153</v>
      </c>
      <c r="H81" s="86" t="s">
        <v>129</v>
      </c>
      <c r="I81" s="83">
        <v>4812.2985449999996</v>
      </c>
      <c r="J81" s="85">
        <v>1584</v>
      </c>
      <c r="K81" s="73"/>
      <c r="L81" s="83">
        <v>76.226808945000002</v>
      </c>
      <c r="M81" s="84">
        <v>2.9564169438355745E-5</v>
      </c>
      <c r="N81" s="84">
        <f t="shared" si="2"/>
        <v>4.9007764863232628E-3</v>
      </c>
      <c r="O81" s="84">
        <f>L81/'סכום נכסי הקרן'!$C$42</f>
        <v>9.2679603927962222E-4</v>
      </c>
    </row>
    <row r="82" spans="2:15">
      <c r="B82" s="76" t="s">
        <v>1286</v>
      </c>
      <c r="C82" s="73" t="s">
        <v>1287</v>
      </c>
      <c r="D82" s="86" t="s">
        <v>116</v>
      </c>
      <c r="E82" s="86" t="s">
        <v>293</v>
      </c>
      <c r="F82" s="73" t="s">
        <v>1288</v>
      </c>
      <c r="G82" s="86" t="s">
        <v>647</v>
      </c>
      <c r="H82" s="86" t="s">
        <v>129</v>
      </c>
      <c r="I82" s="83">
        <v>132.45548299999999</v>
      </c>
      <c r="J82" s="85">
        <v>34500</v>
      </c>
      <c r="K82" s="73"/>
      <c r="L82" s="83">
        <v>45.697141463000001</v>
      </c>
      <c r="M82" s="84">
        <v>1.8379948244097255E-5</v>
      </c>
      <c r="N82" s="84">
        <f t="shared" si="2"/>
        <v>2.9379621090480927E-3</v>
      </c>
      <c r="O82" s="84">
        <f>L82/'סכום נכסי הקרן'!$C$42</f>
        <v>5.5560412800261948E-4</v>
      </c>
    </row>
    <row r="83" spans="2:15">
      <c r="B83" s="76" t="s">
        <v>1289</v>
      </c>
      <c r="C83" s="73" t="s">
        <v>1290</v>
      </c>
      <c r="D83" s="86" t="s">
        <v>116</v>
      </c>
      <c r="E83" s="86" t="s">
        <v>293</v>
      </c>
      <c r="F83" s="73" t="s">
        <v>1291</v>
      </c>
      <c r="G83" s="86" t="s">
        <v>150</v>
      </c>
      <c r="H83" s="86" t="s">
        <v>129</v>
      </c>
      <c r="I83" s="83">
        <v>83.359967999999995</v>
      </c>
      <c r="J83" s="85">
        <v>32240</v>
      </c>
      <c r="K83" s="73"/>
      <c r="L83" s="83">
        <v>26.875253775000001</v>
      </c>
      <c r="M83" s="84">
        <v>6.146895974880304E-6</v>
      </c>
      <c r="N83" s="84">
        <f t="shared" si="2"/>
        <v>1.7278646920602838E-3</v>
      </c>
      <c r="O83" s="84">
        <f>L83/'סכום נכסי הקרן'!$C$42</f>
        <v>3.2676008740279973E-4</v>
      </c>
    </row>
    <row r="84" spans="2:15">
      <c r="B84" s="76" t="s">
        <v>1292</v>
      </c>
      <c r="C84" s="73" t="s">
        <v>1293</v>
      </c>
      <c r="D84" s="86" t="s">
        <v>116</v>
      </c>
      <c r="E84" s="86" t="s">
        <v>293</v>
      </c>
      <c r="F84" s="73" t="s">
        <v>568</v>
      </c>
      <c r="G84" s="86" t="s">
        <v>416</v>
      </c>
      <c r="H84" s="86" t="s">
        <v>129</v>
      </c>
      <c r="I84" s="83">
        <v>305.361108</v>
      </c>
      <c r="J84" s="85">
        <v>34450</v>
      </c>
      <c r="K84" s="73"/>
      <c r="L84" s="83">
        <v>105.196901732</v>
      </c>
      <c r="M84" s="84">
        <v>3.198991152311487E-5</v>
      </c>
      <c r="N84" s="84">
        <f t="shared" si="2"/>
        <v>6.7633226364523175E-3</v>
      </c>
      <c r="O84" s="84">
        <f>L84/'סכום נכסי הקרן'!$C$42</f>
        <v>1.2790260174743988E-3</v>
      </c>
    </row>
    <row r="85" spans="2:15">
      <c r="B85" s="76" t="s">
        <v>1294</v>
      </c>
      <c r="C85" s="73" t="s">
        <v>1295</v>
      </c>
      <c r="D85" s="86" t="s">
        <v>116</v>
      </c>
      <c r="E85" s="86" t="s">
        <v>293</v>
      </c>
      <c r="F85" s="73" t="s">
        <v>1296</v>
      </c>
      <c r="G85" s="86" t="s">
        <v>468</v>
      </c>
      <c r="H85" s="86" t="s">
        <v>129</v>
      </c>
      <c r="I85" s="83">
        <v>192.323204</v>
      </c>
      <c r="J85" s="85">
        <v>15580</v>
      </c>
      <c r="K85" s="73"/>
      <c r="L85" s="83">
        <v>29.963955171000002</v>
      </c>
      <c r="M85" s="84">
        <v>2.0142868708534969E-5</v>
      </c>
      <c r="N85" s="84">
        <f t="shared" si="2"/>
        <v>1.9264435829294067E-3</v>
      </c>
      <c r="O85" s="84">
        <f>L85/'סכום נכסי הקרן'!$C$42</f>
        <v>3.6431375467484432E-4</v>
      </c>
    </row>
    <row r="86" spans="2:15">
      <c r="B86" s="76" t="s">
        <v>1297</v>
      </c>
      <c r="C86" s="73" t="s">
        <v>1298</v>
      </c>
      <c r="D86" s="86" t="s">
        <v>116</v>
      </c>
      <c r="E86" s="86" t="s">
        <v>293</v>
      </c>
      <c r="F86" s="73" t="s">
        <v>767</v>
      </c>
      <c r="G86" s="86" t="s">
        <v>153</v>
      </c>
      <c r="H86" s="86" t="s">
        <v>129</v>
      </c>
      <c r="I86" s="83">
        <v>2641.120625</v>
      </c>
      <c r="J86" s="85">
        <v>1772</v>
      </c>
      <c r="K86" s="73"/>
      <c r="L86" s="83">
        <v>46.800657483000002</v>
      </c>
      <c r="M86" s="84">
        <v>1.4375685838171298E-5</v>
      </c>
      <c r="N86" s="84">
        <f t="shared" si="2"/>
        <v>3.0089093969897819E-3</v>
      </c>
      <c r="O86" s="84">
        <f>L86/'סכום נכסי הקרן'!$C$42</f>
        <v>5.6902111725840151E-4</v>
      </c>
    </row>
    <row r="87" spans="2:15">
      <c r="B87" s="76" t="s">
        <v>1299</v>
      </c>
      <c r="C87" s="73" t="s">
        <v>1300</v>
      </c>
      <c r="D87" s="86" t="s">
        <v>116</v>
      </c>
      <c r="E87" s="86" t="s">
        <v>293</v>
      </c>
      <c r="F87" s="73" t="s">
        <v>834</v>
      </c>
      <c r="G87" s="86" t="s">
        <v>835</v>
      </c>
      <c r="H87" s="86" t="s">
        <v>129</v>
      </c>
      <c r="I87" s="83">
        <v>155.065651</v>
      </c>
      <c r="J87" s="85">
        <v>34570</v>
      </c>
      <c r="K87" s="73"/>
      <c r="L87" s="83">
        <v>53.606195667000001</v>
      </c>
      <c r="M87" s="84">
        <v>1.0029120059895712E-5</v>
      </c>
      <c r="N87" s="84">
        <f t="shared" si="2"/>
        <v>3.4464512798329577E-3</v>
      </c>
      <c r="O87" s="84">
        <f>L87/'סכום נכסי הקרן'!$C$42</f>
        <v>6.5176557319710383E-4</v>
      </c>
    </row>
    <row r="88" spans="2:15">
      <c r="B88" s="76" t="s">
        <v>1301</v>
      </c>
      <c r="C88" s="73" t="s">
        <v>1302</v>
      </c>
      <c r="D88" s="86" t="s">
        <v>116</v>
      </c>
      <c r="E88" s="86" t="s">
        <v>293</v>
      </c>
      <c r="F88" s="73" t="s">
        <v>1303</v>
      </c>
      <c r="G88" s="86" t="s">
        <v>1304</v>
      </c>
      <c r="H88" s="86" t="s">
        <v>129</v>
      </c>
      <c r="I88" s="83">
        <v>238.55466000000001</v>
      </c>
      <c r="J88" s="85">
        <v>2067</v>
      </c>
      <c r="K88" s="73"/>
      <c r="L88" s="83">
        <v>4.9309248300000004</v>
      </c>
      <c r="M88" s="84">
        <v>5.3583985433167578E-6</v>
      </c>
      <c r="N88" s="84">
        <f t="shared" si="2"/>
        <v>3.1701917995973817E-4</v>
      </c>
      <c r="O88" s="84">
        <f>L88/'סכום נכסי הקרן'!$C$42</f>
        <v>5.9952156802561595E-5</v>
      </c>
    </row>
    <row r="89" spans="2:15">
      <c r="B89" s="76" t="s">
        <v>1305</v>
      </c>
      <c r="C89" s="73" t="s">
        <v>1306</v>
      </c>
      <c r="D89" s="86" t="s">
        <v>116</v>
      </c>
      <c r="E89" s="86" t="s">
        <v>293</v>
      </c>
      <c r="F89" s="73" t="s">
        <v>1307</v>
      </c>
      <c r="G89" s="86" t="s">
        <v>1147</v>
      </c>
      <c r="H89" s="86" t="s">
        <v>129</v>
      </c>
      <c r="I89" s="83">
        <v>442.76686699999999</v>
      </c>
      <c r="J89" s="85">
        <v>7132</v>
      </c>
      <c r="K89" s="73"/>
      <c r="L89" s="83">
        <v>31.578132963000002</v>
      </c>
      <c r="M89" s="84">
        <v>1.0233404182849485E-5</v>
      </c>
      <c r="N89" s="84">
        <f t="shared" si="2"/>
        <v>2.0302223541683634E-3</v>
      </c>
      <c r="O89" s="84">
        <f>L89/'סכום נכסי הקרן'!$C$42</f>
        <v>3.839395740555053E-4</v>
      </c>
    </row>
    <row r="90" spans="2:15">
      <c r="B90" s="76" t="s">
        <v>1308</v>
      </c>
      <c r="C90" s="73" t="s">
        <v>1309</v>
      </c>
      <c r="D90" s="86" t="s">
        <v>116</v>
      </c>
      <c r="E90" s="86" t="s">
        <v>293</v>
      </c>
      <c r="F90" s="73" t="s">
        <v>1310</v>
      </c>
      <c r="G90" s="86" t="s">
        <v>658</v>
      </c>
      <c r="H90" s="86" t="s">
        <v>129</v>
      </c>
      <c r="I90" s="83">
        <v>311.28584000000001</v>
      </c>
      <c r="J90" s="85">
        <v>9586</v>
      </c>
      <c r="K90" s="73"/>
      <c r="L90" s="83">
        <v>29.839860623</v>
      </c>
      <c r="M90" s="84">
        <v>2.4749353887653973E-5</v>
      </c>
      <c r="N90" s="84">
        <f t="shared" si="2"/>
        <v>1.9184652922028707E-3</v>
      </c>
      <c r="O90" s="84">
        <f>L90/'סכום נכסי הקרן'!$C$42</f>
        <v>3.628049635136456E-4</v>
      </c>
    </row>
    <row r="91" spans="2:15">
      <c r="B91" s="76" t="s">
        <v>1311</v>
      </c>
      <c r="C91" s="73" t="s">
        <v>1312</v>
      </c>
      <c r="D91" s="86" t="s">
        <v>116</v>
      </c>
      <c r="E91" s="86" t="s">
        <v>293</v>
      </c>
      <c r="F91" s="73" t="s">
        <v>576</v>
      </c>
      <c r="G91" s="86" t="s">
        <v>347</v>
      </c>
      <c r="H91" s="86" t="s">
        <v>129</v>
      </c>
      <c r="I91" s="83">
        <v>67.512038000000004</v>
      </c>
      <c r="J91" s="85">
        <v>20690</v>
      </c>
      <c r="K91" s="73"/>
      <c r="L91" s="83">
        <v>13.968240711</v>
      </c>
      <c r="M91" s="84">
        <v>5.8275539772653713E-6</v>
      </c>
      <c r="N91" s="84">
        <f t="shared" si="2"/>
        <v>8.9804658727305115E-4</v>
      </c>
      <c r="O91" s="84">
        <f>L91/'סכום נכסי הקרן'!$C$42</f>
        <v>1.6983145885065063E-4</v>
      </c>
    </row>
    <row r="92" spans="2:15">
      <c r="B92" s="76" t="s">
        <v>1313</v>
      </c>
      <c r="C92" s="73" t="s">
        <v>1314</v>
      </c>
      <c r="D92" s="86" t="s">
        <v>116</v>
      </c>
      <c r="E92" s="86" t="s">
        <v>293</v>
      </c>
      <c r="F92" s="73" t="s">
        <v>457</v>
      </c>
      <c r="G92" s="86" t="s">
        <v>347</v>
      </c>
      <c r="H92" s="86" t="s">
        <v>129</v>
      </c>
      <c r="I92" s="83">
        <v>4573.5224660000003</v>
      </c>
      <c r="J92" s="85">
        <v>1609</v>
      </c>
      <c r="K92" s="73"/>
      <c r="L92" s="83">
        <v>73.587976478000002</v>
      </c>
      <c r="M92" s="84">
        <v>2.5594694813010843E-5</v>
      </c>
      <c r="N92" s="84">
        <f t="shared" si="2"/>
        <v>4.7311205833068968E-3</v>
      </c>
      <c r="O92" s="84">
        <f>L92/'סכום נכסי הקרן'!$C$42</f>
        <v>8.9471205842581668E-4</v>
      </c>
    </row>
    <row r="93" spans="2:15">
      <c r="B93" s="76" t="s">
        <v>1315</v>
      </c>
      <c r="C93" s="73" t="s">
        <v>1316</v>
      </c>
      <c r="D93" s="86" t="s">
        <v>116</v>
      </c>
      <c r="E93" s="86" t="s">
        <v>293</v>
      </c>
      <c r="F93" s="73" t="s">
        <v>1317</v>
      </c>
      <c r="G93" s="86" t="s">
        <v>124</v>
      </c>
      <c r="H93" s="86" t="s">
        <v>129</v>
      </c>
      <c r="I93" s="83">
        <v>172.125989</v>
      </c>
      <c r="J93" s="85">
        <v>22500</v>
      </c>
      <c r="K93" s="73"/>
      <c r="L93" s="83">
        <v>38.728347607999993</v>
      </c>
      <c r="M93" s="84">
        <v>1.2495005764910277E-5</v>
      </c>
      <c r="N93" s="84">
        <f t="shared" si="2"/>
        <v>2.4899241872814847E-3</v>
      </c>
      <c r="O93" s="84">
        <f>L93/'סכום נכסי הקרן'!$C$42</f>
        <v>4.7087474430205958E-4</v>
      </c>
    </row>
    <row r="94" spans="2:15">
      <c r="B94" s="76" t="s">
        <v>1318</v>
      </c>
      <c r="C94" s="73" t="s">
        <v>1319</v>
      </c>
      <c r="D94" s="86" t="s">
        <v>116</v>
      </c>
      <c r="E94" s="86" t="s">
        <v>293</v>
      </c>
      <c r="F94" s="73" t="s">
        <v>1320</v>
      </c>
      <c r="G94" s="86" t="s">
        <v>123</v>
      </c>
      <c r="H94" s="86" t="s">
        <v>129</v>
      </c>
      <c r="I94" s="83">
        <v>14464.866583000001</v>
      </c>
      <c r="J94" s="85">
        <v>122</v>
      </c>
      <c r="K94" s="73"/>
      <c r="L94" s="83">
        <v>17.647137231000002</v>
      </c>
      <c r="M94" s="84">
        <v>1.2870891891852814E-5</v>
      </c>
      <c r="N94" s="84">
        <f t="shared" si="2"/>
        <v>1.1345703222996779E-3</v>
      </c>
      <c r="O94" s="84">
        <f>L94/'סכום נכסי הקרן'!$C$42</f>
        <v>2.1456095456016811E-4</v>
      </c>
    </row>
    <row r="95" spans="2:15">
      <c r="B95" s="76" t="s">
        <v>1321</v>
      </c>
      <c r="C95" s="73" t="s">
        <v>1322</v>
      </c>
      <c r="D95" s="86" t="s">
        <v>116</v>
      </c>
      <c r="E95" s="86" t="s">
        <v>293</v>
      </c>
      <c r="F95" s="73" t="s">
        <v>1323</v>
      </c>
      <c r="G95" s="86" t="s">
        <v>124</v>
      </c>
      <c r="H95" s="86" t="s">
        <v>129</v>
      </c>
      <c r="I95" s="83">
        <v>114.586753</v>
      </c>
      <c r="J95" s="85">
        <v>23710</v>
      </c>
      <c r="K95" s="73"/>
      <c r="L95" s="83">
        <v>27.168519056000001</v>
      </c>
      <c r="M95" s="84">
        <v>1.344152623770181E-5</v>
      </c>
      <c r="N95" s="84">
        <f t="shared" si="2"/>
        <v>1.746719313069236E-3</v>
      </c>
      <c r="O95" s="84">
        <f>L95/'סכום נכסי הקרן'!$C$42</f>
        <v>3.303257240160959E-4</v>
      </c>
    </row>
    <row r="96" spans="2:15">
      <c r="B96" s="72"/>
      <c r="C96" s="73"/>
      <c r="D96" s="73"/>
      <c r="E96" s="73"/>
      <c r="F96" s="73"/>
      <c r="G96" s="73"/>
      <c r="H96" s="73"/>
      <c r="I96" s="83"/>
      <c r="J96" s="85"/>
      <c r="K96" s="73"/>
      <c r="L96" s="73"/>
      <c r="M96" s="73"/>
      <c r="N96" s="84"/>
      <c r="O96" s="73"/>
    </row>
    <row r="97" spans="2:15">
      <c r="B97" s="89" t="s">
        <v>28</v>
      </c>
      <c r="C97" s="71"/>
      <c r="D97" s="71"/>
      <c r="E97" s="71"/>
      <c r="F97" s="71"/>
      <c r="G97" s="71"/>
      <c r="H97" s="71"/>
      <c r="I97" s="80"/>
      <c r="J97" s="82"/>
      <c r="K97" s="71"/>
      <c r="L97" s="80">
        <f>SUM(L98:L142)</f>
        <v>574.28340624800001</v>
      </c>
      <c r="M97" s="71"/>
      <c r="N97" s="81">
        <f t="shared" ref="N97:N137" si="3">IFERROR(L97/$L$11,0)</f>
        <v>3.6921847480937187E-2</v>
      </c>
      <c r="O97" s="81">
        <f>L97/'סכום נכסי הקרן'!$C$42</f>
        <v>6.9823674072292188E-3</v>
      </c>
    </row>
    <row r="98" spans="2:15">
      <c r="B98" s="76" t="s">
        <v>1324</v>
      </c>
      <c r="C98" s="73" t="s">
        <v>1325</v>
      </c>
      <c r="D98" s="86" t="s">
        <v>116</v>
      </c>
      <c r="E98" s="86" t="s">
        <v>293</v>
      </c>
      <c r="F98" s="73" t="s">
        <v>1326</v>
      </c>
      <c r="G98" s="86" t="s">
        <v>1327</v>
      </c>
      <c r="H98" s="86" t="s">
        <v>129</v>
      </c>
      <c r="I98" s="83">
        <v>120.036658</v>
      </c>
      <c r="J98" s="85">
        <v>2634</v>
      </c>
      <c r="K98" s="73"/>
      <c r="L98" s="83">
        <v>3.1617655650000001</v>
      </c>
      <c r="M98" s="84">
        <v>2.5991113753696379E-5</v>
      </c>
      <c r="N98" s="84">
        <f t="shared" si="3"/>
        <v>2.0327633480497374E-4</v>
      </c>
      <c r="O98" s="84">
        <f>L98/'סכום נכסי הקרן'!$C$42</f>
        <v>3.8442010669592734E-5</v>
      </c>
    </row>
    <row r="99" spans="2:15">
      <c r="B99" s="76" t="s">
        <v>1328</v>
      </c>
      <c r="C99" s="73" t="s">
        <v>1329</v>
      </c>
      <c r="D99" s="86" t="s">
        <v>116</v>
      </c>
      <c r="E99" s="86" t="s">
        <v>293</v>
      </c>
      <c r="F99" s="73" t="s">
        <v>1330</v>
      </c>
      <c r="G99" s="86" t="s">
        <v>125</v>
      </c>
      <c r="H99" s="86" t="s">
        <v>129</v>
      </c>
      <c r="I99" s="83">
        <v>1569.0076180000001</v>
      </c>
      <c r="J99" s="85">
        <v>455.2</v>
      </c>
      <c r="K99" s="73"/>
      <c r="L99" s="83">
        <v>7.1421226800000008</v>
      </c>
      <c r="M99" s="84">
        <v>2.8612684318862586E-5</v>
      </c>
      <c r="N99" s="84">
        <f t="shared" si="3"/>
        <v>4.5918158423547648E-4</v>
      </c>
      <c r="O99" s="84">
        <f>L99/'סכום נכסי הקרן'!$C$42</f>
        <v>8.6836784898724866E-5</v>
      </c>
    </row>
    <row r="100" spans="2:15">
      <c r="B100" s="76" t="s">
        <v>1331</v>
      </c>
      <c r="C100" s="73" t="s">
        <v>1332</v>
      </c>
      <c r="D100" s="86" t="s">
        <v>116</v>
      </c>
      <c r="E100" s="86" t="s">
        <v>293</v>
      </c>
      <c r="F100" s="73" t="s">
        <v>1333</v>
      </c>
      <c r="G100" s="86" t="s">
        <v>125</v>
      </c>
      <c r="H100" s="86" t="s">
        <v>129</v>
      </c>
      <c r="I100" s="83">
        <v>689.94101899999998</v>
      </c>
      <c r="J100" s="85">
        <v>3652</v>
      </c>
      <c r="K100" s="73"/>
      <c r="L100" s="83">
        <v>25.196645998999998</v>
      </c>
      <c r="M100" s="84">
        <v>4.1012619116177399E-5</v>
      </c>
      <c r="N100" s="84">
        <f t="shared" si="3"/>
        <v>1.6199435861890428E-3</v>
      </c>
      <c r="O100" s="84">
        <f>L100/'סכום נכסי הקרן'!$C$42</f>
        <v>3.0635090250010643E-4</v>
      </c>
    </row>
    <row r="101" spans="2:15">
      <c r="B101" s="76" t="s">
        <v>1334</v>
      </c>
      <c r="C101" s="73" t="s">
        <v>1335</v>
      </c>
      <c r="D101" s="86" t="s">
        <v>116</v>
      </c>
      <c r="E101" s="86" t="s">
        <v>293</v>
      </c>
      <c r="F101" s="73" t="s">
        <v>1336</v>
      </c>
      <c r="G101" s="86" t="s">
        <v>1337</v>
      </c>
      <c r="H101" s="86" t="s">
        <v>129</v>
      </c>
      <c r="I101" s="83">
        <v>786.123109</v>
      </c>
      <c r="J101" s="85">
        <v>550.20000000000005</v>
      </c>
      <c r="K101" s="73"/>
      <c r="L101" s="83">
        <v>4.3252493439999995</v>
      </c>
      <c r="M101" s="84">
        <v>4.0473125162433474E-5</v>
      </c>
      <c r="N101" s="84">
        <f t="shared" si="3"/>
        <v>2.7807907186374106E-4</v>
      </c>
      <c r="O101" s="84">
        <f>L101/'סכום נכסי הקרן'!$C$42</f>
        <v>5.2588111930650673E-5</v>
      </c>
    </row>
    <row r="102" spans="2:15">
      <c r="B102" s="76" t="s">
        <v>1338</v>
      </c>
      <c r="C102" s="73" t="s">
        <v>1339</v>
      </c>
      <c r="D102" s="86" t="s">
        <v>116</v>
      </c>
      <c r="E102" s="86" t="s">
        <v>293</v>
      </c>
      <c r="F102" s="73" t="s">
        <v>1340</v>
      </c>
      <c r="G102" s="86" t="s">
        <v>151</v>
      </c>
      <c r="H102" s="86" t="s">
        <v>129</v>
      </c>
      <c r="I102" s="83">
        <v>471.82895900000005</v>
      </c>
      <c r="J102" s="85">
        <v>1066</v>
      </c>
      <c r="K102" s="73"/>
      <c r="L102" s="83">
        <v>5.0296967000000006</v>
      </c>
      <c r="M102" s="84">
        <v>1.09560859748717E-5</v>
      </c>
      <c r="N102" s="84">
        <f t="shared" si="3"/>
        <v>3.2336942424656702E-4</v>
      </c>
      <c r="O102" s="84">
        <f>L102/'סכום נכסי הקרן'!$C$42</f>
        <v>6.115306471377026E-5</v>
      </c>
    </row>
    <row r="103" spans="2:15">
      <c r="B103" s="76" t="s">
        <v>1341</v>
      </c>
      <c r="C103" s="73" t="s">
        <v>1342</v>
      </c>
      <c r="D103" s="86" t="s">
        <v>116</v>
      </c>
      <c r="E103" s="86" t="s">
        <v>293</v>
      </c>
      <c r="F103" s="73" t="s">
        <v>1343</v>
      </c>
      <c r="G103" s="86" t="s">
        <v>647</v>
      </c>
      <c r="H103" s="86" t="s">
        <v>129</v>
      </c>
      <c r="I103" s="83">
        <v>494.617527</v>
      </c>
      <c r="J103" s="85">
        <v>1932</v>
      </c>
      <c r="K103" s="73"/>
      <c r="L103" s="83">
        <v>9.5560106269999991</v>
      </c>
      <c r="M103" s="84">
        <v>1.766884047145626E-5</v>
      </c>
      <c r="N103" s="84">
        <f t="shared" si="3"/>
        <v>6.1437534683693061E-4</v>
      </c>
      <c r="O103" s="84">
        <f>L103/'סכום נכסי הקרן'!$C$42</f>
        <v>1.16185800284619E-4</v>
      </c>
    </row>
    <row r="104" spans="2:15">
      <c r="B104" s="76" t="s">
        <v>1344</v>
      </c>
      <c r="C104" s="73" t="s">
        <v>1345</v>
      </c>
      <c r="D104" s="86" t="s">
        <v>116</v>
      </c>
      <c r="E104" s="86" t="s">
        <v>293</v>
      </c>
      <c r="F104" s="73" t="s">
        <v>1346</v>
      </c>
      <c r="G104" s="86" t="s">
        <v>125</v>
      </c>
      <c r="H104" s="86" t="s">
        <v>129</v>
      </c>
      <c r="I104" s="83">
        <v>264.04685899999998</v>
      </c>
      <c r="J104" s="85">
        <v>1561</v>
      </c>
      <c r="K104" s="73"/>
      <c r="L104" s="83">
        <v>4.1217714720000007</v>
      </c>
      <c r="M104" s="84">
        <v>3.9974363267657316E-5</v>
      </c>
      <c r="N104" s="84">
        <f t="shared" si="3"/>
        <v>2.6499706588203718E-4</v>
      </c>
      <c r="O104" s="84">
        <f>L104/'סכום נכסי הקרן'!$C$42</f>
        <v>5.0114146557303967E-5</v>
      </c>
    </row>
    <row r="105" spans="2:15">
      <c r="B105" s="76" t="s">
        <v>1347</v>
      </c>
      <c r="C105" s="73" t="s">
        <v>1348</v>
      </c>
      <c r="D105" s="86" t="s">
        <v>116</v>
      </c>
      <c r="E105" s="86" t="s">
        <v>293</v>
      </c>
      <c r="F105" s="73" t="s">
        <v>1349</v>
      </c>
      <c r="G105" s="86" t="s">
        <v>1337</v>
      </c>
      <c r="H105" s="86" t="s">
        <v>129</v>
      </c>
      <c r="I105" s="83">
        <v>115.11515799999999</v>
      </c>
      <c r="J105" s="85">
        <v>12480</v>
      </c>
      <c r="K105" s="73"/>
      <c r="L105" s="83">
        <v>14.366371766000002</v>
      </c>
      <c r="M105" s="84">
        <v>2.2761735975693428E-5</v>
      </c>
      <c r="N105" s="84">
        <f t="shared" si="3"/>
        <v>9.2364324204351254E-4</v>
      </c>
      <c r="O105" s="84">
        <f>L105/'סכום נכסי הקרן'!$C$42</f>
        <v>1.7467209549798101E-4</v>
      </c>
    </row>
    <row r="106" spans="2:15">
      <c r="B106" s="76" t="s">
        <v>1350</v>
      </c>
      <c r="C106" s="73" t="s">
        <v>1351</v>
      </c>
      <c r="D106" s="86" t="s">
        <v>116</v>
      </c>
      <c r="E106" s="86" t="s">
        <v>293</v>
      </c>
      <c r="F106" s="73" t="s">
        <v>1352</v>
      </c>
      <c r="G106" s="86" t="s">
        <v>780</v>
      </c>
      <c r="H106" s="86" t="s">
        <v>129</v>
      </c>
      <c r="I106" s="83">
        <v>43.884999000000001</v>
      </c>
      <c r="J106" s="85">
        <v>9.9999999999999995E-7</v>
      </c>
      <c r="K106" s="73"/>
      <c r="L106" s="83">
        <v>4.3000000000000001E-8</v>
      </c>
      <c r="M106" s="84">
        <v>2.7758959119657974E-5</v>
      </c>
      <c r="N106" s="84">
        <f t="shared" si="3"/>
        <v>2.7645574021595337E-12</v>
      </c>
      <c r="O106" s="84">
        <f>L106/'סכום נכסי הקרן'!$C$42</f>
        <v>5.2281120304771481E-13</v>
      </c>
    </row>
    <row r="107" spans="2:15">
      <c r="B107" s="76" t="s">
        <v>1353</v>
      </c>
      <c r="C107" s="73" t="s">
        <v>1354</v>
      </c>
      <c r="D107" s="86" t="s">
        <v>116</v>
      </c>
      <c r="E107" s="86" t="s">
        <v>293</v>
      </c>
      <c r="F107" s="73" t="s">
        <v>1355</v>
      </c>
      <c r="G107" s="86" t="s">
        <v>1163</v>
      </c>
      <c r="H107" s="86" t="s">
        <v>129</v>
      </c>
      <c r="I107" s="83">
        <v>336.11702000000002</v>
      </c>
      <c r="J107" s="85">
        <v>4147</v>
      </c>
      <c r="K107" s="73"/>
      <c r="L107" s="83">
        <v>13.938772799000001</v>
      </c>
      <c r="M107" s="84">
        <v>1.1747404517764979E-5</v>
      </c>
      <c r="N107" s="84">
        <f t="shared" si="3"/>
        <v>8.9615203531384678E-4</v>
      </c>
      <c r="O107" s="84">
        <f>L107/'סכום נכסי הקרן'!$C$42</f>
        <v>1.6947317618730122E-4</v>
      </c>
    </row>
    <row r="108" spans="2:15">
      <c r="B108" s="76" t="s">
        <v>1356</v>
      </c>
      <c r="C108" s="73" t="s">
        <v>1357</v>
      </c>
      <c r="D108" s="86" t="s">
        <v>116</v>
      </c>
      <c r="E108" s="86" t="s">
        <v>293</v>
      </c>
      <c r="F108" s="73" t="s">
        <v>1358</v>
      </c>
      <c r="G108" s="86" t="s">
        <v>1163</v>
      </c>
      <c r="H108" s="86" t="s">
        <v>129</v>
      </c>
      <c r="I108" s="83">
        <v>805.64312900000004</v>
      </c>
      <c r="J108" s="85">
        <v>1348</v>
      </c>
      <c r="K108" s="73"/>
      <c r="L108" s="83">
        <v>10.860069380000001</v>
      </c>
      <c r="M108" s="84">
        <v>8.2447656472024814E-6</v>
      </c>
      <c r="N108" s="84">
        <f t="shared" si="3"/>
        <v>6.9821593470802557E-4</v>
      </c>
      <c r="O108" s="84">
        <f>L108/'סכום נכסי הקרן'!$C$42</f>
        <v>1.3204106831952208E-4</v>
      </c>
    </row>
    <row r="109" spans="2:15">
      <c r="B109" s="76" t="s">
        <v>1359</v>
      </c>
      <c r="C109" s="73" t="s">
        <v>1360</v>
      </c>
      <c r="D109" s="86" t="s">
        <v>116</v>
      </c>
      <c r="E109" s="86" t="s">
        <v>293</v>
      </c>
      <c r="F109" s="73" t="s">
        <v>1361</v>
      </c>
      <c r="G109" s="86" t="s">
        <v>150</v>
      </c>
      <c r="H109" s="86" t="s">
        <v>129</v>
      </c>
      <c r="I109" s="83">
        <v>304.14618400000001</v>
      </c>
      <c r="J109" s="85">
        <v>594.1</v>
      </c>
      <c r="K109" s="73"/>
      <c r="L109" s="83">
        <v>1.806932481</v>
      </c>
      <c r="M109" s="84">
        <v>5.0417565789822669E-5</v>
      </c>
      <c r="N109" s="84">
        <f t="shared" si="3"/>
        <v>1.1617136198955909E-4</v>
      </c>
      <c r="O109" s="84">
        <f>L109/'סכום נכסי הקרן'!$C$42</f>
        <v>2.1969408005060512E-5</v>
      </c>
    </row>
    <row r="110" spans="2:15">
      <c r="B110" s="76" t="s">
        <v>1362</v>
      </c>
      <c r="C110" s="73" t="s">
        <v>1363</v>
      </c>
      <c r="D110" s="86" t="s">
        <v>116</v>
      </c>
      <c r="E110" s="86" t="s">
        <v>293</v>
      </c>
      <c r="F110" s="73" t="s">
        <v>1364</v>
      </c>
      <c r="G110" s="86" t="s">
        <v>152</v>
      </c>
      <c r="H110" s="86" t="s">
        <v>129</v>
      </c>
      <c r="I110" s="83">
        <v>694.96905000000004</v>
      </c>
      <c r="J110" s="85">
        <v>1901</v>
      </c>
      <c r="K110" s="73"/>
      <c r="L110" s="83">
        <v>13.211361645000002</v>
      </c>
      <c r="M110" s="84">
        <v>3.1250567144361477E-5</v>
      </c>
      <c r="N110" s="84">
        <f t="shared" si="3"/>
        <v>8.4938529368119322E-4</v>
      </c>
      <c r="O110" s="84">
        <f>L110/'סכום נכסי הקרן'!$C$42</f>
        <v>1.6062902036095085E-4</v>
      </c>
    </row>
    <row r="111" spans="2:15">
      <c r="B111" s="76" t="s">
        <v>1365</v>
      </c>
      <c r="C111" s="73" t="s">
        <v>1366</v>
      </c>
      <c r="D111" s="86" t="s">
        <v>116</v>
      </c>
      <c r="E111" s="86" t="s">
        <v>293</v>
      </c>
      <c r="F111" s="73" t="s">
        <v>1367</v>
      </c>
      <c r="G111" s="86" t="s">
        <v>468</v>
      </c>
      <c r="H111" s="86" t="s">
        <v>129</v>
      </c>
      <c r="I111" s="83">
        <v>972.90429600000004</v>
      </c>
      <c r="J111" s="85">
        <v>814.7</v>
      </c>
      <c r="K111" s="73"/>
      <c r="L111" s="83">
        <v>7.9262513070000011</v>
      </c>
      <c r="M111" s="84">
        <v>2.8421035878938198E-5</v>
      </c>
      <c r="N111" s="84">
        <f t="shared" si="3"/>
        <v>5.0959480749171004E-4</v>
      </c>
      <c r="O111" s="84">
        <f>L111/'סכום נכסי הקרן'!$C$42</f>
        <v>9.6370534452818428E-5</v>
      </c>
    </row>
    <row r="112" spans="2:15">
      <c r="B112" s="76" t="s">
        <v>1368</v>
      </c>
      <c r="C112" s="73" t="s">
        <v>1369</v>
      </c>
      <c r="D112" s="86" t="s">
        <v>116</v>
      </c>
      <c r="E112" s="86" t="s">
        <v>293</v>
      </c>
      <c r="F112" s="73" t="s">
        <v>1370</v>
      </c>
      <c r="G112" s="86" t="s">
        <v>125</v>
      </c>
      <c r="H112" s="86" t="s">
        <v>129</v>
      </c>
      <c r="I112" s="83">
        <v>2803.6709999999998</v>
      </c>
      <c r="J112" s="85">
        <v>753.3</v>
      </c>
      <c r="K112" s="73"/>
      <c r="L112" s="83">
        <v>21.120053642999999</v>
      </c>
      <c r="M112" s="84">
        <v>3.5162991249294913E-5</v>
      </c>
      <c r="N112" s="84">
        <f t="shared" si="3"/>
        <v>1.3578511775060947E-3</v>
      </c>
      <c r="O112" s="84">
        <f>L112/'סכום נכסי הקרן'!$C$42</f>
        <v>2.5678606170997909E-4</v>
      </c>
    </row>
    <row r="113" spans="2:15">
      <c r="B113" s="76" t="s">
        <v>1371</v>
      </c>
      <c r="C113" s="73" t="s">
        <v>1372</v>
      </c>
      <c r="D113" s="86" t="s">
        <v>116</v>
      </c>
      <c r="E113" s="86" t="s">
        <v>293</v>
      </c>
      <c r="F113" s="73" t="s">
        <v>1373</v>
      </c>
      <c r="G113" s="86" t="s">
        <v>468</v>
      </c>
      <c r="H113" s="86" t="s">
        <v>129</v>
      </c>
      <c r="I113" s="83">
        <v>607.40777400000002</v>
      </c>
      <c r="J113" s="85">
        <v>1586</v>
      </c>
      <c r="K113" s="73"/>
      <c r="L113" s="83">
        <v>9.633487293</v>
      </c>
      <c r="M113" s="84">
        <v>4.0014301537039404E-5</v>
      </c>
      <c r="N113" s="84">
        <f t="shared" si="3"/>
        <v>6.1935647917378967E-4</v>
      </c>
      <c r="O113" s="84">
        <f>L113/'סכום נכסי הקרן'!$C$42</f>
        <v>1.1712779258600473E-4</v>
      </c>
    </row>
    <row r="114" spans="2:15">
      <c r="B114" s="76" t="s">
        <v>1374</v>
      </c>
      <c r="C114" s="73" t="s">
        <v>1375</v>
      </c>
      <c r="D114" s="86" t="s">
        <v>116</v>
      </c>
      <c r="E114" s="86" t="s">
        <v>293</v>
      </c>
      <c r="F114" s="73" t="s">
        <v>1376</v>
      </c>
      <c r="G114" s="86" t="s">
        <v>152</v>
      </c>
      <c r="H114" s="86" t="s">
        <v>129</v>
      </c>
      <c r="I114" s="83">
        <v>836.24879299999998</v>
      </c>
      <c r="J114" s="85">
        <v>1607</v>
      </c>
      <c r="K114" s="73"/>
      <c r="L114" s="83">
        <v>13.438518094999999</v>
      </c>
      <c r="M114" s="84">
        <v>9.1235267296862439E-6</v>
      </c>
      <c r="N114" s="84">
        <f t="shared" si="3"/>
        <v>8.6398964357179266E-4</v>
      </c>
      <c r="O114" s="84">
        <f>L114/'סכום נכסי הקרן'!$C$42</f>
        <v>1.6339087935873101E-4</v>
      </c>
    </row>
    <row r="115" spans="2:15">
      <c r="B115" s="76" t="s">
        <v>1377</v>
      </c>
      <c r="C115" s="73" t="s">
        <v>1378</v>
      </c>
      <c r="D115" s="86" t="s">
        <v>116</v>
      </c>
      <c r="E115" s="86" t="s">
        <v>293</v>
      </c>
      <c r="F115" s="73" t="s">
        <v>1379</v>
      </c>
      <c r="G115" s="86" t="s">
        <v>416</v>
      </c>
      <c r="H115" s="86" t="s">
        <v>129</v>
      </c>
      <c r="I115" s="83">
        <v>49139.254357999998</v>
      </c>
      <c r="J115" s="85">
        <v>96.2</v>
      </c>
      <c r="K115" s="73"/>
      <c r="L115" s="83">
        <v>47.27196269400001</v>
      </c>
      <c r="M115" s="84">
        <v>4.459842143643002E-5</v>
      </c>
      <c r="N115" s="84">
        <f t="shared" si="3"/>
        <v>3.0392105669838853E-3</v>
      </c>
      <c r="O115" s="84">
        <f>L115/'סכום נכסי הקרן'!$C$42</f>
        <v>5.7475143456922877E-4</v>
      </c>
    </row>
    <row r="116" spans="2:15">
      <c r="B116" s="76" t="s">
        <v>1380</v>
      </c>
      <c r="C116" s="73" t="s">
        <v>1381</v>
      </c>
      <c r="D116" s="86" t="s">
        <v>116</v>
      </c>
      <c r="E116" s="86" t="s">
        <v>293</v>
      </c>
      <c r="F116" s="73" t="s">
        <v>1382</v>
      </c>
      <c r="G116" s="86" t="s">
        <v>123</v>
      </c>
      <c r="H116" s="86" t="s">
        <v>129</v>
      </c>
      <c r="I116" s="83">
        <v>571.697273</v>
      </c>
      <c r="J116" s="85">
        <v>615.70000000000005</v>
      </c>
      <c r="K116" s="73"/>
      <c r="L116" s="83">
        <v>3.519940107</v>
      </c>
      <c r="M116" s="84">
        <v>2.8583434478276088E-5</v>
      </c>
      <c r="N116" s="84">
        <f t="shared" si="3"/>
        <v>2.2630410413872258E-4</v>
      </c>
      <c r="O116" s="84">
        <f>L116/'סכום נכסי הקרן'!$C$42</f>
        <v>4.2796840046431906E-5</v>
      </c>
    </row>
    <row r="117" spans="2:15">
      <c r="B117" s="76" t="s">
        <v>1383</v>
      </c>
      <c r="C117" s="73" t="s">
        <v>1384</v>
      </c>
      <c r="D117" s="86" t="s">
        <v>116</v>
      </c>
      <c r="E117" s="86" t="s">
        <v>293</v>
      </c>
      <c r="F117" s="73" t="s">
        <v>1385</v>
      </c>
      <c r="G117" s="86" t="s">
        <v>1163</v>
      </c>
      <c r="H117" s="86" t="s">
        <v>129</v>
      </c>
      <c r="I117" s="83">
        <v>839.98702100000014</v>
      </c>
      <c r="J117" s="85">
        <v>748.4</v>
      </c>
      <c r="K117" s="73"/>
      <c r="L117" s="83">
        <v>6.2864628610000004</v>
      </c>
      <c r="M117" s="84">
        <v>1.2191933860291374E-5</v>
      </c>
      <c r="N117" s="84">
        <f t="shared" si="3"/>
        <v>4.0416947525066398E-4</v>
      </c>
      <c r="O117" s="84">
        <f>L117/'סכום נכסי הקרן'!$C$42</f>
        <v>7.6433330494748584E-5</v>
      </c>
    </row>
    <row r="118" spans="2:15">
      <c r="B118" s="76" t="s">
        <v>1386</v>
      </c>
      <c r="C118" s="73" t="s">
        <v>1387</v>
      </c>
      <c r="D118" s="86" t="s">
        <v>116</v>
      </c>
      <c r="E118" s="86" t="s">
        <v>293</v>
      </c>
      <c r="F118" s="73" t="s">
        <v>1388</v>
      </c>
      <c r="G118" s="86" t="s">
        <v>658</v>
      </c>
      <c r="H118" s="86" t="s">
        <v>129</v>
      </c>
      <c r="I118" s="83">
        <v>421.35760399999998</v>
      </c>
      <c r="J118" s="85">
        <v>1825</v>
      </c>
      <c r="K118" s="73"/>
      <c r="L118" s="83">
        <v>7.6897762730000006</v>
      </c>
      <c r="M118" s="84">
        <v>2.8630938808087021E-5</v>
      </c>
      <c r="N118" s="84">
        <f t="shared" si="3"/>
        <v>4.9439134689471863E-4</v>
      </c>
      <c r="O118" s="84">
        <f>L118/'סכום נכסי הקרן'!$C$42</f>
        <v>9.3495376382672152E-5</v>
      </c>
    </row>
    <row r="119" spans="2:15">
      <c r="B119" s="76" t="s">
        <v>1389</v>
      </c>
      <c r="C119" s="73" t="s">
        <v>1390</v>
      </c>
      <c r="D119" s="86" t="s">
        <v>116</v>
      </c>
      <c r="E119" s="86" t="s">
        <v>293</v>
      </c>
      <c r="F119" s="73" t="s">
        <v>1391</v>
      </c>
      <c r="G119" s="86" t="s">
        <v>125</v>
      </c>
      <c r="H119" s="86" t="s">
        <v>129</v>
      </c>
      <c r="I119" s="83">
        <v>421.70698499999997</v>
      </c>
      <c r="J119" s="85">
        <v>813.7</v>
      </c>
      <c r="K119" s="73"/>
      <c r="L119" s="83">
        <v>3.4314297339999995</v>
      </c>
      <c r="M119" s="84">
        <v>3.6591656459582896E-5</v>
      </c>
      <c r="N119" s="84">
        <f t="shared" si="3"/>
        <v>2.2061359235162834E-4</v>
      </c>
      <c r="O119" s="84">
        <f>L119/'סכום נכסי הקרן'!$C$42</f>
        <v>4.1720695521075338E-5</v>
      </c>
    </row>
    <row r="120" spans="2:15">
      <c r="B120" s="76" t="s">
        <v>1392</v>
      </c>
      <c r="C120" s="73" t="s">
        <v>1393</v>
      </c>
      <c r="D120" s="86" t="s">
        <v>116</v>
      </c>
      <c r="E120" s="86" t="s">
        <v>293</v>
      </c>
      <c r="F120" s="73" t="s">
        <v>1394</v>
      </c>
      <c r="G120" s="86" t="s">
        <v>669</v>
      </c>
      <c r="H120" s="86" t="s">
        <v>129</v>
      </c>
      <c r="I120" s="83">
        <v>176.89366799999999</v>
      </c>
      <c r="J120" s="85">
        <v>22160</v>
      </c>
      <c r="K120" s="73"/>
      <c r="L120" s="83">
        <v>39.199636796</v>
      </c>
      <c r="M120" s="84">
        <v>4.8461469424074132E-5</v>
      </c>
      <c r="N120" s="84">
        <f t="shared" si="3"/>
        <v>2.5202243271243495E-3</v>
      </c>
      <c r="O120" s="84">
        <f>L120/'סכום נכסי הקרן'!$C$42</f>
        <v>4.7660486679884249E-4</v>
      </c>
    </row>
    <row r="121" spans="2:15">
      <c r="B121" s="76" t="s">
        <v>1395</v>
      </c>
      <c r="C121" s="73" t="s">
        <v>1396</v>
      </c>
      <c r="D121" s="86" t="s">
        <v>116</v>
      </c>
      <c r="E121" s="86" t="s">
        <v>293</v>
      </c>
      <c r="F121" s="73" t="s">
        <v>1397</v>
      </c>
      <c r="G121" s="86" t="s">
        <v>658</v>
      </c>
      <c r="H121" s="86" t="s">
        <v>129</v>
      </c>
      <c r="I121" s="83">
        <v>17.769583999999998</v>
      </c>
      <c r="J121" s="85">
        <v>13700</v>
      </c>
      <c r="K121" s="73"/>
      <c r="L121" s="83">
        <v>2.4344330249999997</v>
      </c>
      <c r="M121" s="84">
        <v>5.3445186873049513E-6</v>
      </c>
      <c r="N121" s="84">
        <f t="shared" si="3"/>
        <v>1.565146474261715E-4</v>
      </c>
      <c r="O121" s="84">
        <f>L121/'סכום נכסי הקרן'!$C$42</f>
        <v>2.959881066370552E-5</v>
      </c>
    </row>
    <row r="122" spans="2:15">
      <c r="B122" s="76" t="s">
        <v>1398</v>
      </c>
      <c r="C122" s="73" t="s">
        <v>1399</v>
      </c>
      <c r="D122" s="86" t="s">
        <v>116</v>
      </c>
      <c r="E122" s="86" t="s">
        <v>293</v>
      </c>
      <c r="F122" s="73" t="s">
        <v>1400</v>
      </c>
      <c r="G122" s="86" t="s">
        <v>124</v>
      </c>
      <c r="H122" s="86" t="s">
        <v>129</v>
      </c>
      <c r="I122" s="83">
        <v>1142.7701890000001</v>
      </c>
      <c r="J122" s="85">
        <v>971.2</v>
      </c>
      <c r="K122" s="73"/>
      <c r="L122" s="83">
        <v>11.098584077</v>
      </c>
      <c r="M122" s="84">
        <v>2.8843187854086312E-5</v>
      </c>
      <c r="N122" s="84">
        <f t="shared" si="3"/>
        <v>7.1355052938512295E-4</v>
      </c>
      <c r="O122" s="84">
        <f>L122/'סכום נכסי הקרן'!$C$42</f>
        <v>1.3494102542843211E-4</v>
      </c>
    </row>
    <row r="123" spans="2:15">
      <c r="B123" s="76" t="s">
        <v>1401</v>
      </c>
      <c r="C123" s="73" t="s">
        <v>1402</v>
      </c>
      <c r="D123" s="86" t="s">
        <v>116</v>
      </c>
      <c r="E123" s="86" t="s">
        <v>293</v>
      </c>
      <c r="F123" s="73" t="s">
        <v>1403</v>
      </c>
      <c r="G123" s="86" t="s">
        <v>780</v>
      </c>
      <c r="H123" s="86" t="s">
        <v>129</v>
      </c>
      <c r="I123" s="83">
        <v>218.58928800000001</v>
      </c>
      <c r="J123" s="85">
        <v>7175</v>
      </c>
      <c r="K123" s="73"/>
      <c r="L123" s="83">
        <v>15.683781403000001</v>
      </c>
      <c r="M123" s="84">
        <v>2.4703312688970959E-5</v>
      </c>
      <c r="N123" s="84">
        <f t="shared" si="3"/>
        <v>1.0083421853840859E-3</v>
      </c>
      <c r="O123" s="84">
        <f>L123/'סכום נכסי הקרן'!$C$42</f>
        <v>1.9068968892185597E-4</v>
      </c>
    </row>
    <row r="124" spans="2:15">
      <c r="B124" s="76" t="s">
        <v>1404</v>
      </c>
      <c r="C124" s="73" t="s">
        <v>1405</v>
      </c>
      <c r="D124" s="86" t="s">
        <v>116</v>
      </c>
      <c r="E124" s="86" t="s">
        <v>293</v>
      </c>
      <c r="F124" s="73" t="s">
        <v>638</v>
      </c>
      <c r="G124" s="86" t="s">
        <v>347</v>
      </c>
      <c r="H124" s="86" t="s">
        <v>129</v>
      </c>
      <c r="I124" s="83">
        <v>5990.7260370000013</v>
      </c>
      <c r="J124" s="85">
        <v>191</v>
      </c>
      <c r="K124" s="73"/>
      <c r="L124" s="83">
        <v>11.442286730999999</v>
      </c>
      <c r="M124" s="84">
        <v>9.5697708799589821E-6</v>
      </c>
      <c r="N124" s="84">
        <f t="shared" si="3"/>
        <v>7.3564787162367121E-4</v>
      </c>
      <c r="O124" s="84">
        <f>L124/'סכום נכסי הקרן'!$C$42</f>
        <v>1.3911989980118635E-4</v>
      </c>
    </row>
    <row r="125" spans="2:15">
      <c r="B125" s="76" t="s">
        <v>1408</v>
      </c>
      <c r="C125" s="73" t="s">
        <v>1409</v>
      </c>
      <c r="D125" s="86" t="s">
        <v>116</v>
      </c>
      <c r="E125" s="86" t="s">
        <v>293</v>
      </c>
      <c r="F125" s="73" t="s">
        <v>1410</v>
      </c>
      <c r="G125" s="86" t="s">
        <v>124</v>
      </c>
      <c r="H125" s="86" t="s">
        <v>129</v>
      </c>
      <c r="I125" s="83">
        <v>1869.3878969999998</v>
      </c>
      <c r="J125" s="85">
        <v>37.9</v>
      </c>
      <c r="K125" s="73"/>
      <c r="L125" s="83">
        <v>0.70849801400000001</v>
      </c>
      <c r="M125" s="84">
        <v>1.0691699847668885E-5</v>
      </c>
      <c r="N125" s="84">
        <f t="shared" si="3"/>
        <v>4.5550777419047184E-5</v>
      </c>
      <c r="O125" s="84">
        <f>L125/'סכום נכסי הקרן'!$C$42</f>
        <v>8.6142023036338763E-6</v>
      </c>
    </row>
    <row r="126" spans="2:15">
      <c r="B126" s="76" t="s">
        <v>1411</v>
      </c>
      <c r="C126" s="73" t="s">
        <v>1412</v>
      </c>
      <c r="D126" s="86" t="s">
        <v>116</v>
      </c>
      <c r="E126" s="86" t="s">
        <v>293</v>
      </c>
      <c r="F126" s="73" t="s">
        <v>643</v>
      </c>
      <c r="G126" s="86" t="s">
        <v>152</v>
      </c>
      <c r="H126" s="86" t="s">
        <v>129</v>
      </c>
      <c r="I126" s="83">
        <v>2322.9852019999998</v>
      </c>
      <c r="J126" s="85">
        <v>355</v>
      </c>
      <c r="K126" s="73"/>
      <c r="L126" s="83">
        <v>8.2465974650000007</v>
      </c>
      <c r="M126" s="84">
        <v>1.8148321890624998E-5</v>
      </c>
      <c r="N126" s="84">
        <f t="shared" si="3"/>
        <v>5.3019051312780928E-4</v>
      </c>
      <c r="O126" s="84">
        <f>L126/'סכום נכסי הקרן'!$C$42</f>
        <v>1.0026543120295082E-4</v>
      </c>
    </row>
    <row r="127" spans="2:15">
      <c r="B127" s="76" t="s">
        <v>1413</v>
      </c>
      <c r="C127" s="73" t="s">
        <v>1414</v>
      </c>
      <c r="D127" s="86" t="s">
        <v>116</v>
      </c>
      <c r="E127" s="86" t="s">
        <v>293</v>
      </c>
      <c r="F127" s="73" t="s">
        <v>1415</v>
      </c>
      <c r="G127" s="86" t="s">
        <v>152</v>
      </c>
      <c r="H127" s="86" t="s">
        <v>129</v>
      </c>
      <c r="I127" s="83">
        <v>357.28832999999997</v>
      </c>
      <c r="J127" s="85">
        <v>9199</v>
      </c>
      <c r="K127" s="73"/>
      <c r="L127" s="83">
        <v>32.866953477000003</v>
      </c>
      <c r="M127" s="84">
        <v>1.3793345159528161E-5</v>
      </c>
      <c r="N127" s="84">
        <f t="shared" si="3"/>
        <v>2.1130832446807765E-3</v>
      </c>
      <c r="O127" s="84">
        <f>L127/'סכום נכסי הקרן'!$C$42</f>
        <v>3.9960956948427076E-4</v>
      </c>
    </row>
    <row r="128" spans="2:15">
      <c r="B128" s="76" t="s">
        <v>1416</v>
      </c>
      <c r="C128" s="73" t="s">
        <v>1417</v>
      </c>
      <c r="D128" s="86" t="s">
        <v>116</v>
      </c>
      <c r="E128" s="86" t="s">
        <v>293</v>
      </c>
      <c r="F128" s="73" t="s">
        <v>1418</v>
      </c>
      <c r="G128" s="86" t="s">
        <v>152</v>
      </c>
      <c r="H128" s="86" t="s">
        <v>129</v>
      </c>
      <c r="I128" s="83">
        <v>409.503467</v>
      </c>
      <c r="J128" s="85">
        <v>3298</v>
      </c>
      <c r="K128" s="73"/>
      <c r="L128" s="83">
        <v>13.505424354000001</v>
      </c>
      <c r="M128" s="84">
        <v>2.3842774506904157E-5</v>
      </c>
      <c r="N128" s="84">
        <f t="shared" si="3"/>
        <v>8.6829118295712415E-4</v>
      </c>
      <c r="O128" s="84">
        <f>L128/'סכום נכסי הקרן'!$C$42</f>
        <v>1.6420435242289874E-4</v>
      </c>
    </row>
    <row r="129" spans="2:15">
      <c r="B129" s="76" t="s">
        <v>1419</v>
      </c>
      <c r="C129" s="73" t="s">
        <v>1420</v>
      </c>
      <c r="D129" s="86" t="s">
        <v>116</v>
      </c>
      <c r="E129" s="86" t="s">
        <v>293</v>
      </c>
      <c r="F129" s="73" t="s">
        <v>1421</v>
      </c>
      <c r="G129" s="86" t="s">
        <v>124</v>
      </c>
      <c r="H129" s="86" t="s">
        <v>129</v>
      </c>
      <c r="I129" s="83">
        <v>317.62680899999998</v>
      </c>
      <c r="J129" s="85">
        <v>6502</v>
      </c>
      <c r="K129" s="73"/>
      <c r="L129" s="83">
        <v>20.652095138</v>
      </c>
      <c r="M129" s="84">
        <v>2.9156466038888649E-5</v>
      </c>
      <c r="N129" s="84">
        <f t="shared" si="3"/>
        <v>1.3277651740432749E-3</v>
      </c>
      <c r="O129" s="84">
        <f>L129/'סכום נכסי הקרן'!$C$42</f>
        <v>2.5109643498961954E-4</v>
      </c>
    </row>
    <row r="130" spans="2:15">
      <c r="B130" s="76" t="s">
        <v>1422</v>
      </c>
      <c r="C130" s="73" t="s">
        <v>1423</v>
      </c>
      <c r="D130" s="86" t="s">
        <v>116</v>
      </c>
      <c r="E130" s="86" t="s">
        <v>293</v>
      </c>
      <c r="F130" s="73" t="s">
        <v>1424</v>
      </c>
      <c r="G130" s="86" t="s">
        <v>1191</v>
      </c>
      <c r="H130" s="86" t="s">
        <v>129</v>
      </c>
      <c r="I130" s="83">
        <v>188.87852000000004</v>
      </c>
      <c r="J130" s="85">
        <v>7000</v>
      </c>
      <c r="K130" s="73"/>
      <c r="L130" s="83">
        <v>13.221496418999999</v>
      </c>
      <c r="M130" s="84">
        <v>1.7935914119648151E-5</v>
      </c>
      <c r="N130" s="84">
        <f t="shared" si="3"/>
        <v>8.5003687890167939E-4</v>
      </c>
      <c r="O130" s="84">
        <f>L130/'סכום נכסי הקרן'!$C$42</f>
        <v>1.6075224299787075E-4</v>
      </c>
    </row>
    <row r="131" spans="2:15">
      <c r="B131" s="76" t="s">
        <v>1425</v>
      </c>
      <c r="C131" s="73" t="s">
        <v>1426</v>
      </c>
      <c r="D131" s="86" t="s">
        <v>116</v>
      </c>
      <c r="E131" s="86" t="s">
        <v>293</v>
      </c>
      <c r="F131" s="73" t="s">
        <v>1427</v>
      </c>
      <c r="G131" s="86" t="s">
        <v>468</v>
      </c>
      <c r="H131" s="86" t="s">
        <v>129</v>
      </c>
      <c r="I131" s="83">
        <v>2875.56</v>
      </c>
      <c r="J131" s="85">
        <v>1027</v>
      </c>
      <c r="K131" s="73"/>
      <c r="L131" s="83">
        <v>29.532001200000003</v>
      </c>
      <c r="M131" s="84">
        <v>2.87556E-5</v>
      </c>
      <c r="N131" s="84">
        <f t="shared" si="3"/>
        <v>1.8986723841405637E-3</v>
      </c>
      <c r="O131" s="84">
        <f>L131/'סכום נכסי הקרן'!$C$42</f>
        <v>3.5906188548322227E-4</v>
      </c>
    </row>
    <row r="132" spans="2:15">
      <c r="B132" s="76" t="s">
        <v>1428</v>
      </c>
      <c r="C132" s="73" t="s">
        <v>1429</v>
      </c>
      <c r="D132" s="86" t="s">
        <v>116</v>
      </c>
      <c r="E132" s="86" t="s">
        <v>293</v>
      </c>
      <c r="F132" s="73" t="s">
        <v>1430</v>
      </c>
      <c r="G132" s="86" t="s">
        <v>669</v>
      </c>
      <c r="H132" s="86" t="s">
        <v>129</v>
      </c>
      <c r="I132" s="83">
        <v>5.4970030000000012</v>
      </c>
      <c r="J132" s="85">
        <v>81.900000000000006</v>
      </c>
      <c r="K132" s="73"/>
      <c r="L132" s="83">
        <v>4.5020449999999997E-3</v>
      </c>
      <c r="M132" s="84">
        <v>8.0182633095877946E-7</v>
      </c>
      <c r="N132" s="84">
        <f t="shared" si="3"/>
        <v>2.894456239443097E-7</v>
      </c>
      <c r="O132" s="84">
        <f>L132/'סכום נכסי הקרן'!$C$42</f>
        <v>5.4737664247091835E-8</v>
      </c>
    </row>
    <row r="133" spans="2:15">
      <c r="B133" s="76" t="s">
        <v>1431</v>
      </c>
      <c r="C133" s="73" t="s">
        <v>1432</v>
      </c>
      <c r="D133" s="86" t="s">
        <v>116</v>
      </c>
      <c r="E133" s="86" t="s">
        <v>293</v>
      </c>
      <c r="F133" s="73" t="s">
        <v>1433</v>
      </c>
      <c r="G133" s="86" t="s">
        <v>468</v>
      </c>
      <c r="H133" s="86" t="s">
        <v>129</v>
      </c>
      <c r="I133" s="83">
        <v>265.38076000000001</v>
      </c>
      <c r="J133" s="85">
        <v>710.3</v>
      </c>
      <c r="K133" s="73"/>
      <c r="L133" s="83">
        <v>1.8849995349999999</v>
      </c>
      <c r="M133" s="84">
        <v>1.7681591415957747E-5</v>
      </c>
      <c r="N133" s="84">
        <f t="shared" si="3"/>
        <v>1.2119045157096578E-4</v>
      </c>
      <c r="O133" s="84">
        <f>L133/'סכום נכסי הקרן'!$C$42</f>
        <v>2.2918578479947277E-5</v>
      </c>
    </row>
    <row r="134" spans="2:15">
      <c r="B134" s="76" t="s">
        <v>1434</v>
      </c>
      <c r="C134" s="73" t="s">
        <v>1435</v>
      </c>
      <c r="D134" s="86" t="s">
        <v>116</v>
      </c>
      <c r="E134" s="86" t="s">
        <v>293</v>
      </c>
      <c r="F134" s="73" t="s">
        <v>1436</v>
      </c>
      <c r="G134" s="86" t="s">
        <v>468</v>
      </c>
      <c r="H134" s="86" t="s">
        <v>129</v>
      </c>
      <c r="I134" s="83">
        <v>582.23512200000005</v>
      </c>
      <c r="J134" s="85">
        <v>2944</v>
      </c>
      <c r="K134" s="73"/>
      <c r="L134" s="83">
        <v>17.141001979000002</v>
      </c>
      <c r="M134" s="84">
        <v>2.2632618072497523E-5</v>
      </c>
      <c r="N134" s="84">
        <f t="shared" si="3"/>
        <v>1.1020298581738528E-3</v>
      </c>
      <c r="O134" s="84">
        <f>L134/'סכום נכסי הקרן'!$C$42</f>
        <v>2.0840715967637791E-4</v>
      </c>
    </row>
    <row r="135" spans="2:15">
      <c r="B135" s="76" t="s">
        <v>1437</v>
      </c>
      <c r="C135" s="73" t="s">
        <v>1438</v>
      </c>
      <c r="D135" s="86" t="s">
        <v>116</v>
      </c>
      <c r="E135" s="86" t="s">
        <v>293</v>
      </c>
      <c r="F135" s="73" t="s">
        <v>1439</v>
      </c>
      <c r="G135" s="86" t="s">
        <v>126</v>
      </c>
      <c r="H135" s="86" t="s">
        <v>129</v>
      </c>
      <c r="I135" s="83">
        <v>8128.0920429999996</v>
      </c>
      <c r="J135" s="85">
        <v>320.60000000000002</v>
      </c>
      <c r="K135" s="73"/>
      <c r="L135" s="83">
        <v>26.058663091</v>
      </c>
      <c r="M135" s="84">
        <v>3.4710528458651254E-5</v>
      </c>
      <c r="N135" s="84">
        <f t="shared" si="3"/>
        <v>1.6753644171768718E-3</v>
      </c>
      <c r="O135" s="84">
        <f>L135/'סכום נכסי הקרן'!$C$42</f>
        <v>3.1683165117257653E-4</v>
      </c>
    </row>
    <row r="136" spans="2:15">
      <c r="B136" s="76" t="s">
        <v>1440</v>
      </c>
      <c r="C136" s="73" t="s">
        <v>1441</v>
      </c>
      <c r="D136" s="86" t="s">
        <v>116</v>
      </c>
      <c r="E136" s="86" t="s">
        <v>293</v>
      </c>
      <c r="F136" s="73" t="s">
        <v>1442</v>
      </c>
      <c r="G136" s="86" t="s">
        <v>780</v>
      </c>
      <c r="H136" s="86" t="s">
        <v>129</v>
      </c>
      <c r="I136" s="83">
        <v>50.465000000000003</v>
      </c>
      <c r="J136" s="85">
        <v>26140</v>
      </c>
      <c r="K136" s="73"/>
      <c r="L136" s="83">
        <v>13.191550912</v>
      </c>
      <c r="M136" s="84">
        <v>2.1965705381412833E-5</v>
      </c>
      <c r="N136" s="84">
        <f t="shared" si="3"/>
        <v>8.4811162138916161E-4</v>
      </c>
      <c r="O136" s="84">
        <f>L136/'סכום נכסי הקרן'!$C$42</f>
        <v>1.6038815354343952E-4</v>
      </c>
    </row>
    <row r="137" spans="2:15">
      <c r="B137" s="76" t="s">
        <v>1443</v>
      </c>
      <c r="C137" s="73" t="s">
        <v>1444</v>
      </c>
      <c r="D137" s="86" t="s">
        <v>116</v>
      </c>
      <c r="E137" s="86" t="s">
        <v>293</v>
      </c>
      <c r="F137" s="73" t="s">
        <v>1445</v>
      </c>
      <c r="G137" s="86" t="s">
        <v>150</v>
      </c>
      <c r="H137" s="86" t="s">
        <v>129</v>
      </c>
      <c r="I137" s="83">
        <v>7.1199999999999996E-4</v>
      </c>
      <c r="J137" s="85">
        <v>4958</v>
      </c>
      <c r="K137" s="73"/>
      <c r="L137" s="83">
        <v>3.5286999999999996E-5</v>
      </c>
      <c r="M137" s="84">
        <v>8.6327829934175024E-11</v>
      </c>
      <c r="N137" s="84">
        <f t="shared" si="3"/>
        <v>2.2686729546512431E-9</v>
      </c>
      <c r="O137" s="84">
        <f>L137/'סכום נכסי הקרן'!$C$42</f>
        <v>4.2903346330103972E-10</v>
      </c>
    </row>
    <row r="138" spans="2:15">
      <c r="B138" s="76" t="s">
        <v>1446</v>
      </c>
      <c r="C138" s="73" t="s">
        <v>1447</v>
      </c>
      <c r="D138" s="86" t="s">
        <v>116</v>
      </c>
      <c r="E138" s="86" t="s">
        <v>293</v>
      </c>
      <c r="F138" s="73" t="s">
        <v>1448</v>
      </c>
      <c r="G138" s="86" t="s">
        <v>468</v>
      </c>
      <c r="H138" s="86" t="s">
        <v>129</v>
      </c>
      <c r="I138" s="83">
        <v>2976.1118630000001</v>
      </c>
      <c r="J138" s="85">
        <v>870</v>
      </c>
      <c r="K138" s="73"/>
      <c r="L138" s="83">
        <v>25.892173209999999</v>
      </c>
      <c r="M138" s="84">
        <v>3.5062477171515433E-5</v>
      </c>
      <c r="N138" s="84">
        <f t="shared" ref="N138:N196" si="4">IFERROR(L138/$L$11,0)</f>
        <v>1.6646604443186575E-3</v>
      </c>
      <c r="O138" s="84">
        <f>L138/'סכום נכסי הקרן'!$C$42</f>
        <v>3.148074005916258E-4</v>
      </c>
    </row>
    <row r="139" spans="2:15">
      <c r="B139" s="76" t="s">
        <v>1449</v>
      </c>
      <c r="C139" s="73" t="s">
        <v>1450</v>
      </c>
      <c r="D139" s="86" t="s">
        <v>116</v>
      </c>
      <c r="E139" s="86" t="s">
        <v>293</v>
      </c>
      <c r="F139" s="73" t="s">
        <v>1451</v>
      </c>
      <c r="G139" s="86" t="s">
        <v>347</v>
      </c>
      <c r="H139" s="86" t="s">
        <v>129</v>
      </c>
      <c r="I139" s="83">
        <v>3055.2824999999998</v>
      </c>
      <c r="J139" s="85">
        <v>1339</v>
      </c>
      <c r="K139" s="73"/>
      <c r="L139" s="83">
        <v>40.910232674999996</v>
      </c>
      <c r="M139" s="84">
        <v>4.9199396135265698E-5</v>
      </c>
      <c r="N139" s="84">
        <f t="shared" si="4"/>
        <v>2.6302020131567455E-3</v>
      </c>
      <c r="O139" s="84">
        <f>L139/'סכום נכסי הקרן'!$C$42</f>
        <v>4.9740297585531808E-4</v>
      </c>
    </row>
    <row r="140" spans="2:15">
      <c r="B140" s="76" t="s">
        <v>1452</v>
      </c>
      <c r="C140" s="73" t="s">
        <v>1453</v>
      </c>
      <c r="D140" s="86" t="s">
        <v>116</v>
      </c>
      <c r="E140" s="86" t="s">
        <v>293</v>
      </c>
      <c r="F140" s="73" t="s">
        <v>1454</v>
      </c>
      <c r="G140" s="86" t="s">
        <v>468</v>
      </c>
      <c r="H140" s="86" t="s">
        <v>129</v>
      </c>
      <c r="I140" s="83">
        <v>704.72499100000005</v>
      </c>
      <c r="J140" s="85">
        <v>1525</v>
      </c>
      <c r="K140" s="73"/>
      <c r="L140" s="83">
        <v>10.747056119000002</v>
      </c>
      <c r="M140" s="84">
        <v>4.2420041088254879E-5</v>
      </c>
      <c r="N140" s="84">
        <f t="shared" si="4"/>
        <v>6.9095008244663639E-4</v>
      </c>
      <c r="O140" s="84">
        <f>L140/'סכום נכסי הקרן'!$C$42</f>
        <v>1.3066700787896967E-4</v>
      </c>
    </row>
    <row r="141" spans="2:15">
      <c r="B141" s="76" t="s">
        <v>1455</v>
      </c>
      <c r="C141" s="73" t="s">
        <v>1456</v>
      </c>
      <c r="D141" s="86" t="s">
        <v>116</v>
      </c>
      <c r="E141" s="86" t="s">
        <v>293</v>
      </c>
      <c r="F141" s="73" t="s">
        <v>1457</v>
      </c>
      <c r="G141" s="86" t="s">
        <v>780</v>
      </c>
      <c r="H141" s="86" t="s">
        <v>129</v>
      </c>
      <c r="I141" s="83">
        <v>3642.4154189999999</v>
      </c>
      <c r="J141" s="85">
        <v>8</v>
      </c>
      <c r="K141" s="73"/>
      <c r="L141" s="83">
        <v>0.291393234</v>
      </c>
      <c r="M141" s="84">
        <v>8.8460872506312056E-6</v>
      </c>
      <c r="N141" s="84">
        <f t="shared" si="4"/>
        <v>1.8734263302183839E-5</v>
      </c>
      <c r="O141" s="84">
        <f>L141/'סכום נכסי הקרן'!$C$42</f>
        <v>3.5428755169187039E-6</v>
      </c>
    </row>
    <row r="142" spans="2:15">
      <c r="B142" s="76" t="s">
        <v>1458</v>
      </c>
      <c r="C142" s="73" t="s">
        <v>1459</v>
      </c>
      <c r="D142" s="86" t="s">
        <v>116</v>
      </c>
      <c r="E142" s="86" t="s">
        <v>293</v>
      </c>
      <c r="F142" s="73" t="s">
        <v>855</v>
      </c>
      <c r="G142" s="86" t="s">
        <v>123</v>
      </c>
      <c r="H142" s="86" t="s">
        <v>129</v>
      </c>
      <c r="I142" s="83">
        <v>2386.9092599999999</v>
      </c>
      <c r="J142" s="85">
        <v>273.8</v>
      </c>
      <c r="K142" s="73"/>
      <c r="L142" s="83">
        <v>6.535357554</v>
      </c>
      <c r="M142" s="84">
        <v>2.6972074400645745E-5</v>
      </c>
      <c r="N142" s="84">
        <f t="shared" si="4"/>
        <v>4.2017142096906798E-4</v>
      </c>
      <c r="O142" s="84">
        <f>L142/'סכום נכסי הקרן'!$C$42</f>
        <v>7.9459491747760715E-5</v>
      </c>
    </row>
    <row r="143" spans="2:15">
      <c r="B143" s="72"/>
      <c r="C143" s="73"/>
      <c r="D143" s="73"/>
      <c r="E143" s="73"/>
      <c r="F143" s="73"/>
      <c r="G143" s="73"/>
      <c r="H143" s="73"/>
      <c r="I143" s="83"/>
      <c r="J143" s="85"/>
      <c r="K143" s="73"/>
      <c r="L143" s="73"/>
      <c r="M143" s="73"/>
      <c r="N143" s="84"/>
      <c r="O143" s="73"/>
    </row>
    <row r="144" spans="2:15">
      <c r="B144" s="70" t="s">
        <v>193</v>
      </c>
      <c r="C144" s="71"/>
      <c r="D144" s="71"/>
      <c r="E144" s="71"/>
      <c r="F144" s="71"/>
      <c r="G144" s="71"/>
      <c r="H144" s="71"/>
      <c r="I144" s="80"/>
      <c r="J144" s="82"/>
      <c r="K144" s="80">
        <f>K145+K171</f>
        <v>1.8153943160000001</v>
      </c>
      <c r="L144" s="80">
        <f>L145+L171</f>
        <v>6743.9266580389985</v>
      </c>
      <c r="M144" s="71"/>
      <c r="N144" s="81">
        <f t="shared" si="4"/>
        <v>0.43358075260703999</v>
      </c>
      <c r="O144" s="81">
        <f>L144/'סכום נכסי הקרן'!$C$42</f>
        <v>8.1995358357091236E-2</v>
      </c>
    </row>
    <row r="145" spans="2:15">
      <c r="B145" s="89" t="s">
        <v>64</v>
      </c>
      <c r="C145" s="71"/>
      <c r="D145" s="71"/>
      <c r="E145" s="71"/>
      <c r="F145" s="71"/>
      <c r="G145" s="71"/>
      <c r="H145" s="71"/>
      <c r="I145" s="80"/>
      <c r="J145" s="82"/>
      <c r="K145" s="80">
        <f>SUM(K146:K169)</f>
        <v>3.559296E-3</v>
      </c>
      <c r="L145" s="80">
        <f>SUM(L146:L169)</f>
        <v>1807.2078634609998</v>
      </c>
      <c r="M145" s="71"/>
      <c r="N145" s="81">
        <f t="shared" si="4"/>
        <v>0.11618906688772146</v>
      </c>
      <c r="O145" s="81">
        <f>L145/'סכום נכסי הקרן'!$C$42</f>
        <v>2.1972756215193848E-2</v>
      </c>
    </row>
    <row r="146" spans="2:15">
      <c r="B146" s="76" t="s">
        <v>1460</v>
      </c>
      <c r="C146" s="73" t="s">
        <v>1461</v>
      </c>
      <c r="D146" s="86" t="s">
        <v>1462</v>
      </c>
      <c r="E146" s="86" t="s">
        <v>867</v>
      </c>
      <c r="F146" s="73" t="s">
        <v>1211</v>
      </c>
      <c r="G146" s="86" t="s">
        <v>154</v>
      </c>
      <c r="H146" s="86" t="s">
        <v>128</v>
      </c>
      <c r="I146" s="83">
        <v>724.43371999999999</v>
      </c>
      <c r="J146" s="85">
        <v>1052</v>
      </c>
      <c r="K146" s="73"/>
      <c r="L146" s="83">
        <v>24.501652398999997</v>
      </c>
      <c r="M146" s="84">
        <v>2.0634666477533856E-5</v>
      </c>
      <c r="N146" s="84">
        <f t="shared" si="4"/>
        <v>1.5752610349952405E-3</v>
      </c>
      <c r="O146" s="84">
        <f>L146/'סכום נכסי הקרן'!$C$42</f>
        <v>2.9790089226460734E-4</v>
      </c>
    </row>
    <row r="147" spans="2:15">
      <c r="B147" s="76" t="s">
        <v>1463</v>
      </c>
      <c r="C147" s="73" t="s">
        <v>1464</v>
      </c>
      <c r="D147" s="86" t="s">
        <v>1465</v>
      </c>
      <c r="E147" s="86" t="s">
        <v>867</v>
      </c>
      <c r="F147" s="73" t="s">
        <v>1466</v>
      </c>
      <c r="G147" s="86" t="s">
        <v>1467</v>
      </c>
      <c r="H147" s="86" t="s">
        <v>128</v>
      </c>
      <c r="I147" s="83">
        <v>66.245714000000007</v>
      </c>
      <c r="J147" s="85">
        <v>2755</v>
      </c>
      <c r="K147" s="73"/>
      <c r="L147" s="83">
        <v>5.8675981449999997</v>
      </c>
      <c r="M147" s="84">
        <v>2.0267848456074393E-6</v>
      </c>
      <c r="N147" s="84">
        <f t="shared" si="4"/>
        <v>3.7723981127109997E-4</v>
      </c>
      <c r="O147" s="84">
        <f>L147/'סכום נכסי הקרן'!$C$42</f>
        <v>7.1340605702046263E-5</v>
      </c>
    </row>
    <row r="148" spans="2:15">
      <c r="B148" s="76" t="s">
        <v>1468</v>
      </c>
      <c r="C148" s="73" t="s">
        <v>1469</v>
      </c>
      <c r="D148" s="86" t="s">
        <v>1462</v>
      </c>
      <c r="E148" s="86" t="s">
        <v>867</v>
      </c>
      <c r="F148" s="73" t="s">
        <v>1470</v>
      </c>
      <c r="G148" s="86" t="s">
        <v>944</v>
      </c>
      <c r="H148" s="86" t="s">
        <v>128</v>
      </c>
      <c r="I148" s="83">
        <v>373.49103200000008</v>
      </c>
      <c r="J148" s="85">
        <v>1289</v>
      </c>
      <c r="K148" s="73"/>
      <c r="L148" s="83">
        <v>15.477972592</v>
      </c>
      <c r="M148" s="84">
        <v>1.0846294758665747E-5</v>
      </c>
      <c r="N148" s="84">
        <f t="shared" si="4"/>
        <v>9.9511031859618568E-4</v>
      </c>
      <c r="O148" s="84">
        <f>L148/'סכום נכסי הקרן'!$C$42</f>
        <v>1.8818738305960642E-4</v>
      </c>
    </row>
    <row r="149" spans="2:15">
      <c r="B149" s="76" t="s">
        <v>1471</v>
      </c>
      <c r="C149" s="73" t="s">
        <v>1472</v>
      </c>
      <c r="D149" s="86" t="s">
        <v>1462</v>
      </c>
      <c r="E149" s="86" t="s">
        <v>867</v>
      </c>
      <c r="F149" s="73" t="s">
        <v>1307</v>
      </c>
      <c r="G149" s="86" t="s">
        <v>1147</v>
      </c>
      <c r="H149" s="86" t="s">
        <v>128</v>
      </c>
      <c r="I149" s="83">
        <v>597.37925800000005</v>
      </c>
      <c r="J149" s="85">
        <v>2191</v>
      </c>
      <c r="K149" s="73"/>
      <c r="L149" s="83">
        <v>42.079783253000009</v>
      </c>
      <c r="M149" s="84">
        <v>1.3816587886946414E-5</v>
      </c>
      <c r="N149" s="84">
        <f t="shared" si="4"/>
        <v>2.70539479705465E-3</v>
      </c>
      <c r="O149" s="84">
        <f>L149/'סכום נכסי הקרן'!$C$42</f>
        <v>5.1162283968576785E-4</v>
      </c>
    </row>
    <row r="150" spans="2:15">
      <c r="B150" s="76" t="s">
        <v>1473</v>
      </c>
      <c r="C150" s="73" t="s">
        <v>1474</v>
      </c>
      <c r="D150" s="86" t="s">
        <v>1462</v>
      </c>
      <c r="E150" s="86" t="s">
        <v>867</v>
      </c>
      <c r="F150" s="73" t="s">
        <v>1475</v>
      </c>
      <c r="G150" s="86" t="s">
        <v>887</v>
      </c>
      <c r="H150" s="86" t="s">
        <v>128</v>
      </c>
      <c r="I150" s="83">
        <v>125.683179</v>
      </c>
      <c r="J150" s="85">
        <v>13291</v>
      </c>
      <c r="K150" s="73"/>
      <c r="L150" s="83">
        <v>53.705132603999999</v>
      </c>
      <c r="M150" s="84">
        <v>8.9645575268238765E-7</v>
      </c>
      <c r="N150" s="84">
        <f t="shared" si="4"/>
        <v>3.4528121366127328E-3</v>
      </c>
      <c r="O150" s="84">
        <f>L150/'סכום נכסי הקרן'!$C$42</f>
        <v>6.5296848805893699E-4</v>
      </c>
    </row>
    <row r="151" spans="2:15">
      <c r="B151" s="76" t="s">
        <v>1476</v>
      </c>
      <c r="C151" s="73" t="s">
        <v>1477</v>
      </c>
      <c r="D151" s="86" t="s">
        <v>1462</v>
      </c>
      <c r="E151" s="86" t="s">
        <v>867</v>
      </c>
      <c r="F151" s="73" t="s">
        <v>886</v>
      </c>
      <c r="G151" s="86" t="s">
        <v>887</v>
      </c>
      <c r="H151" s="86" t="s">
        <v>128</v>
      </c>
      <c r="I151" s="83">
        <v>145.57522499999999</v>
      </c>
      <c r="J151" s="85">
        <v>16159</v>
      </c>
      <c r="K151" s="73"/>
      <c r="L151" s="83">
        <v>75.628054453999994</v>
      </c>
      <c r="M151" s="84">
        <v>3.7585875168613342E-6</v>
      </c>
      <c r="N151" s="84">
        <f t="shared" si="4"/>
        <v>4.8622813430634878E-3</v>
      </c>
      <c r="O151" s="84">
        <f>L151/'סכום נכסי הקרן'!$C$42</f>
        <v>9.1951614263380971E-4</v>
      </c>
    </row>
    <row r="152" spans="2:15">
      <c r="B152" s="76" t="s">
        <v>1478</v>
      </c>
      <c r="C152" s="73" t="s">
        <v>1479</v>
      </c>
      <c r="D152" s="86" t="s">
        <v>1462</v>
      </c>
      <c r="E152" s="86" t="s">
        <v>867</v>
      </c>
      <c r="F152" s="73" t="s">
        <v>1122</v>
      </c>
      <c r="G152" s="86" t="s">
        <v>700</v>
      </c>
      <c r="H152" s="86" t="s">
        <v>128</v>
      </c>
      <c r="I152" s="83">
        <v>2.5161150000000001</v>
      </c>
      <c r="J152" s="85">
        <v>13080</v>
      </c>
      <c r="K152" s="83">
        <v>3.559296E-3</v>
      </c>
      <c r="L152" s="83">
        <v>1.0616410080000001</v>
      </c>
      <c r="M152" s="84">
        <v>5.6927829626141988E-8</v>
      </c>
      <c r="N152" s="84">
        <f t="shared" si="4"/>
        <v>6.8255058304709506E-5</v>
      </c>
      <c r="O152" s="84">
        <f>L152/'סכום נכסי הקרן'!$C$42</f>
        <v>1.2907856106913224E-5</v>
      </c>
    </row>
    <row r="153" spans="2:15">
      <c r="B153" s="76" t="s">
        <v>1482</v>
      </c>
      <c r="C153" s="73" t="s">
        <v>1483</v>
      </c>
      <c r="D153" s="86" t="s">
        <v>1465</v>
      </c>
      <c r="E153" s="86" t="s">
        <v>867</v>
      </c>
      <c r="F153" s="73" t="s">
        <v>1484</v>
      </c>
      <c r="G153" s="86" t="s">
        <v>978</v>
      </c>
      <c r="H153" s="86" t="s">
        <v>128</v>
      </c>
      <c r="I153" s="83">
        <v>148.29011299999999</v>
      </c>
      <c r="J153" s="85">
        <v>19510</v>
      </c>
      <c r="K153" s="73"/>
      <c r="L153" s="83">
        <v>93.014454415999992</v>
      </c>
      <c r="M153" s="84">
        <v>4.2227158417958675E-6</v>
      </c>
      <c r="N153" s="84">
        <f t="shared" si="4"/>
        <v>5.9800883363624021E-3</v>
      </c>
      <c r="O153" s="84">
        <f>L153/'סכום נכסי הקרן'!$C$42</f>
        <v>1.1309069491640879E-3</v>
      </c>
    </row>
    <row r="154" spans="2:15">
      <c r="B154" s="76" t="s">
        <v>1485</v>
      </c>
      <c r="C154" s="73" t="s">
        <v>1486</v>
      </c>
      <c r="D154" s="86" t="s">
        <v>1462</v>
      </c>
      <c r="E154" s="86" t="s">
        <v>867</v>
      </c>
      <c r="F154" s="73" t="s">
        <v>1487</v>
      </c>
      <c r="G154" s="86" t="s">
        <v>887</v>
      </c>
      <c r="H154" s="86" t="s">
        <v>128</v>
      </c>
      <c r="I154" s="83">
        <v>43.133400000000002</v>
      </c>
      <c r="J154" s="85">
        <v>6283</v>
      </c>
      <c r="K154" s="73"/>
      <c r="L154" s="83">
        <v>8.7128799430000008</v>
      </c>
      <c r="M154" s="84">
        <v>4.7298931784153159E-7</v>
      </c>
      <c r="N154" s="84">
        <f t="shared" si="4"/>
        <v>5.6016876140809271E-4</v>
      </c>
      <c r="O154" s="84">
        <f>L154/'סכום נכסי הקרן'!$C$42</f>
        <v>1.0593468011651476E-4</v>
      </c>
    </row>
    <row r="155" spans="2:15">
      <c r="B155" s="76" t="s">
        <v>1488</v>
      </c>
      <c r="C155" s="73" t="s">
        <v>1489</v>
      </c>
      <c r="D155" s="86" t="s">
        <v>1462</v>
      </c>
      <c r="E155" s="86" t="s">
        <v>867</v>
      </c>
      <c r="F155" s="73" t="s">
        <v>1303</v>
      </c>
      <c r="G155" s="86" t="s">
        <v>1304</v>
      </c>
      <c r="H155" s="86" t="s">
        <v>128</v>
      </c>
      <c r="I155" s="83">
        <v>165.94641100000001</v>
      </c>
      <c r="J155" s="85">
        <v>648</v>
      </c>
      <c r="K155" s="73"/>
      <c r="L155" s="83">
        <v>3.4571947660000002</v>
      </c>
      <c r="M155" s="84">
        <v>3.727476994040041E-6</v>
      </c>
      <c r="N155" s="84">
        <f t="shared" si="4"/>
        <v>2.2227007862912784E-4</v>
      </c>
      <c r="O155" s="84">
        <f>L155/'סכום נכסי הקרן'!$C$42</f>
        <v>4.2033957087970301E-5</v>
      </c>
    </row>
    <row r="156" spans="2:15">
      <c r="B156" s="76" t="s">
        <v>1490</v>
      </c>
      <c r="C156" s="73" t="s">
        <v>1491</v>
      </c>
      <c r="D156" s="86" t="s">
        <v>1462</v>
      </c>
      <c r="E156" s="86" t="s">
        <v>867</v>
      </c>
      <c r="F156" s="73" t="s">
        <v>1492</v>
      </c>
      <c r="G156" s="86" t="s">
        <v>944</v>
      </c>
      <c r="H156" s="86" t="s">
        <v>128</v>
      </c>
      <c r="I156" s="83">
        <v>561.55409399999996</v>
      </c>
      <c r="J156" s="85">
        <v>8913</v>
      </c>
      <c r="K156" s="73"/>
      <c r="L156" s="83">
        <v>160.91498223400001</v>
      </c>
      <c r="M156" s="84">
        <v>1.2473495686396547E-5</v>
      </c>
      <c r="N156" s="84">
        <f t="shared" si="4"/>
        <v>1.0345551284962199E-2</v>
      </c>
      <c r="O156" s="84">
        <f>L156/'סכום נכסי הקרן'!$C$42</f>
        <v>1.956468731399051E-3</v>
      </c>
    </row>
    <row r="157" spans="2:15">
      <c r="B157" s="76" t="s">
        <v>1495</v>
      </c>
      <c r="C157" s="73" t="s">
        <v>1496</v>
      </c>
      <c r="D157" s="86" t="s">
        <v>1462</v>
      </c>
      <c r="E157" s="86" t="s">
        <v>867</v>
      </c>
      <c r="F157" s="73" t="s">
        <v>1497</v>
      </c>
      <c r="G157" s="86" t="s">
        <v>918</v>
      </c>
      <c r="H157" s="86" t="s">
        <v>128</v>
      </c>
      <c r="I157" s="83">
        <v>686.22076300000003</v>
      </c>
      <c r="J157" s="85">
        <v>370</v>
      </c>
      <c r="K157" s="73"/>
      <c r="L157" s="83">
        <v>8.1629390819999994</v>
      </c>
      <c r="M157" s="84">
        <v>2.5216843334793187E-5</v>
      </c>
      <c r="N157" s="84">
        <f t="shared" si="4"/>
        <v>5.2481194564001044E-4</v>
      </c>
      <c r="O157" s="84">
        <f>L157/'סכום נכסי הקרן'!$C$42</f>
        <v>9.9248279113154134E-5</v>
      </c>
    </row>
    <row r="158" spans="2:15">
      <c r="B158" s="76" t="s">
        <v>1498</v>
      </c>
      <c r="C158" s="73" t="s">
        <v>1499</v>
      </c>
      <c r="D158" s="86" t="s">
        <v>1462</v>
      </c>
      <c r="E158" s="86" t="s">
        <v>867</v>
      </c>
      <c r="F158" s="73" t="s">
        <v>1500</v>
      </c>
      <c r="G158" s="86" t="s">
        <v>1086</v>
      </c>
      <c r="H158" s="86" t="s">
        <v>128</v>
      </c>
      <c r="I158" s="83">
        <v>57.511200000000002</v>
      </c>
      <c r="J158" s="85">
        <v>4566</v>
      </c>
      <c r="K158" s="73"/>
      <c r="L158" s="83">
        <v>8.4424658749999999</v>
      </c>
      <c r="M158" s="84">
        <v>1.2423030820591785E-6</v>
      </c>
      <c r="N158" s="84">
        <f t="shared" si="4"/>
        <v>5.4278329133047702E-4</v>
      </c>
      <c r="O158" s="84">
        <f>L158/'סכום נכסי הקרן'!$C$42</f>
        <v>1.0264687769297739E-4</v>
      </c>
    </row>
    <row r="159" spans="2:15">
      <c r="B159" s="76" t="s">
        <v>1501</v>
      </c>
      <c r="C159" s="73" t="s">
        <v>1502</v>
      </c>
      <c r="D159" s="86" t="s">
        <v>1462</v>
      </c>
      <c r="E159" s="86" t="s">
        <v>867</v>
      </c>
      <c r="F159" s="73" t="s">
        <v>890</v>
      </c>
      <c r="G159" s="86" t="s">
        <v>154</v>
      </c>
      <c r="H159" s="86" t="s">
        <v>128</v>
      </c>
      <c r="I159" s="83">
        <v>468.34605199999999</v>
      </c>
      <c r="J159" s="85">
        <v>28354</v>
      </c>
      <c r="K159" s="73"/>
      <c r="L159" s="83">
        <v>426.93540894499995</v>
      </c>
      <c r="M159" s="84">
        <v>7.4657882292148771E-6</v>
      </c>
      <c r="N159" s="84">
        <f t="shared" si="4"/>
        <v>2.7448545233555981E-2</v>
      </c>
      <c r="O159" s="84">
        <f>L159/'סכום נכסי הקרן'!$C$42</f>
        <v>5.1908515063768257E-3</v>
      </c>
    </row>
    <row r="160" spans="2:15">
      <c r="B160" s="76" t="s">
        <v>1503</v>
      </c>
      <c r="C160" s="73" t="s">
        <v>1504</v>
      </c>
      <c r="D160" s="86" t="s">
        <v>1462</v>
      </c>
      <c r="E160" s="86" t="s">
        <v>867</v>
      </c>
      <c r="F160" s="73" t="s">
        <v>1168</v>
      </c>
      <c r="G160" s="86" t="s">
        <v>1147</v>
      </c>
      <c r="H160" s="86" t="s">
        <v>128</v>
      </c>
      <c r="I160" s="83">
        <v>391.44027799999998</v>
      </c>
      <c r="J160" s="85">
        <v>7060</v>
      </c>
      <c r="K160" s="73"/>
      <c r="L160" s="83">
        <v>88.848722812000005</v>
      </c>
      <c r="M160" s="84">
        <v>1.3860994479614289E-5</v>
      </c>
      <c r="N160" s="84">
        <f t="shared" si="4"/>
        <v>5.712264984240354E-3</v>
      </c>
      <c r="O160" s="84">
        <f>L160/'סכום נכסי הקרן'!$C$42</f>
        <v>1.0802583177347595E-3</v>
      </c>
    </row>
    <row r="161" spans="2:15">
      <c r="B161" s="76" t="s">
        <v>1507</v>
      </c>
      <c r="C161" s="73" t="s">
        <v>1508</v>
      </c>
      <c r="D161" s="86" t="s">
        <v>1462</v>
      </c>
      <c r="E161" s="86" t="s">
        <v>867</v>
      </c>
      <c r="F161" s="73" t="s">
        <v>767</v>
      </c>
      <c r="G161" s="86" t="s">
        <v>153</v>
      </c>
      <c r="H161" s="86" t="s">
        <v>128</v>
      </c>
      <c r="I161" s="83">
        <v>26.583474000000002</v>
      </c>
      <c r="J161" s="85">
        <v>535</v>
      </c>
      <c r="K161" s="73"/>
      <c r="L161" s="83">
        <v>0.45724239699999997</v>
      </c>
      <c r="M161" s="84">
        <v>1.4469451606785092E-7</v>
      </c>
      <c r="N161" s="84">
        <f t="shared" si="4"/>
        <v>2.9397043097849257E-5</v>
      </c>
      <c r="O161" s="84">
        <f>L161/'סכום נכסי הקרן'!$C$42</f>
        <v>5.559335992092809E-6</v>
      </c>
    </row>
    <row r="162" spans="2:15">
      <c r="B162" s="76" t="s">
        <v>1511</v>
      </c>
      <c r="C162" s="73" t="s">
        <v>1512</v>
      </c>
      <c r="D162" s="86" t="s">
        <v>1462</v>
      </c>
      <c r="E162" s="86" t="s">
        <v>867</v>
      </c>
      <c r="F162" s="73" t="s">
        <v>1513</v>
      </c>
      <c r="G162" s="86" t="s">
        <v>918</v>
      </c>
      <c r="H162" s="86" t="s">
        <v>128</v>
      </c>
      <c r="I162" s="83">
        <v>320.02772199999998</v>
      </c>
      <c r="J162" s="85">
        <v>808</v>
      </c>
      <c r="K162" s="73"/>
      <c r="L162" s="83">
        <v>8.3134241459999991</v>
      </c>
      <c r="M162" s="84">
        <v>8.5549226441349514E-6</v>
      </c>
      <c r="N162" s="84">
        <f t="shared" si="4"/>
        <v>5.344869362817697E-4</v>
      </c>
      <c r="O162" s="84">
        <f>L162/'סכום נכסי הקרן'!$C$42</f>
        <v>1.0107793672595769E-4</v>
      </c>
    </row>
    <row r="163" spans="2:15">
      <c r="B163" s="76" t="s">
        <v>1516</v>
      </c>
      <c r="C163" s="73" t="s">
        <v>1517</v>
      </c>
      <c r="D163" s="86" t="s">
        <v>1462</v>
      </c>
      <c r="E163" s="86" t="s">
        <v>867</v>
      </c>
      <c r="F163" s="73" t="s">
        <v>1518</v>
      </c>
      <c r="G163" s="86" t="s">
        <v>918</v>
      </c>
      <c r="H163" s="86" t="s">
        <v>128</v>
      </c>
      <c r="I163" s="83">
        <v>445.22151700000001</v>
      </c>
      <c r="J163" s="85">
        <v>979</v>
      </c>
      <c r="K163" s="73"/>
      <c r="L163" s="83">
        <v>14.013280462999997</v>
      </c>
      <c r="M163" s="84">
        <v>1.9356799129699157E-5</v>
      </c>
      <c r="N163" s="84">
        <f t="shared" si="4"/>
        <v>9.0094228447730744E-4</v>
      </c>
      <c r="O163" s="84">
        <f>L163/'סכום נכסי הקרן'!$C$42</f>
        <v>1.7037907017455967E-4</v>
      </c>
    </row>
    <row r="164" spans="2:15">
      <c r="B164" s="76" t="s">
        <v>1519</v>
      </c>
      <c r="C164" s="73" t="s">
        <v>1520</v>
      </c>
      <c r="D164" s="86" t="s">
        <v>1462</v>
      </c>
      <c r="E164" s="86" t="s">
        <v>867</v>
      </c>
      <c r="F164" s="73" t="s">
        <v>1521</v>
      </c>
      <c r="G164" s="86" t="s">
        <v>951</v>
      </c>
      <c r="H164" s="86" t="s">
        <v>128</v>
      </c>
      <c r="I164" s="83">
        <v>325.50656300000003</v>
      </c>
      <c r="J164" s="85">
        <v>31912</v>
      </c>
      <c r="K164" s="73"/>
      <c r="L164" s="83">
        <v>333.96022838099998</v>
      </c>
      <c r="M164" s="84">
        <v>6.3561345772177853E-6</v>
      </c>
      <c r="N164" s="84">
        <f t="shared" si="4"/>
        <v>2.147098189296702E-2</v>
      </c>
      <c r="O164" s="84">
        <f>L164/'סכום נכסי הקרן'!$C$42</f>
        <v>4.0604220644176788E-3</v>
      </c>
    </row>
    <row r="165" spans="2:15">
      <c r="B165" s="76" t="s">
        <v>1522</v>
      </c>
      <c r="C165" s="73" t="s">
        <v>1523</v>
      </c>
      <c r="D165" s="86" t="s">
        <v>1462</v>
      </c>
      <c r="E165" s="86" t="s">
        <v>867</v>
      </c>
      <c r="F165" s="73" t="s">
        <v>881</v>
      </c>
      <c r="G165" s="86" t="s">
        <v>882</v>
      </c>
      <c r="H165" s="86" t="s">
        <v>128</v>
      </c>
      <c r="I165" s="83">
        <v>7103.6396459999996</v>
      </c>
      <c r="J165" s="85">
        <v>965</v>
      </c>
      <c r="K165" s="73"/>
      <c r="L165" s="83">
        <v>220.388644107</v>
      </c>
      <c r="M165" s="84">
        <v>6.4815912485232414E-6</v>
      </c>
      <c r="N165" s="84">
        <f t="shared" si="4"/>
        <v>1.4169233893439766E-2</v>
      </c>
      <c r="O165" s="84">
        <f>L165/'סכום נכסי הקרן'!$C$42</f>
        <v>2.6795733061310539E-3</v>
      </c>
    </row>
    <row r="166" spans="2:15">
      <c r="B166" s="76" t="s">
        <v>1524</v>
      </c>
      <c r="C166" s="73" t="s">
        <v>1525</v>
      </c>
      <c r="D166" s="86" t="s">
        <v>1462</v>
      </c>
      <c r="E166" s="86" t="s">
        <v>867</v>
      </c>
      <c r="F166" s="73" t="s">
        <v>1146</v>
      </c>
      <c r="G166" s="86" t="s">
        <v>1147</v>
      </c>
      <c r="H166" s="86" t="s">
        <v>128</v>
      </c>
      <c r="I166" s="83">
        <v>627.84581700000001</v>
      </c>
      <c r="J166" s="85">
        <v>2582</v>
      </c>
      <c r="K166" s="73"/>
      <c r="L166" s="83">
        <v>52.118297426999987</v>
      </c>
      <c r="M166" s="84">
        <v>5.8379829951909704E-6</v>
      </c>
      <c r="N166" s="84">
        <f t="shared" si="4"/>
        <v>3.3507912776689535E-3</v>
      </c>
      <c r="O166" s="84">
        <f>L166/'סכום נכסי הקרן'!$C$42</f>
        <v>6.3367511113042983E-4</v>
      </c>
    </row>
    <row r="167" spans="2:15">
      <c r="B167" s="76" t="s">
        <v>1526</v>
      </c>
      <c r="C167" s="73" t="s">
        <v>1527</v>
      </c>
      <c r="D167" s="86" t="s">
        <v>1462</v>
      </c>
      <c r="E167" s="86" t="s">
        <v>867</v>
      </c>
      <c r="F167" s="73" t="s">
        <v>1528</v>
      </c>
      <c r="G167" s="86" t="s">
        <v>918</v>
      </c>
      <c r="H167" s="86" t="s">
        <v>128</v>
      </c>
      <c r="I167" s="83">
        <v>265.378962</v>
      </c>
      <c r="J167" s="85">
        <v>1802</v>
      </c>
      <c r="K167" s="73"/>
      <c r="L167" s="83">
        <v>15.374544417999999</v>
      </c>
      <c r="M167" s="84">
        <v>1.2011873143477583E-5</v>
      </c>
      <c r="N167" s="84">
        <f t="shared" si="4"/>
        <v>9.8846071106075436E-4</v>
      </c>
      <c r="O167" s="84">
        <f>L167/'סכום נכסי הקרן'!$C$42</f>
        <v>1.8692986194151413E-4</v>
      </c>
    </row>
    <row r="168" spans="2:15">
      <c r="B168" s="76" t="s">
        <v>1529</v>
      </c>
      <c r="C168" s="73" t="s">
        <v>1530</v>
      </c>
      <c r="D168" s="86" t="s">
        <v>1462</v>
      </c>
      <c r="E168" s="86" t="s">
        <v>867</v>
      </c>
      <c r="F168" s="73" t="s">
        <v>1531</v>
      </c>
      <c r="G168" s="86" t="s">
        <v>887</v>
      </c>
      <c r="H168" s="86" t="s">
        <v>128</v>
      </c>
      <c r="I168" s="83">
        <v>373.82279999999997</v>
      </c>
      <c r="J168" s="85">
        <v>6718</v>
      </c>
      <c r="K168" s="73"/>
      <c r="L168" s="83">
        <v>80.739631488000001</v>
      </c>
      <c r="M168" s="84">
        <v>5.6867138536755684E-6</v>
      </c>
      <c r="N168" s="84">
        <f t="shared" si="4"/>
        <v>5.1909150204135666E-3</v>
      </c>
      <c r="O168" s="84">
        <f>L168/'סכום נכסי הקרן'!$C$42</f>
        <v>9.816647412062892E-4</v>
      </c>
    </row>
    <row r="169" spans="2:15">
      <c r="B169" s="76" t="s">
        <v>1532</v>
      </c>
      <c r="C169" s="73" t="s">
        <v>1533</v>
      </c>
      <c r="D169" s="86" t="s">
        <v>1462</v>
      </c>
      <c r="E169" s="86" t="s">
        <v>867</v>
      </c>
      <c r="F169" s="73" t="s">
        <v>1534</v>
      </c>
      <c r="G169" s="86" t="s">
        <v>887</v>
      </c>
      <c r="H169" s="86" t="s">
        <v>128</v>
      </c>
      <c r="I169" s="83">
        <v>80.923291000000006</v>
      </c>
      <c r="J169" s="85">
        <v>24996</v>
      </c>
      <c r="K169" s="73"/>
      <c r="L169" s="83">
        <v>65.031688106000004</v>
      </c>
      <c r="M169" s="84">
        <v>1.454401688475155E-6</v>
      </c>
      <c r="N169" s="84">
        <f t="shared" si="4"/>
        <v>4.1810194122877302E-3</v>
      </c>
      <c r="O169" s="84">
        <f>L169/'סכום נכסי הקרן'!$C$42</f>
        <v>7.9068128127724715E-4</v>
      </c>
    </row>
    <row r="170" spans="2:15">
      <c r="B170" s="72"/>
      <c r="C170" s="73"/>
      <c r="D170" s="73"/>
      <c r="E170" s="73"/>
      <c r="F170" s="73"/>
      <c r="G170" s="73"/>
      <c r="H170" s="73"/>
      <c r="I170" s="83"/>
      <c r="J170" s="85"/>
      <c r="K170" s="73"/>
      <c r="L170" s="73"/>
      <c r="M170" s="73"/>
      <c r="N170" s="84"/>
      <c r="O170" s="73"/>
    </row>
    <row r="171" spans="2:15">
      <c r="B171" s="89" t="s">
        <v>63</v>
      </c>
      <c r="C171" s="71"/>
      <c r="D171" s="71"/>
      <c r="E171" s="71"/>
      <c r="F171" s="71"/>
      <c r="G171" s="71"/>
      <c r="H171" s="71"/>
      <c r="I171" s="80"/>
      <c r="J171" s="82"/>
      <c r="K171" s="80">
        <f>SUM(K173:K263)</f>
        <v>1.8118350200000002</v>
      </c>
      <c r="L171" s="80">
        <f>SUM(L172:L263)</f>
        <v>4936.7187945779988</v>
      </c>
      <c r="M171" s="71"/>
      <c r="N171" s="81">
        <f t="shared" si="4"/>
        <v>0.31739168571931853</v>
      </c>
      <c r="O171" s="81">
        <f>L171/'סכום נכסי הקרן'!$C$42</f>
        <v>6.0022602141897391E-2</v>
      </c>
    </row>
    <row r="172" spans="2:15">
      <c r="B172" s="76" t="s">
        <v>1535</v>
      </c>
      <c r="C172" s="73" t="s">
        <v>1536</v>
      </c>
      <c r="D172" s="86" t="s">
        <v>121</v>
      </c>
      <c r="E172" s="86" t="s">
        <v>867</v>
      </c>
      <c r="F172" s="73"/>
      <c r="G172" s="86" t="s">
        <v>944</v>
      </c>
      <c r="H172" s="86" t="s">
        <v>1537</v>
      </c>
      <c r="I172" s="83">
        <v>466.83772499999998</v>
      </c>
      <c r="J172" s="85">
        <v>2471</v>
      </c>
      <c r="K172" s="73"/>
      <c r="L172" s="83">
        <v>42.102487590999999</v>
      </c>
      <c r="M172" s="84">
        <v>2.1531632903126959E-7</v>
      </c>
      <c r="N172" s="84">
        <f t="shared" si="4"/>
        <v>2.7068545050936968E-3</v>
      </c>
      <c r="O172" s="84">
        <f>L172/'סכום נכסי הקרן'!$C$42</f>
        <v>5.1189888811051612E-4</v>
      </c>
    </row>
    <row r="173" spans="2:15">
      <c r="B173" s="76" t="s">
        <v>1538</v>
      </c>
      <c r="C173" s="73" t="s">
        <v>1539</v>
      </c>
      <c r="D173" s="86" t="s">
        <v>27</v>
      </c>
      <c r="E173" s="86" t="s">
        <v>867</v>
      </c>
      <c r="F173" s="73"/>
      <c r="G173" s="86" t="s">
        <v>897</v>
      </c>
      <c r="H173" s="86" t="s">
        <v>130</v>
      </c>
      <c r="I173" s="83">
        <v>47.351391000000007</v>
      </c>
      <c r="J173" s="85">
        <v>29790</v>
      </c>
      <c r="K173" s="73"/>
      <c r="L173" s="83">
        <v>55.635393268000001</v>
      </c>
      <c r="M173" s="84">
        <v>2.3626530344210826E-7</v>
      </c>
      <c r="N173" s="84">
        <f t="shared" si="4"/>
        <v>3.5769125181652579E-3</v>
      </c>
      <c r="O173" s="84">
        <f>L173/'סכום נכסי הקרן'!$C$42</f>
        <v>6.7643736945292583E-4</v>
      </c>
    </row>
    <row r="174" spans="2:15">
      <c r="B174" s="76" t="s">
        <v>1540</v>
      </c>
      <c r="C174" s="73" t="s">
        <v>1541</v>
      </c>
      <c r="D174" s="86" t="s">
        <v>27</v>
      </c>
      <c r="E174" s="86" t="s">
        <v>867</v>
      </c>
      <c r="F174" s="73"/>
      <c r="G174" s="86" t="s">
        <v>944</v>
      </c>
      <c r="H174" s="86" t="s">
        <v>130</v>
      </c>
      <c r="I174" s="83">
        <v>239.86732700000002</v>
      </c>
      <c r="J174" s="85">
        <v>8978</v>
      </c>
      <c r="K174" s="73"/>
      <c r="L174" s="83">
        <v>84.937331804999999</v>
      </c>
      <c r="M174" s="84">
        <v>3.0589498221429194E-7</v>
      </c>
      <c r="N174" s="84">
        <f t="shared" si="4"/>
        <v>5.4607937060742592E-3</v>
      </c>
      <c r="O174" s="84">
        <f>L174/'סכום נכסי הקרן'!$C$42</f>
        <v>1.0327020610380227E-3</v>
      </c>
    </row>
    <row r="175" spans="2:15">
      <c r="B175" s="76" t="s">
        <v>1542</v>
      </c>
      <c r="C175" s="73" t="s">
        <v>1543</v>
      </c>
      <c r="D175" s="86" t="s">
        <v>1544</v>
      </c>
      <c r="E175" s="86" t="s">
        <v>867</v>
      </c>
      <c r="F175" s="73"/>
      <c r="G175" s="86" t="s">
        <v>978</v>
      </c>
      <c r="H175" s="86" t="s">
        <v>133</v>
      </c>
      <c r="I175" s="83">
        <v>216.8766</v>
      </c>
      <c r="J175" s="85">
        <v>23260</v>
      </c>
      <c r="K175" s="73"/>
      <c r="L175" s="83">
        <v>20.918234306999999</v>
      </c>
      <c r="M175" s="84">
        <v>1.0019665981750838E-8</v>
      </c>
      <c r="N175" s="84">
        <f t="shared" si="4"/>
        <v>1.3448758021749848E-3</v>
      </c>
      <c r="O175" s="84">
        <f>L175/'סכום נכסי הקרן'!$C$42</f>
        <v>2.5433226148085229E-4</v>
      </c>
    </row>
    <row r="176" spans="2:15">
      <c r="B176" s="76" t="s">
        <v>1545</v>
      </c>
      <c r="C176" s="73" t="s">
        <v>1546</v>
      </c>
      <c r="D176" s="86" t="s">
        <v>1465</v>
      </c>
      <c r="E176" s="86" t="s">
        <v>867</v>
      </c>
      <c r="F176" s="73"/>
      <c r="G176" s="86" t="s">
        <v>978</v>
      </c>
      <c r="H176" s="86" t="s">
        <v>128</v>
      </c>
      <c r="I176" s="83">
        <v>20.461946000000001</v>
      </c>
      <c r="J176" s="85">
        <v>23273</v>
      </c>
      <c r="K176" s="73"/>
      <c r="L176" s="83">
        <v>15.310179258</v>
      </c>
      <c r="M176" s="84">
        <v>7.5627103802484043E-9</v>
      </c>
      <c r="N176" s="84">
        <f t="shared" si="4"/>
        <v>9.8432254409519201E-4</v>
      </c>
      <c r="O176" s="84">
        <f>L176/'סכום נכסי הקרן'!$C$42</f>
        <v>1.8614728457560812E-4</v>
      </c>
    </row>
    <row r="177" spans="2:15">
      <c r="B177" s="76" t="s">
        <v>1547</v>
      </c>
      <c r="C177" s="73" t="s">
        <v>1548</v>
      </c>
      <c r="D177" s="86" t="s">
        <v>1462</v>
      </c>
      <c r="E177" s="86" t="s">
        <v>867</v>
      </c>
      <c r="F177" s="73"/>
      <c r="G177" s="86" t="s">
        <v>1097</v>
      </c>
      <c r="H177" s="86" t="s">
        <v>128</v>
      </c>
      <c r="I177" s="83">
        <v>36.510330000000003</v>
      </c>
      <c r="J177" s="85">
        <v>175188</v>
      </c>
      <c r="K177" s="73"/>
      <c r="L177" s="83">
        <v>205.63691872199999</v>
      </c>
      <c r="M177" s="84">
        <v>1.1068190069160315E-7</v>
      </c>
      <c r="N177" s="84">
        <f t="shared" si="4"/>
        <v>1.3220815483957754E-2</v>
      </c>
      <c r="O177" s="84">
        <f>L177/'סכום נכסי הקרן'!$C$42</f>
        <v>2.5002159271645106E-3</v>
      </c>
    </row>
    <row r="178" spans="2:15">
      <c r="B178" s="76" t="s">
        <v>1549</v>
      </c>
      <c r="C178" s="73" t="s">
        <v>1550</v>
      </c>
      <c r="D178" s="86" t="s">
        <v>1462</v>
      </c>
      <c r="E178" s="86" t="s">
        <v>867</v>
      </c>
      <c r="F178" s="73"/>
      <c r="G178" s="86" t="s">
        <v>978</v>
      </c>
      <c r="H178" s="86" t="s">
        <v>128</v>
      </c>
      <c r="I178" s="83">
        <v>24.775983</v>
      </c>
      <c r="J178" s="85">
        <v>325693</v>
      </c>
      <c r="K178" s="73"/>
      <c r="L178" s="83">
        <v>259.43005777499997</v>
      </c>
      <c r="M178" s="84">
        <v>4.9379022590166965E-8</v>
      </c>
      <c r="N178" s="84">
        <f t="shared" si="4"/>
        <v>1.667928573405934E-2</v>
      </c>
      <c r="O178" s="84">
        <f>L178/'סכום נכסי הקרן'!$C$42</f>
        <v>3.1542544328392063E-3</v>
      </c>
    </row>
    <row r="179" spans="2:15">
      <c r="B179" s="76" t="s">
        <v>1551</v>
      </c>
      <c r="C179" s="73" t="s">
        <v>1552</v>
      </c>
      <c r="D179" s="86" t="s">
        <v>1465</v>
      </c>
      <c r="E179" s="86" t="s">
        <v>867</v>
      </c>
      <c r="F179" s="73"/>
      <c r="G179" s="86" t="s">
        <v>934</v>
      </c>
      <c r="H179" s="86" t="s">
        <v>128</v>
      </c>
      <c r="I179" s="83">
        <v>100.182531</v>
      </c>
      <c r="J179" s="85">
        <v>12091</v>
      </c>
      <c r="K179" s="73"/>
      <c r="L179" s="83">
        <v>38.943519387000002</v>
      </c>
      <c r="M179" s="84">
        <v>1.2441913593922725E-7</v>
      </c>
      <c r="N179" s="84">
        <f t="shared" si="4"/>
        <v>2.5037580183133526E-3</v>
      </c>
      <c r="O179" s="84">
        <f>L179/'סכום נכסי הקרן'!$C$42</f>
        <v>4.7349088887510408E-4</v>
      </c>
    </row>
    <row r="180" spans="2:15">
      <c r="B180" s="76" t="s">
        <v>1553</v>
      </c>
      <c r="C180" s="73" t="s">
        <v>1554</v>
      </c>
      <c r="D180" s="86" t="s">
        <v>117</v>
      </c>
      <c r="E180" s="86" t="s">
        <v>867</v>
      </c>
      <c r="F180" s="73"/>
      <c r="G180" s="86" t="s">
        <v>1031</v>
      </c>
      <c r="H180" s="86" t="s">
        <v>131</v>
      </c>
      <c r="I180" s="83">
        <v>463.879167</v>
      </c>
      <c r="J180" s="85">
        <v>2424.5</v>
      </c>
      <c r="K180" s="73"/>
      <c r="L180" s="83">
        <v>49.394603113000002</v>
      </c>
      <c r="M180" s="84">
        <v>3.7086065692384679E-7</v>
      </c>
      <c r="N180" s="84">
        <f t="shared" si="4"/>
        <v>3.1756794340180583E-3</v>
      </c>
      <c r="O180" s="84">
        <f>L180/'סכום נכסי הקרן'!$C$42</f>
        <v>6.0055934599004485E-4</v>
      </c>
    </row>
    <row r="181" spans="2:15">
      <c r="B181" s="76" t="s">
        <v>1555</v>
      </c>
      <c r="C181" s="73" t="s">
        <v>1556</v>
      </c>
      <c r="D181" s="86" t="s">
        <v>117</v>
      </c>
      <c r="E181" s="86" t="s">
        <v>867</v>
      </c>
      <c r="F181" s="73"/>
      <c r="G181" s="86" t="s">
        <v>1031</v>
      </c>
      <c r="H181" s="86" t="s">
        <v>131</v>
      </c>
      <c r="I181" s="83">
        <v>306.222891</v>
      </c>
      <c r="J181" s="85">
        <v>1440.5</v>
      </c>
      <c r="K181" s="73"/>
      <c r="L181" s="83">
        <v>19.373289072999999</v>
      </c>
      <c r="M181" s="84">
        <v>3.1061602822507587E-7</v>
      </c>
      <c r="N181" s="84">
        <f t="shared" si="4"/>
        <v>1.2455481328125246E-3</v>
      </c>
      <c r="O181" s="84">
        <f>L181/'סכום נכסי הקרן'!$C$42</f>
        <v>2.3554819923828549E-4</v>
      </c>
    </row>
    <row r="182" spans="2:15">
      <c r="B182" s="76" t="s">
        <v>1557</v>
      </c>
      <c r="C182" s="73" t="s">
        <v>1558</v>
      </c>
      <c r="D182" s="86" t="s">
        <v>1462</v>
      </c>
      <c r="E182" s="86" t="s">
        <v>867</v>
      </c>
      <c r="F182" s="73"/>
      <c r="G182" s="86" t="s">
        <v>937</v>
      </c>
      <c r="H182" s="86" t="s">
        <v>128</v>
      </c>
      <c r="I182" s="83">
        <v>540.52877899999999</v>
      </c>
      <c r="J182" s="85">
        <v>13269</v>
      </c>
      <c r="K182" s="73"/>
      <c r="L182" s="83">
        <v>230.58868541999999</v>
      </c>
      <c r="M182" s="84">
        <v>3.1792440530715507E-8</v>
      </c>
      <c r="N182" s="84">
        <f t="shared" si="4"/>
        <v>1.4825015282141793E-2</v>
      </c>
      <c r="O182" s="84">
        <f>L182/'סכום נכסי הקרן'!$C$42</f>
        <v>2.8035894891539825E-3</v>
      </c>
    </row>
    <row r="183" spans="2:15">
      <c r="B183" s="76" t="s">
        <v>1559</v>
      </c>
      <c r="C183" s="73" t="s">
        <v>1560</v>
      </c>
      <c r="D183" s="86" t="s">
        <v>27</v>
      </c>
      <c r="E183" s="86" t="s">
        <v>867</v>
      </c>
      <c r="F183" s="73"/>
      <c r="G183" s="86" t="s">
        <v>925</v>
      </c>
      <c r="H183" s="86" t="s">
        <v>130</v>
      </c>
      <c r="I183" s="83">
        <v>2343.5814</v>
      </c>
      <c r="J183" s="85">
        <v>612</v>
      </c>
      <c r="K183" s="83">
        <v>1.2940647160000001</v>
      </c>
      <c r="L183" s="83">
        <v>57.863179442000003</v>
      </c>
      <c r="M183" s="84">
        <v>1.5247510427134335E-6</v>
      </c>
      <c r="N183" s="84">
        <f t="shared" si="4"/>
        <v>3.7201414195085223E-3</v>
      </c>
      <c r="O183" s="84">
        <f>L183/'סכום נכסי הקרן'!$C$42</f>
        <v>7.0352368502878647E-4</v>
      </c>
    </row>
    <row r="184" spans="2:15">
      <c r="B184" s="76" t="s">
        <v>1561</v>
      </c>
      <c r="C184" s="73" t="s">
        <v>1562</v>
      </c>
      <c r="D184" s="86" t="s">
        <v>27</v>
      </c>
      <c r="E184" s="86" t="s">
        <v>867</v>
      </c>
      <c r="F184" s="73"/>
      <c r="G184" s="86" t="s">
        <v>951</v>
      </c>
      <c r="H184" s="86" t="s">
        <v>130</v>
      </c>
      <c r="I184" s="83">
        <v>38.941639000000002</v>
      </c>
      <c r="J184" s="85">
        <v>39755</v>
      </c>
      <c r="K184" s="73"/>
      <c r="L184" s="83">
        <v>61.05959312800001</v>
      </c>
      <c r="M184" s="84">
        <v>9.2829254762208525E-8</v>
      </c>
      <c r="N184" s="84">
        <f t="shared" si="4"/>
        <v>3.925645352438647E-3</v>
      </c>
      <c r="O184" s="84">
        <f>L184/'סכום נכסי הקרן'!$C$42</f>
        <v>7.423869614152014E-4</v>
      </c>
    </row>
    <row r="185" spans="2:15">
      <c r="B185" s="76" t="s">
        <v>1563</v>
      </c>
      <c r="C185" s="73" t="s">
        <v>1564</v>
      </c>
      <c r="D185" s="86" t="s">
        <v>1465</v>
      </c>
      <c r="E185" s="86" t="s">
        <v>867</v>
      </c>
      <c r="F185" s="73"/>
      <c r="G185" s="86" t="s">
        <v>908</v>
      </c>
      <c r="H185" s="86" t="s">
        <v>128</v>
      </c>
      <c r="I185" s="83">
        <v>826.80589099999997</v>
      </c>
      <c r="J185" s="85">
        <v>3031</v>
      </c>
      <c r="K185" s="73"/>
      <c r="L185" s="83">
        <v>80.569464317000012</v>
      </c>
      <c r="M185" s="84">
        <v>9.5575770565021898E-8</v>
      </c>
      <c r="N185" s="84">
        <f t="shared" si="4"/>
        <v>5.1799746271067627E-3</v>
      </c>
      <c r="O185" s="84">
        <f>L185/'סכום נכסי הקרן'!$C$42</f>
        <v>9.7959578066234183E-4</v>
      </c>
    </row>
    <row r="186" spans="2:15">
      <c r="B186" s="76" t="s">
        <v>1565</v>
      </c>
      <c r="C186" s="73" t="s">
        <v>1566</v>
      </c>
      <c r="D186" s="86" t="s">
        <v>117</v>
      </c>
      <c r="E186" s="86" t="s">
        <v>867</v>
      </c>
      <c r="F186" s="73"/>
      <c r="G186" s="86" t="s">
        <v>908</v>
      </c>
      <c r="H186" s="86" t="s">
        <v>131</v>
      </c>
      <c r="I186" s="83">
        <v>3795.3404999999998</v>
      </c>
      <c r="J186" s="85">
        <v>146.68</v>
      </c>
      <c r="K186" s="73"/>
      <c r="L186" s="83">
        <v>24.449731216</v>
      </c>
      <c r="M186" s="84">
        <v>2.1865379427532604E-7</v>
      </c>
      <c r="N186" s="84">
        <f t="shared" si="4"/>
        <v>1.5719229166047399E-3</v>
      </c>
      <c r="O186" s="84">
        <f>L186/'סכום נכסי הקרן'!$C$42</f>
        <v>2.9726961374954014E-4</v>
      </c>
    </row>
    <row r="187" spans="2:15">
      <c r="B187" s="76" t="s">
        <v>1567</v>
      </c>
      <c r="C187" s="73" t="s">
        <v>1568</v>
      </c>
      <c r="D187" s="86" t="s">
        <v>1465</v>
      </c>
      <c r="E187" s="86" t="s">
        <v>867</v>
      </c>
      <c r="F187" s="73"/>
      <c r="G187" s="86" t="s">
        <v>934</v>
      </c>
      <c r="H187" s="86" t="s">
        <v>128</v>
      </c>
      <c r="I187" s="83">
        <v>29.607993</v>
      </c>
      <c r="J187" s="85">
        <v>72154</v>
      </c>
      <c r="K187" s="73"/>
      <c r="L187" s="83">
        <v>68.683175335000001</v>
      </c>
      <c r="M187" s="84">
        <v>1.9413714343347711E-7</v>
      </c>
      <c r="N187" s="84">
        <f t="shared" si="4"/>
        <v>4.4157809482836133E-3</v>
      </c>
      <c r="O187" s="84">
        <f>L187/'סכום נכסי הקרן'!$C$42</f>
        <v>8.3507752386112748E-4</v>
      </c>
    </row>
    <row r="188" spans="2:15">
      <c r="B188" s="76" t="s">
        <v>1569</v>
      </c>
      <c r="C188" s="73" t="s">
        <v>1570</v>
      </c>
      <c r="D188" s="86" t="s">
        <v>1465</v>
      </c>
      <c r="E188" s="86" t="s">
        <v>867</v>
      </c>
      <c r="F188" s="73"/>
      <c r="G188" s="86" t="s">
        <v>944</v>
      </c>
      <c r="H188" s="86" t="s">
        <v>128</v>
      </c>
      <c r="I188" s="83">
        <v>109.88414400000002</v>
      </c>
      <c r="J188" s="85">
        <v>21406</v>
      </c>
      <c r="K188" s="73"/>
      <c r="L188" s="83">
        <v>75.622586565000006</v>
      </c>
      <c r="M188" s="84">
        <v>1.9464723773622777E-7</v>
      </c>
      <c r="N188" s="84">
        <f t="shared" si="4"/>
        <v>4.8619298013656016E-3</v>
      </c>
      <c r="O188" s="84">
        <f>L188/'סכום נכסי הקרן'!$C$42</f>
        <v>9.1944966185180472E-4</v>
      </c>
    </row>
    <row r="189" spans="2:15">
      <c r="B189" s="76" t="s">
        <v>1571</v>
      </c>
      <c r="C189" s="73" t="s">
        <v>1572</v>
      </c>
      <c r="D189" s="86" t="s">
        <v>1462</v>
      </c>
      <c r="E189" s="86" t="s">
        <v>867</v>
      </c>
      <c r="F189" s="73"/>
      <c r="G189" s="86" t="s">
        <v>978</v>
      </c>
      <c r="H189" s="86" t="s">
        <v>128</v>
      </c>
      <c r="I189" s="83">
        <v>5.9641070000000003</v>
      </c>
      <c r="J189" s="85">
        <v>222727</v>
      </c>
      <c r="K189" s="73"/>
      <c r="L189" s="83">
        <v>42.707016684000003</v>
      </c>
      <c r="M189" s="84">
        <v>1.456261705555612E-7</v>
      </c>
      <c r="N189" s="84">
        <f t="shared" si="4"/>
        <v>2.7457209092535562E-3</v>
      </c>
      <c r="O189" s="84">
        <f>L189/'סכום נכסי הקרן'!$C$42</f>
        <v>5.1924899467769463E-4</v>
      </c>
    </row>
    <row r="190" spans="2:15">
      <c r="B190" s="76" t="s">
        <v>1573</v>
      </c>
      <c r="C190" s="73" t="s">
        <v>1574</v>
      </c>
      <c r="D190" s="86" t="s">
        <v>1465</v>
      </c>
      <c r="E190" s="86" t="s">
        <v>867</v>
      </c>
      <c r="F190" s="73"/>
      <c r="G190" s="86" t="s">
        <v>944</v>
      </c>
      <c r="H190" s="86" t="s">
        <v>128</v>
      </c>
      <c r="I190" s="83">
        <v>72.292199999999994</v>
      </c>
      <c r="J190" s="85">
        <v>18202</v>
      </c>
      <c r="K190" s="73"/>
      <c r="L190" s="83">
        <v>42.304983374000003</v>
      </c>
      <c r="M190" s="84">
        <v>1.3307150992854717E-7</v>
      </c>
      <c r="N190" s="84">
        <f t="shared" si="4"/>
        <v>2.7198733705773885E-3</v>
      </c>
      <c r="O190" s="84">
        <f>L190/'סכום נכסי הקרן'!$C$42</f>
        <v>5.1436091285289565E-4</v>
      </c>
    </row>
    <row r="191" spans="2:15">
      <c r="B191" s="76" t="s">
        <v>1575</v>
      </c>
      <c r="C191" s="73" t="s">
        <v>1576</v>
      </c>
      <c r="D191" s="86" t="s">
        <v>1577</v>
      </c>
      <c r="E191" s="86" t="s">
        <v>867</v>
      </c>
      <c r="F191" s="73"/>
      <c r="G191" s="86" t="s">
        <v>900</v>
      </c>
      <c r="H191" s="86" t="s">
        <v>130</v>
      </c>
      <c r="I191" s="83">
        <v>211.396851</v>
      </c>
      <c r="J191" s="85">
        <v>4912</v>
      </c>
      <c r="K191" s="73"/>
      <c r="L191" s="83">
        <v>40.954798167</v>
      </c>
      <c r="M191" s="84">
        <v>4.3433960491055068E-7</v>
      </c>
      <c r="N191" s="84">
        <f t="shared" si="4"/>
        <v>2.6330672192216176E-3</v>
      </c>
      <c r="O191" s="84">
        <f>L191/'סכום נכסי הקרן'!$C$42</f>
        <v>4.9794482093640962E-4</v>
      </c>
    </row>
    <row r="192" spans="2:15">
      <c r="B192" s="76" t="s">
        <v>1578</v>
      </c>
      <c r="C192" s="73" t="s">
        <v>1579</v>
      </c>
      <c r="D192" s="86" t="s">
        <v>1465</v>
      </c>
      <c r="E192" s="86" t="s">
        <v>867</v>
      </c>
      <c r="F192" s="73"/>
      <c r="G192" s="86" t="s">
        <v>1086</v>
      </c>
      <c r="H192" s="86" t="s">
        <v>128</v>
      </c>
      <c r="I192" s="83">
        <v>142.777095</v>
      </c>
      <c r="J192" s="85">
        <v>6003</v>
      </c>
      <c r="K192" s="73"/>
      <c r="L192" s="83">
        <v>27.555472475999998</v>
      </c>
      <c r="M192" s="84">
        <v>2.4625330426898812E-7</v>
      </c>
      <c r="N192" s="84">
        <f t="shared" si="4"/>
        <v>1.7715973349657927E-3</v>
      </c>
      <c r="O192" s="84">
        <f>L192/'סכום נכסי הקרן'!$C$42</f>
        <v>3.3503045850525004E-4</v>
      </c>
    </row>
    <row r="193" spans="2:15">
      <c r="B193" s="76" t="s">
        <v>1580</v>
      </c>
      <c r="C193" s="73" t="s">
        <v>1581</v>
      </c>
      <c r="D193" s="86" t="s">
        <v>1465</v>
      </c>
      <c r="E193" s="86" t="s">
        <v>867</v>
      </c>
      <c r="F193" s="73"/>
      <c r="G193" s="86" t="s">
        <v>908</v>
      </c>
      <c r="H193" s="86" t="s">
        <v>128</v>
      </c>
      <c r="I193" s="83">
        <v>351.03212700000006</v>
      </c>
      <c r="J193" s="85">
        <v>6166</v>
      </c>
      <c r="K193" s="73"/>
      <c r="L193" s="83">
        <v>69.587520705000003</v>
      </c>
      <c r="M193" s="84">
        <v>1.6860659248560147E-7</v>
      </c>
      <c r="N193" s="84">
        <f t="shared" si="4"/>
        <v>4.4739231503008736E-3</v>
      </c>
      <c r="O193" s="84">
        <f>L193/'סכום נכסי הקרן'!$C$42</f>
        <v>8.4607291667183285E-4</v>
      </c>
    </row>
    <row r="194" spans="2:15">
      <c r="B194" s="76" t="s">
        <v>1582</v>
      </c>
      <c r="C194" s="73" t="s">
        <v>1583</v>
      </c>
      <c r="D194" s="86" t="s">
        <v>1465</v>
      </c>
      <c r="E194" s="86" t="s">
        <v>867</v>
      </c>
      <c r="F194" s="73"/>
      <c r="G194" s="86" t="s">
        <v>897</v>
      </c>
      <c r="H194" s="86" t="s">
        <v>128</v>
      </c>
      <c r="I194" s="83">
        <v>124.19799999999999</v>
      </c>
      <c r="J194" s="85">
        <v>6892</v>
      </c>
      <c r="K194" s="73"/>
      <c r="L194" s="83">
        <v>27.519519516000003</v>
      </c>
      <c r="M194" s="84">
        <v>3.4061655194098682E-7</v>
      </c>
      <c r="N194" s="84">
        <f t="shared" si="4"/>
        <v>1.7692858460891059E-3</v>
      </c>
      <c r="O194" s="84">
        <f>L194/'סכום נכסי הקרן'!$C$42</f>
        <v>3.3459332803383783E-4</v>
      </c>
    </row>
    <row r="195" spans="2:15">
      <c r="B195" s="76" t="s">
        <v>1584</v>
      </c>
      <c r="C195" s="73" t="s">
        <v>1585</v>
      </c>
      <c r="D195" s="86" t="s">
        <v>1465</v>
      </c>
      <c r="E195" s="86" t="s">
        <v>867</v>
      </c>
      <c r="F195" s="73"/>
      <c r="G195" s="86" t="s">
        <v>956</v>
      </c>
      <c r="H195" s="86" t="s">
        <v>128</v>
      </c>
      <c r="I195" s="83">
        <v>54.219149999999999</v>
      </c>
      <c r="J195" s="85">
        <v>11912</v>
      </c>
      <c r="K195" s="73"/>
      <c r="L195" s="83">
        <v>20.764351251000001</v>
      </c>
      <c r="M195" s="84">
        <v>4.1642993139743119E-7</v>
      </c>
      <c r="N195" s="84">
        <f t="shared" si="4"/>
        <v>1.3349823477207588E-3</v>
      </c>
      <c r="O195" s="84">
        <f>L195/'סכום נכסי הקרן'!$C$42</f>
        <v>2.5246128972187517E-4</v>
      </c>
    </row>
    <row r="196" spans="2:15">
      <c r="B196" s="76" t="s">
        <v>1586</v>
      </c>
      <c r="C196" s="73" t="s">
        <v>1587</v>
      </c>
      <c r="D196" s="86" t="s">
        <v>27</v>
      </c>
      <c r="E196" s="86" t="s">
        <v>867</v>
      </c>
      <c r="F196" s="73"/>
      <c r="G196" s="86" t="s">
        <v>893</v>
      </c>
      <c r="H196" s="86" t="s">
        <v>130</v>
      </c>
      <c r="I196" s="83">
        <v>355.04217599999998</v>
      </c>
      <c r="J196" s="85">
        <v>4050</v>
      </c>
      <c r="K196" s="73"/>
      <c r="L196" s="83">
        <v>56.713034706000002</v>
      </c>
      <c r="M196" s="84">
        <v>2.8654168914026623E-7</v>
      </c>
      <c r="N196" s="84">
        <f t="shared" si="4"/>
        <v>3.6461962766372751E-3</v>
      </c>
      <c r="O196" s="84">
        <f>L196/'סכום נכסי הקרן'!$C$42</f>
        <v>6.8953976518908514E-4</v>
      </c>
    </row>
    <row r="197" spans="2:15">
      <c r="B197" s="76" t="s">
        <v>1588</v>
      </c>
      <c r="C197" s="73" t="s">
        <v>1589</v>
      </c>
      <c r="D197" s="86" t="s">
        <v>27</v>
      </c>
      <c r="E197" s="86" t="s">
        <v>867</v>
      </c>
      <c r="F197" s="73"/>
      <c r="G197" s="86" t="s">
        <v>944</v>
      </c>
      <c r="H197" s="86" t="s">
        <v>130</v>
      </c>
      <c r="I197" s="83">
        <v>151.80639099999999</v>
      </c>
      <c r="J197" s="85">
        <v>7904</v>
      </c>
      <c r="K197" s="73"/>
      <c r="L197" s="83">
        <v>47.324376864999998</v>
      </c>
      <c r="M197" s="84">
        <v>1.5490448061224488E-6</v>
      </c>
      <c r="N197" s="84">
        <f t="shared" ref="N197:N263" si="5">IFERROR(L197/$L$11,0)</f>
        <v>3.0425803805749566E-3</v>
      </c>
      <c r="O197" s="84">
        <f>L197/'סכום נכסי הקרן'!$C$42</f>
        <v>5.7538870702962997E-4</v>
      </c>
    </row>
    <row r="198" spans="2:15">
      <c r="B198" s="76" t="s">
        <v>1480</v>
      </c>
      <c r="C198" s="73" t="s">
        <v>1481</v>
      </c>
      <c r="D198" s="86" t="s">
        <v>117</v>
      </c>
      <c r="E198" s="86" t="s">
        <v>867</v>
      </c>
      <c r="F198" s="73"/>
      <c r="G198" s="86" t="s">
        <v>123</v>
      </c>
      <c r="H198" s="86" t="s">
        <v>131</v>
      </c>
      <c r="I198" s="83">
        <v>1426.383077</v>
      </c>
      <c r="J198" s="85">
        <v>721.2</v>
      </c>
      <c r="K198" s="73"/>
      <c r="L198" s="83">
        <v>45.179803618000001</v>
      </c>
      <c r="M198" s="84">
        <v>8.0545929269196371E-6</v>
      </c>
      <c r="N198" s="84">
        <f>IFERROR(L198/$L$11,0)</f>
        <v>2.9047014074478138E-3</v>
      </c>
      <c r="O198" s="84">
        <f>L198/'סכום נכסי הקרן'!$C$42</f>
        <v>5.4931412751130411E-4</v>
      </c>
    </row>
    <row r="199" spans="2:15">
      <c r="B199" s="76" t="s">
        <v>1590</v>
      </c>
      <c r="C199" s="73" t="s">
        <v>1591</v>
      </c>
      <c r="D199" s="86" t="s">
        <v>27</v>
      </c>
      <c r="E199" s="86" t="s">
        <v>867</v>
      </c>
      <c r="F199" s="73"/>
      <c r="G199" s="86" t="s">
        <v>937</v>
      </c>
      <c r="H199" s="86" t="s">
        <v>134</v>
      </c>
      <c r="I199" s="83">
        <v>1651.8843609999999</v>
      </c>
      <c r="J199" s="85">
        <v>9764</v>
      </c>
      <c r="K199" s="73"/>
      <c r="L199" s="83">
        <v>63.419223664999997</v>
      </c>
      <c r="M199" s="84">
        <v>5.3765351026953242E-7</v>
      </c>
      <c r="N199" s="84">
        <f t="shared" si="5"/>
        <v>4.0773507958671348E-3</v>
      </c>
      <c r="O199" s="84">
        <f>L199/'סכום נכסי הקרן'!$C$42</f>
        <v>7.7107629350350588E-4</v>
      </c>
    </row>
    <row r="200" spans="2:15">
      <c r="B200" s="76" t="s">
        <v>1592</v>
      </c>
      <c r="C200" s="73" t="s">
        <v>1593</v>
      </c>
      <c r="D200" s="86" t="s">
        <v>1462</v>
      </c>
      <c r="E200" s="86" t="s">
        <v>867</v>
      </c>
      <c r="F200" s="73"/>
      <c r="G200" s="86" t="s">
        <v>1097</v>
      </c>
      <c r="H200" s="86" t="s">
        <v>128</v>
      </c>
      <c r="I200" s="83">
        <v>161.607406</v>
      </c>
      <c r="J200" s="85">
        <v>27316</v>
      </c>
      <c r="K200" s="73"/>
      <c r="L200" s="83">
        <v>141.925142878</v>
      </c>
      <c r="M200" s="84">
        <v>6.7225246451736316E-8</v>
      </c>
      <c r="N200" s="84">
        <f t="shared" si="5"/>
        <v>9.1246559138587046E-3</v>
      </c>
      <c r="O200" s="84">
        <f>L200/'סכום נכסי הקרן'!$C$42</f>
        <v>1.725582667227116E-3</v>
      </c>
    </row>
    <row r="201" spans="2:15">
      <c r="B201" s="76" t="s">
        <v>1594</v>
      </c>
      <c r="C201" s="73" t="s">
        <v>1595</v>
      </c>
      <c r="D201" s="86" t="s">
        <v>1465</v>
      </c>
      <c r="E201" s="86" t="s">
        <v>867</v>
      </c>
      <c r="F201" s="73"/>
      <c r="G201" s="86" t="s">
        <v>893</v>
      </c>
      <c r="H201" s="86" t="s">
        <v>128</v>
      </c>
      <c r="I201" s="83">
        <v>36.146099999999997</v>
      </c>
      <c r="J201" s="85">
        <v>25962</v>
      </c>
      <c r="K201" s="73"/>
      <c r="L201" s="83">
        <v>30.1703653</v>
      </c>
      <c r="M201" s="84">
        <v>1.3636405203335419E-7</v>
      </c>
      <c r="N201" s="84">
        <f t="shared" si="5"/>
        <v>1.9397141096737707E-3</v>
      </c>
      <c r="O201" s="84">
        <f>L201/'סכום נכסי הקרן'!$C$42</f>
        <v>3.6682337160190762E-4</v>
      </c>
    </row>
    <row r="202" spans="2:15">
      <c r="B202" s="76" t="s">
        <v>1596</v>
      </c>
      <c r="C202" s="73" t="s">
        <v>1597</v>
      </c>
      <c r="D202" s="86" t="s">
        <v>1465</v>
      </c>
      <c r="E202" s="86" t="s">
        <v>867</v>
      </c>
      <c r="F202" s="73"/>
      <c r="G202" s="86" t="s">
        <v>989</v>
      </c>
      <c r="H202" s="86" t="s">
        <v>128</v>
      </c>
      <c r="I202" s="83">
        <v>506.04539999999992</v>
      </c>
      <c r="J202" s="85">
        <v>879</v>
      </c>
      <c r="K202" s="73"/>
      <c r="L202" s="83">
        <v>14.300767097</v>
      </c>
      <c r="M202" s="84">
        <v>1.2950368533449857E-7</v>
      </c>
      <c r="N202" s="84">
        <f t="shared" si="5"/>
        <v>9.1942538452490364E-4</v>
      </c>
      <c r="O202" s="84">
        <f>L202/'סכום נכסי הקרן'!$C$42</f>
        <v>1.738744476857615E-4</v>
      </c>
    </row>
    <row r="203" spans="2:15">
      <c r="B203" s="76" t="s">
        <v>1598</v>
      </c>
      <c r="C203" s="73" t="s">
        <v>1599</v>
      </c>
      <c r="D203" s="86" t="s">
        <v>1465</v>
      </c>
      <c r="E203" s="86" t="s">
        <v>867</v>
      </c>
      <c r="F203" s="73"/>
      <c r="G203" s="86" t="s">
        <v>1031</v>
      </c>
      <c r="H203" s="86" t="s">
        <v>128</v>
      </c>
      <c r="I203" s="83">
        <v>380.71024400000005</v>
      </c>
      <c r="J203" s="85">
        <v>2602</v>
      </c>
      <c r="K203" s="73"/>
      <c r="L203" s="83">
        <v>31.848048972000001</v>
      </c>
      <c r="M203" s="84">
        <v>2.6204041501429263E-7</v>
      </c>
      <c r="N203" s="84">
        <f t="shared" si="5"/>
        <v>2.0475758030205102E-3</v>
      </c>
      <c r="O203" s="84">
        <f>L203/'סכום נכסי הקרן'!$C$42</f>
        <v>3.8722132087846175E-4</v>
      </c>
    </row>
    <row r="204" spans="2:15">
      <c r="B204" s="76" t="s">
        <v>1600</v>
      </c>
      <c r="C204" s="73" t="s">
        <v>1601</v>
      </c>
      <c r="D204" s="86" t="s">
        <v>1465</v>
      </c>
      <c r="E204" s="86" t="s">
        <v>867</v>
      </c>
      <c r="F204" s="73"/>
      <c r="G204" s="86" t="s">
        <v>989</v>
      </c>
      <c r="H204" s="86" t="s">
        <v>128</v>
      </c>
      <c r="I204" s="83">
        <v>126.51134999999998</v>
      </c>
      <c r="J204" s="85">
        <v>4164</v>
      </c>
      <c r="K204" s="73"/>
      <c r="L204" s="83">
        <v>16.936403353999999</v>
      </c>
      <c r="M204" s="84">
        <v>8.838865244619674E-8</v>
      </c>
      <c r="N204" s="84">
        <f t="shared" si="5"/>
        <v>1.0888757967037269E-3</v>
      </c>
      <c r="O204" s="84">
        <f>L204/'סכום נכסי הקרן'!$C$42</f>
        <v>2.0591956773967652E-4</v>
      </c>
    </row>
    <row r="205" spans="2:15">
      <c r="B205" s="76" t="s">
        <v>1602</v>
      </c>
      <c r="C205" s="73" t="s">
        <v>1603</v>
      </c>
      <c r="D205" s="86" t="s">
        <v>1465</v>
      </c>
      <c r="E205" s="86" t="s">
        <v>867</v>
      </c>
      <c r="F205" s="73"/>
      <c r="G205" s="86" t="s">
        <v>934</v>
      </c>
      <c r="H205" s="86" t="s">
        <v>128</v>
      </c>
      <c r="I205" s="83">
        <v>73.376582999999997</v>
      </c>
      <c r="J205" s="85">
        <v>26371</v>
      </c>
      <c r="K205" s="73"/>
      <c r="L205" s="83">
        <v>62.21069593</v>
      </c>
      <c r="M205" s="84">
        <v>2.1326199471697713E-7</v>
      </c>
      <c r="N205" s="84">
        <f t="shared" si="5"/>
        <v>3.9996520913204063E-3</v>
      </c>
      <c r="O205" s="84">
        <f>L205/'סכום נכסי הקרן'!$C$42</f>
        <v>7.5638252980462497E-4</v>
      </c>
    </row>
    <row r="206" spans="2:15">
      <c r="B206" s="76" t="s">
        <v>1604</v>
      </c>
      <c r="C206" s="73" t="s">
        <v>1605</v>
      </c>
      <c r="D206" s="86" t="s">
        <v>1462</v>
      </c>
      <c r="E206" s="86" t="s">
        <v>867</v>
      </c>
      <c r="F206" s="73"/>
      <c r="G206" s="86" t="s">
        <v>897</v>
      </c>
      <c r="H206" s="86" t="s">
        <v>128</v>
      </c>
      <c r="I206" s="83">
        <v>137.35517999999999</v>
      </c>
      <c r="J206" s="85">
        <v>9354</v>
      </c>
      <c r="K206" s="73"/>
      <c r="L206" s="83">
        <v>41.306974371999999</v>
      </c>
      <c r="M206" s="84">
        <v>1.0023685290365651E-6</v>
      </c>
      <c r="N206" s="84">
        <f t="shared" si="5"/>
        <v>2.6557093432773662E-3</v>
      </c>
      <c r="O206" s="84">
        <f>L206/'סכום נכסי הקרן'!$C$42</f>
        <v>5.0222672013224283E-4</v>
      </c>
    </row>
    <row r="207" spans="2:15">
      <c r="B207" s="76" t="s">
        <v>1606</v>
      </c>
      <c r="C207" s="73" t="s">
        <v>1607</v>
      </c>
      <c r="D207" s="86" t="s">
        <v>27</v>
      </c>
      <c r="E207" s="86" t="s">
        <v>867</v>
      </c>
      <c r="F207" s="73"/>
      <c r="G207" s="86" t="s">
        <v>978</v>
      </c>
      <c r="H207" s="86" t="s">
        <v>134</v>
      </c>
      <c r="I207" s="83">
        <v>498.60472499999997</v>
      </c>
      <c r="J207" s="85">
        <v>17200</v>
      </c>
      <c r="K207" s="73"/>
      <c r="L207" s="83">
        <v>33.720837015999997</v>
      </c>
      <c r="M207" s="84">
        <v>3.4135296972900144E-7</v>
      </c>
      <c r="N207" s="84">
        <f t="shared" si="5"/>
        <v>2.1679811530139069E-3</v>
      </c>
      <c r="O207" s="84">
        <f>L207/'סכום נכסי הקרן'!$C$42</f>
        <v>4.0999142716536906E-4</v>
      </c>
    </row>
    <row r="208" spans="2:15">
      <c r="B208" s="76" t="s">
        <v>1608</v>
      </c>
      <c r="C208" s="73" t="s">
        <v>1609</v>
      </c>
      <c r="D208" s="86" t="s">
        <v>1465</v>
      </c>
      <c r="E208" s="86" t="s">
        <v>867</v>
      </c>
      <c r="F208" s="73"/>
      <c r="G208" s="86" t="s">
        <v>978</v>
      </c>
      <c r="H208" s="86" t="s">
        <v>128</v>
      </c>
      <c r="I208" s="83">
        <v>37.953404999999997</v>
      </c>
      <c r="J208" s="85">
        <v>26562</v>
      </c>
      <c r="K208" s="73"/>
      <c r="L208" s="83">
        <v>32.411004747</v>
      </c>
      <c r="M208" s="84">
        <v>3.5252997833372364E-8</v>
      </c>
      <c r="N208" s="84">
        <f t="shared" si="5"/>
        <v>2.083769374063875E-3</v>
      </c>
      <c r="O208" s="84">
        <f>L208/'סכום נכסי הקרן'!$C$42</f>
        <v>3.9406596241312242E-4</v>
      </c>
    </row>
    <row r="209" spans="2:15">
      <c r="B209" s="76" t="s">
        <v>1610</v>
      </c>
      <c r="C209" s="73" t="s">
        <v>1611</v>
      </c>
      <c r="D209" s="86" t="s">
        <v>1577</v>
      </c>
      <c r="E209" s="86" t="s">
        <v>867</v>
      </c>
      <c r="F209" s="73"/>
      <c r="G209" s="86" t="s">
        <v>978</v>
      </c>
      <c r="H209" s="86" t="s">
        <v>130</v>
      </c>
      <c r="I209" s="83">
        <v>216.8766</v>
      </c>
      <c r="J209" s="85">
        <v>2604</v>
      </c>
      <c r="K209" s="73"/>
      <c r="L209" s="83">
        <v>22.274173268999998</v>
      </c>
      <c r="M209" s="84">
        <v>6.9586402331732898E-8</v>
      </c>
      <c r="N209" s="84">
        <f t="shared" si="5"/>
        <v>1.4320518741348363E-3</v>
      </c>
      <c r="O209" s="84">
        <f>L209/'סכום נכסי הקרן'!$C$42</f>
        <v>2.7081830985253809E-4</v>
      </c>
    </row>
    <row r="210" spans="2:15">
      <c r="B210" s="76" t="s">
        <v>1612</v>
      </c>
      <c r="C210" s="73" t="s">
        <v>1613</v>
      </c>
      <c r="D210" s="86" t="s">
        <v>27</v>
      </c>
      <c r="E210" s="86" t="s">
        <v>867</v>
      </c>
      <c r="F210" s="73"/>
      <c r="G210" s="86" t="s">
        <v>951</v>
      </c>
      <c r="H210" s="86" t="s">
        <v>130</v>
      </c>
      <c r="I210" s="83">
        <v>216.8766</v>
      </c>
      <c r="J210" s="85">
        <v>3139</v>
      </c>
      <c r="K210" s="73"/>
      <c r="L210" s="83">
        <v>26.850472308999997</v>
      </c>
      <c r="M210" s="84">
        <v>1.6607174342718368E-7</v>
      </c>
      <c r="N210" s="84">
        <f t="shared" si="5"/>
        <v>1.7262714412401286E-3</v>
      </c>
      <c r="O210" s="84">
        <f>L210/'סכום נכסי הקרן'!$C$42</f>
        <v>3.2645878442482881E-4</v>
      </c>
    </row>
    <row r="211" spans="2:15">
      <c r="B211" s="76" t="s">
        <v>1614</v>
      </c>
      <c r="C211" s="73" t="s">
        <v>1615</v>
      </c>
      <c r="D211" s="86" t="s">
        <v>1465</v>
      </c>
      <c r="E211" s="86" t="s">
        <v>867</v>
      </c>
      <c r="F211" s="73"/>
      <c r="G211" s="86" t="s">
        <v>934</v>
      </c>
      <c r="H211" s="86" t="s">
        <v>128</v>
      </c>
      <c r="I211" s="83">
        <v>54.381807000000002</v>
      </c>
      <c r="J211" s="85">
        <v>11529</v>
      </c>
      <c r="K211" s="73"/>
      <c r="L211" s="83">
        <v>20.157016635000002</v>
      </c>
      <c r="M211" s="84">
        <v>9.6888258155448688E-8</v>
      </c>
      <c r="N211" s="84">
        <f t="shared" si="5"/>
        <v>1.2959355707847001E-3</v>
      </c>
      <c r="O211" s="84">
        <f>L211/'סכום נכסי הקרן'!$C$42</f>
        <v>2.4507707248365467E-4</v>
      </c>
    </row>
    <row r="212" spans="2:15">
      <c r="B212" s="76" t="s">
        <v>1616</v>
      </c>
      <c r="C212" s="73" t="s">
        <v>1617</v>
      </c>
      <c r="D212" s="86" t="s">
        <v>1465</v>
      </c>
      <c r="E212" s="86" t="s">
        <v>867</v>
      </c>
      <c r="F212" s="73"/>
      <c r="G212" s="86" t="s">
        <v>908</v>
      </c>
      <c r="H212" s="86" t="s">
        <v>128</v>
      </c>
      <c r="I212" s="83">
        <v>281.84957600000001</v>
      </c>
      <c r="J212" s="85">
        <v>12707</v>
      </c>
      <c r="K212" s="73"/>
      <c r="L212" s="83">
        <v>115.144021463</v>
      </c>
      <c r="M212" s="84">
        <v>9.2464173211153289E-8</v>
      </c>
      <c r="N212" s="84">
        <f t="shared" si="5"/>
        <v>7.4028431825570434E-3</v>
      </c>
      <c r="O212" s="84">
        <f>L212/'סכום נכסי הקרן'!$C$42</f>
        <v>1.3999670787168122E-3</v>
      </c>
    </row>
    <row r="213" spans="2:15">
      <c r="B213" s="76" t="s">
        <v>1618</v>
      </c>
      <c r="C213" s="73" t="s">
        <v>1619</v>
      </c>
      <c r="D213" s="86" t="s">
        <v>27</v>
      </c>
      <c r="E213" s="86" t="s">
        <v>867</v>
      </c>
      <c r="F213" s="73"/>
      <c r="G213" s="86" t="s">
        <v>897</v>
      </c>
      <c r="H213" s="86" t="s">
        <v>130</v>
      </c>
      <c r="I213" s="83">
        <v>14.458440000000001</v>
      </c>
      <c r="J213" s="85">
        <v>59440</v>
      </c>
      <c r="K213" s="73"/>
      <c r="L213" s="83">
        <v>33.895976935999997</v>
      </c>
      <c r="M213" s="84">
        <v>1.1449570500544817E-7</v>
      </c>
      <c r="N213" s="84">
        <f t="shared" si="5"/>
        <v>2.1792412544615726E-3</v>
      </c>
      <c r="O213" s="84">
        <f>L213/'סכום נכסי הקרן'!$C$42</f>
        <v>4.1212084838111046E-4</v>
      </c>
    </row>
    <row r="214" spans="2:15">
      <c r="B214" s="76" t="s">
        <v>1493</v>
      </c>
      <c r="C214" s="73" t="s">
        <v>1494</v>
      </c>
      <c r="D214" s="86" t="s">
        <v>1462</v>
      </c>
      <c r="E214" s="86" t="s">
        <v>867</v>
      </c>
      <c r="F214" s="73"/>
      <c r="G214" s="86" t="s">
        <v>154</v>
      </c>
      <c r="H214" s="86" t="s">
        <v>128</v>
      </c>
      <c r="I214" s="83">
        <v>175.32828499999999</v>
      </c>
      <c r="J214" s="85">
        <v>6223</v>
      </c>
      <c r="K214" s="73"/>
      <c r="L214" s="83">
        <v>35.077833523000002</v>
      </c>
      <c r="M214" s="84">
        <v>2.6213322556257676E-6</v>
      </c>
      <c r="N214" s="84">
        <f>IFERROR(L214/$L$11,0)</f>
        <v>2.2552252166913836E-3</v>
      </c>
      <c r="O214" s="84">
        <f>L214/'סכום נכסי הקרן'!$C$42</f>
        <v>4.2649033359225789E-4</v>
      </c>
    </row>
    <row r="215" spans="2:15">
      <c r="B215" s="76" t="s">
        <v>1620</v>
      </c>
      <c r="C215" s="73" t="s">
        <v>1621</v>
      </c>
      <c r="D215" s="86" t="s">
        <v>117</v>
      </c>
      <c r="E215" s="86" t="s">
        <v>867</v>
      </c>
      <c r="F215" s="73"/>
      <c r="G215" s="86" t="s">
        <v>908</v>
      </c>
      <c r="H215" s="86" t="s">
        <v>131</v>
      </c>
      <c r="I215" s="83">
        <v>16265.745000000001</v>
      </c>
      <c r="J215" s="85">
        <v>36.44</v>
      </c>
      <c r="K215" s="73"/>
      <c r="L215" s="83">
        <v>26.031834279999998</v>
      </c>
      <c r="M215" s="84">
        <v>2.2961500988905919E-7</v>
      </c>
      <c r="N215" s="84">
        <f t="shared" si="5"/>
        <v>1.673639538385216E-3</v>
      </c>
      <c r="O215" s="84">
        <f>L215/'סכום נכסי הקרן'!$C$42</f>
        <v>3.1650545575501258E-4</v>
      </c>
    </row>
    <row r="216" spans="2:15">
      <c r="B216" s="76" t="s">
        <v>1622</v>
      </c>
      <c r="C216" s="73" t="s">
        <v>1623</v>
      </c>
      <c r="D216" s="86" t="s">
        <v>27</v>
      </c>
      <c r="E216" s="86" t="s">
        <v>867</v>
      </c>
      <c r="F216" s="73"/>
      <c r="G216" s="86" t="s">
        <v>897</v>
      </c>
      <c r="H216" s="86" t="s">
        <v>130</v>
      </c>
      <c r="I216" s="83">
        <v>30.724184999999999</v>
      </c>
      <c r="J216" s="85">
        <v>51090</v>
      </c>
      <c r="K216" s="73"/>
      <c r="L216" s="83">
        <v>61.910482942000002</v>
      </c>
      <c r="M216" s="84">
        <v>6.0869218981281618E-8</v>
      </c>
      <c r="N216" s="84">
        <f t="shared" si="5"/>
        <v>3.9803507881064565E-3</v>
      </c>
      <c r="O216" s="84">
        <f>L216/'סכום נכסי הקרן'!$C$42</f>
        <v>7.5273242019004757E-4</v>
      </c>
    </row>
    <row r="217" spans="2:15">
      <c r="B217" s="76" t="s">
        <v>1624</v>
      </c>
      <c r="C217" s="73" t="s">
        <v>1625</v>
      </c>
      <c r="D217" s="86" t="s">
        <v>1465</v>
      </c>
      <c r="E217" s="86" t="s">
        <v>867</v>
      </c>
      <c r="F217" s="73"/>
      <c r="G217" s="86" t="s">
        <v>887</v>
      </c>
      <c r="H217" s="86" t="s">
        <v>128</v>
      </c>
      <c r="I217" s="83">
        <v>67.453682999999998</v>
      </c>
      <c r="J217" s="85">
        <v>35694</v>
      </c>
      <c r="K217" s="73"/>
      <c r="L217" s="83">
        <v>77.407290177999997</v>
      </c>
      <c r="M217" s="84">
        <v>6.8240465265747495E-8</v>
      </c>
      <c r="N217" s="84">
        <f t="shared" si="5"/>
        <v>4.976672024248857E-3</v>
      </c>
      <c r="O217" s="84">
        <f>L217/'סכום נכסי הקרן'!$C$42</f>
        <v>9.411488023865984E-4</v>
      </c>
    </row>
    <row r="218" spans="2:15">
      <c r="B218" s="76" t="s">
        <v>1626</v>
      </c>
      <c r="C218" s="73" t="s">
        <v>1627</v>
      </c>
      <c r="D218" s="86" t="s">
        <v>1462</v>
      </c>
      <c r="E218" s="86" t="s">
        <v>867</v>
      </c>
      <c r="F218" s="73"/>
      <c r="G218" s="86" t="s">
        <v>897</v>
      </c>
      <c r="H218" s="86" t="s">
        <v>128</v>
      </c>
      <c r="I218" s="83">
        <v>831.36029999999994</v>
      </c>
      <c r="J218" s="85">
        <v>1745</v>
      </c>
      <c r="K218" s="73"/>
      <c r="L218" s="83">
        <v>46.640767711000009</v>
      </c>
      <c r="M218" s="84">
        <v>2.3886897306008559E-6</v>
      </c>
      <c r="N218" s="84">
        <f t="shared" si="5"/>
        <v>2.998629758554615E-3</v>
      </c>
      <c r="O218" s="84">
        <f>L218/'סכום נכסי הקרן'!$C$42</f>
        <v>5.6707711344318424E-4</v>
      </c>
    </row>
    <row r="219" spans="2:15">
      <c r="B219" s="76" t="s">
        <v>1628</v>
      </c>
      <c r="C219" s="73" t="s">
        <v>1629</v>
      </c>
      <c r="D219" s="86" t="s">
        <v>1465</v>
      </c>
      <c r="E219" s="86" t="s">
        <v>867</v>
      </c>
      <c r="F219" s="73"/>
      <c r="G219" s="86" t="s">
        <v>956</v>
      </c>
      <c r="H219" s="86" t="s">
        <v>128</v>
      </c>
      <c r="I219" s="83">
        <v>85.687582999999989</v>
      </c>
      <c r="J219" s="85">
        <v>21458</v>
      </c>
      <c r="K219" s="73"/>
      <c r="L219" s="83">
        <v>59.113695754000005</v>
      </c>
      <c r="M219" s="84">
        <v>1.1499975759316005E-7</v>
      </c>
      <c r="N219" s="84">
        <f t="shared" si="5"/>
        <v>3.8005396550169143E-3</v>
      </c>
      <c r="O219" s="84">
        <f>L219/'סכום נכסי הקרן'!$C$42</f>
        <v>7.1872796264524027E-4</v>
      </c>
    </row>
    <row r="220" spans="2:15">
      <c r="B220" s="76" t="s">
        <v>1630</v>
      </c>
      <c r="C220" s="73" t="s">
        <v>1631</v>
      </c>
      <c r="D220" s="86" t="s">
        <v>1462</v>
      </c>
      <c r="E220" s="86" t="s">
        <v>867</v>
      </c>
      <c r="F220" s="73"/>
      <c r="G220" s="86" t="s">
        <v>887</v>
      </c>
      <c r="H220" s="86" t="s">
        <v>128</v>
      </c>
      <c r="I220" s="83">
        <v>192.73353499999996</v>
      </c>
      <c r="J220" s="85">
        <v>22242</v>
      </c>
      <c r="K220" s="73"/>
      <c r="L220" s="83">
        <v>137.81995433199998</v>
      </c>
      <c r="M220" s="84">
        <v>2.5492181437601128E-8</v>
      </c>
      <c r="N220" s="84">
        <f t="shared" si="5"/>
        <v>8.860724997995801E-3</v>
      </c>
      <c r="O220" s="84">
        <f>L220/'סכום נכסי הקרן'!$C$42</f>
        <v>1.6756701425184655E-3</v>
      </c>
    </row>
    <row r="221" spans="2:15">
      <c r="B221" s="76" t="s">
        <v>1632</v>
      </c>
      <c r="C221" s="73" t="s">
        <v>1633</v>
      </c>
      <c r="D221" s="86" t="s">
        <v>1465</v>
      </c>
      <c r="E221" s="86" t="s">
        <v>867</v>
      </c>
      <c r="F221" s="73"/>
      <c r="G221" s="86" t="s">
        <v>934</v>
      </c>
      <c r="H221" s="86" t="s">
        <v>128</v>
      </c>
      <c r="I221" s="83">
        <v>218.926084</v>
      </c>
      <c r="J221" s="85">
        <v>6853</v>
      </c>
      <c r="K221" s="73"/>
      <c r="L221" s="83">
        <v>48.23465955399999</v>
      </c>
      <c r="M221" s="84">
        <v>1.2100723856106675E-7</v>
      </c>
      <c r="N221" s="84">
        <f t="shared" si="5"/>
        <v>3.1011043048989706E-3</v>
      </c>
      <c r="O221" s="84">
        <f>L221/'סכום נכסי הקרן'!$C$42</f>
        <v>5.8645628814008564E-4</v>
      </c>
    </row>
    <row r="222" spans="2:15">
      <c r="B222" s="76" t="s">
        <v>1634</v>
      </c>
      <c r="C222" s="73" t="s">
        <v>1635</v>
      </c>
      <c r="D222" s="86" t="s">
        <v>1465</v>
      </c>
      <c r="E222" s="86" t="s">
        <v>867</v>
      </c>
      <c r="F222" s="73"/>
      <c r="G222" s="86" t="s">
        <v>1031</v>
      </c>
      <c r="H222" s="86" t="s">
        <v>128</v>
      </c>
      <c r="I222" s="83">
        <v>258.80040000000002</v>
      </c>
      <c r="J222" s="85">
        <v>2301</v>
      </c>
      <c r="K222" s="73"/>
      <c r="L222" s="83">
        <v>19.145316010999998</v>
      </c>
      <c r="M222" s="84">
        <v>6.8268852020641336E-7</v>
      </c>
      <c r="N222" s="84">
        <f t="shared" si="5"/>
        <v>1.2308912812765925E-3</v>
      </c>
      <c r="O222" s="84">
        <f>L222/'סכום נכסי הקרן'!$C$42</f>
        <v>2.3277641154510661E-4</v>
      </c>
    </row>
    <row r="223" spans="2:15">
      <c r="B223" s="76" t="s">
        <v>1636</v>
      </c>
      <c r="C223" s="73" t="s">
        <v>1637</v>
      </c>
      <c r="D223" s="86" t="s">
        <v>1462</v>
      </c>
      <c r="E223" s="86" t="s">
        <v>867</v>
      </c>
      <c r="F223" s="73"/>
      <c r="G223" s="86" t="s">
        <v>934</v>
      </c>
      <c r="H223" s="86" t="s">
        <v>128</v>
      </c>
      <c r="I223" s="83">
        <v>42.435521000000001</v>
      </c>
      <c r="J223" s="85">
        <v>13274</v>
      </c>
      <c r="K223" s="73"/>
      <c r="L223" s="83">
        <v>18.109744921000001</v>
      </c>
      <c r="M223" s="84">
        <v>2.5869387125928209E-7</v>
      </c>
      <c r="N223" s="84">
        <f t="shared" si="5"/>
        <v>1.1643123109900365E-3</v>
      </c>
      <c r="O223" s="84">
        <f>L223/'סכום נכסי הקרן'!$C$42</f>
        <v>2.2018552393105237E-4</v>
      </c>
    </row>
    <row r="224" spans="2:15">
      <c r="B224" s="76" t="s">
        <v>1638</v>
      </c>
      <c r="C224" s="73" t="s">
        <v>1639</v>
      </c>
      <c r="D224" s="86" t="s">
        <v>121</v>
      </c>
      <c r="E224" s="86" t="s">
        <v>867</v>
      </c>
      <c r="F224" s="73"/>
      <c r="G224" s="86" t="s">
        <v>922</v>
      </c>
      <c r="H224" s="86" t="s">
        <v>1537</v>
      </c>
      <c r="I224" s="83">
        <v>137.35517999999999</v>
      </c>
      <c r="J224" s="85">
        <v>10426</v>
      </c>
      <c r="K224" s="73"/>
      <c r="L224" s="83">
        <v>52.267512263999997</v>
      </c>
      <c r="M224" s="84">
        <v>4.7676216591461295E-8</v>
      </c>
      <c r="N224" s="84">
        <f t="shared" si="5"/>
        <v>3.3603846028350095E-3</v>
      </c>
      <c r="O224" s="84">
        <f>L224/'סכום נכסי הקרן'!$C$42</f>
        <v>6.3548932481518662E-4</v>
      </c>
    </row>
    <row r="225" spans="2:15">
      <c r="B225" s="76" t="s">
        <v>1640</v>
      </c>
      <c r="C225" s="73" t="s">
        <v>1641</v>
      </c>
      <c r="D225" s="86" t="s">
        <v>1462</v>
      </c>
      <c r="E225" s="86" t="s">
        <v>867</v>
      </c>
      <c r="F225" s="73"/>
      <c r="G225" s="86" t="s">
        <v>1097</v>
      </c>
      <c r="H225" s="86" t="s">
        <v>128</v>
      </c>
      <c r="I225" s="83">
        <v>51.809651000000002</v>
      </c>
      <c r="J225" s="85">
        <v>54073</v>
      </c>
      <c r="K225" s="73"/>
      <c r="L225" s="83">
        <v>90.068329715999994</v>
      </c>
      <c r="M225" s="84">
        <v>1.172707931548199E-7</v>
      </c>
      <c r="N225" s="84">
        <f t="shared" si="5"/>
        <v>5.790675991081704E-3</v>
      </c>
      <c r="O225" s="84">
        <f>L225/'סכום נכסי הקרן'!$C$42</f>
        <v>1.0950867864027952E-3</v>
      </c>
    </row>
    <row r="226" spans="2:15">
      <c r="B226" s="76" t="s">
        <v>1642</v>
      </c>
      <c r="C226" s="73" t="s">
        <v>1643</v>
      </c>
      <c r="D226" s="86" t="s">
        <v>117</v>
      </c>
      <c r="E226" s="86" t="s">
        <v>867</v>
      </c>
      <c r="F226" s="73"/>
      <c r="G226" s="86" t="s">
        <v>978</v>
      </c>
      <c r="H226" s="86" t="s">
        <v>131</v>
      </c>
      <c r="I226" s="83">
        <v>65.062979999999996</v>
      </c>
      <c r="J226" s="85">
        <v>7086</v>
      </c>
      <c r="K226" s="73"/>
      <c r="L226" s="83">
        <v>20.248252218000001</v>
      </c>
      <c r="M226" s="84">
        <v>4.8938198053820165E-7</v>
      </c>
      <c r="N226" s="84">
        <f t="shared" si="5"/>
        <v>1.301801291861979E-3</v>
      </c>
      <c r="O226" s="84">
        <f>L226/'סכום נכסי הקרן'!$C$42</f>
        <v>2.4618635120246838E-4</v>
      </c>
    </row>
    <row r="227" spans="2:15">
      <c r="B227" s="76" t="s">
        <v>1644</v>
      </c>
      <c r="C227" s="73" t="s">
        <v>1645</v>
      </c>
      <c r="D227" s="86" t="s">
        <v>1465</v>
      </c>
      <c r="E227" s="86" t="s">
        <v>867</v>
      </c>
      <c r="F227" s="73"/>
      <c r="G227" s="86" t="s">
        <v>897</v>
      </c>
      <c r="H227" s="86" t="s">
        <v>128</v>
      </c>
      <c r="I227" s="83">
        <v>127.957194</v>
      </c>
      <c r="J227" s="85">
        <v>14147</v>
      </c>
      <c r="K227" s="73"/>
      <c r="L227" s="83">
        <v>58.198265115999995</v>
      </c>
      <c r="M227" s="84">
        <v>1.0197342013443396E-7</v>
      </c>
      <c r="N227" s="84">
        <f t="shared" si="5"/>
        <v>3.7416847585879246E-3</v>
      </c>
      <c r="O227" s="84">
        <f>L227/'סכום נכסי הקרן'!$C$42</f>
        <v>7.0759779071129789E-4</v>
      </c>
    </row>
    <row r="228" spans="2:15">
      <c r="B228" s="76" t="s">
        <v>1646</v>
      </c>
      <c r="C228" s="73" t="s">
        <v>1647</v>
      </c>
      <c r="D228" s="86" t="s">
        <v>1465</v>
      </c>
      <c r="E228" s="86" t="s">
        <v>867</v>
      </c>
      <c r="F228" s="73"/>
      <c r="G228" s="86" t="s">
        <v>1031</v>
      </c>
      <c r="H228" s="86" t="s">
        <v>128</v>
      </c>
      <c r="I228" s="83">
        <v>104.598495</v>
      </c>
      <c r="J228" s="85">
        <v>4816</v>
      </c>
      <c r="K228" s="83">
        <v>0.151327873</v>
      </c>
      <c r="L228" s="83">
        <v>16.346773086999999</v>
      </c>
      <c r="M228" s="84">
        <v>1.8378150236634828E-7</v>
      </c>
      <c r="N228" s="84">
        <f t="shared" si="5"/>
        <v>1.0509672683508861E-3</v>
      </c>
      <c r="O228" s="84">
        <f>L228/'סכום נכסי הקרן'!$C$42</f>
        <v>1.9875060705959246E-4</v>
      </c>
    </row>
    <row r="229" spans="2:15">
      <c r="B229" s="76" t="s">
        <v>1648</v>
      </c>
      <c r="C229" s="73" t="s">
        <v>1649</v>
      </c>
      <c r="D229" s="86" t="s">
        <v>1462</v>
      </c>
      <c r="E229" s="86" t="s">
        <v>867</v>
      </c>
      <c r="F229" s="73"/>
      <c r="G229" s="86" t="s">
        <v>951</v>
      </c>
      <c r="H229" s="86" t="s">
        <v>128</v>
      </c>
      <c r="I229" s="83">
        <v>47.026076000000003</v>
      </c>
      <c r="J229" s="85">
        <v>52220</v>
      </c>
      <c r="K229" s="73"/>
      <c r="L229" s="83">
        <v>78.950809460000002</v>
      </c>
      <c r="M229" s="84">
        <v>7.5971043618739909E-8</v>
      </c>
      <c r="N229" s="84">
        <f t="shared" si="5"/>
        <v>5.0759080162588359E-3</v>
      </c>
      <c r="O229" s="84">
        <f>L229/'סכום נכסי הקרן'!$C$42</f>
        <v>9.5991552733426749E-4</v>
      </c>
    </row>
    <row r="230" spans="2:15">
      <c r="B230" s="76" t="s">
        <v>1650</v>
      </c>
      <c r="C230" s="73" t="s">
        <v>1651</v>
      </c>
      <c r="D230" s="86" t="s">
        <v>1462</v>
      </c>
      <c r="E230" s="86" t="s">
        <v>867</v>
      </c>
      <c r="F230" s="73"/>
      <c r="G230" s="86" t="s">
        <v>887</v>
      </c>
      <c r="H230" s="86" t="s">
        <v>128</v>
      </c>
      <c r="I230" s="83">
        <v>185.79095399999997</v>
      </c>
      <c r="J230" s="85">
        <v>6469</v>
      </c>
      <c r="K230" s="73"/>
      <c r="L230" s="83">
        <v>38.640496057999997</v>
      </c>
      <c r="M230" s="84">
        <v>6.3107611528942936E-8</v>
      </c>
      <c r="N230" s="84">
        <f t="shared" si="5"/>
        <v>2.4842760325641902E-3</v>
      </c>
      <c r="O230" s="84">
        <f>L230/'סכום נכסי הקרן'!$C$42</f>
        <v>4.6980661001031295E-4</v>
      </c>
    </row>
    <row r="231" spans="2:15">
      <c r="B231" s="76" t="s">
        <v>1505</v>
      </c>
      <c r="C231" s="73" t="s">
        <v>1506</v>
      </c>
      <c r="D231" s="86" t="s">
        <v>1465</v>
      </c>
      <c r="E231" s="86" t="s">
        <v>867</v>
      </c>
      <c r="F231" s="73"/>
      <c r="G231" s="86" t="s">
        <v>152</v>
      </c>
      <c r="H231" s="86" t="s">
        <v>128</v>
      </c>
      <c r="I231" s="83">
        <v>563.37863700000003</v>
      </c>
      <c r="J231" s="85">
        <v>9028</v>
      </c>
      <c r="K231" s="73"/>
      <c r="L231" s="83">
        <v>163.52076202500001</v>
      </c>
      <c r="M231" s="84">
        <v>1.0088962034945951E-5</v>
      </c>
      <c r="N231" s="84">
        <f>IFERROR(L231/$L$11,0)</f>
        <v>1.051308216425538E-2</v>
      </c>
      <c r="O231" s="84">
        <f>L231/'סכום נכסי הקרן'!$C$42</f>
        <v>1.9881508445946353E-3</v>
      </c>
    </row>
    <row r="232" spans="2:15">
      <c r="B232" s="76" t="s">
        <v>1652</v>
      </c>
      <c r="C232" s="73" t="s">
        <v>1653</v>
      </c>
      <c r="D232" s="86" t="s">
        <v>1465</v>
      </c>
      <c r="E232" s="86" t="s">
        <v>867</v>
      </c>
      <c r="F232" s="73"/>
      <c r="G232" s="86" t="s">
        <v>887</v>
      </c>
      <c r="H232" s="86" t="s">
        <v>128</v>
      </c>
      <c r="I232" s="83">
        <v>50.106633000000002</v>
      </c>
      <c r="J232" s="85">
        <v>35539</v>
      </c>
      <c r="K232" s="73"/>
      <c r="L232" s="83">
        <v>57.250779111</v>
      </c>
      <c r="M232" s="84">
        <v>5.2449467310088635E-7</v>
      </c>
      <c r="N232" s="84">
        <f t="shared" si="5"/>
        <v>3.6807689574584988E-3</v>
      </c>
      <c r="O232" s="84">
        <f>L232/'סכום נכסי הקרן'!$C$42</f>
        <v>6.9607787680095088E-4</v>
      </c>
    </row>
    <row r="233" spans="2:15">
      <c r="B233" s="76" t="s">
        <v>1654</v>
      </c>
      <c r="C233" s="73" t="s">
        <v>1655</v>
      </c>
      <c r="D233" s="86" t="s">
        <v>1462</v>
      </c>
      <c r="E233" s="86" t="s">
        <v>867</v>
      </c>
      <c r="F233" s="73"/>
      <c r="G233" s="86" t="s">
        <v>887</v>
      </c>
      <c r="H233" s="86" t="s">
        <v>128</v>
      </c>
      <c r="I233" s="83">
        <v>109.19266899999998</v>
      </c>
      <c r="J233" s="85">
        <v>23420</v>
      </c>
      <c r="K233" s="73"/>
      <c r="L233" s="83">
        <v>82.216947782000005</v>
      </c>
      <c r="M233" s="84">
        <v>9.3192312313928607E-8</v>
      </c>
      <c r="N233" s="84">
        <f t="shared" si="5"/>
        <v>5.2858946877602786E-3</v>
      </c>
      <c r="O233" s="84">
        <f>L233/'סכום נכסי הקרן'!$C$42</f>
        <v>9.9962654373996667E-4</v>
      </c>
    </row>
    <row r="234" spans="2:15">
      <c r="B234" s="76" t="s">
        <v>1509</v>
      </c>
      <c r="C234" s="73" t="s">
        <v>1510</v>
      </c>
      <c r="D234" s="86" t="s">
        <v>1462</v>
      </c>
      <c r="E234" s="86" t="s">
        <v>867</v>
      </c>
      <c r="F234" s="73"/>
      <c r="G234" s="86" t="s">
        <v>882</v>
      </c>
      <c r="H234" s="86" t="s">
        <v>128</v>
      </c>
      <c r="I234" s="83">
        <v>386.787622</v>
      </c>
      <c r="J234" s="85">
        <v>4472</v>
      </c>
      <c r="K234" s="73"/>
      <c r="L234" s="83">
        <v>55.610312952999998</v>
      </c>
      <c r="M234" s="84">
        <v>2.8337894222084047E-6</v>
      </c>
      <c r="N234" s="84">
        <f t="shared" si="5"/>
        <v>3.5753000537354497E-3</v>
      </c>
      <c r="O234" s="84">
        <f>L234/'סכום נכסי הקרן'!$C$42</f>
        <v>6.7613243294925216E-4</v>
      </c>
    </row>
    <row r="235" spans="2:15">
      <c r="B235" s="76" t="s">
        <v>1656</v>
      </c>
      <c r="C235" s="73" t="s">
        <v>1657</v>
      </c>
      <c r="D235" s="86" t="s">
        <v>27</v>
      </c>
      <c r="E235" s="86" t="s">
        <v>867</v>
      </c>
      <c r="F235" s="73"/>
      <c r="G235" s="86" t="s">
        <v>989</v>
      </c>
      <c r="H235" s="86" t="s">
        <v>130</v>
      </c>
      <c r="I235" s="83">
        <v>542.19150000000002</v>
      </c>
      <c r="J235" s="85">
        <v>2237</v>
      </c>
      <c r="K235" s="73"/>
      <c r="L235" s="83">
        <v>47.837294167000003</v>
      </c>
      <c r="M235" s="84">
        <v>6.0591685881500033E-7</v>
      </c>
      <c r="N235" s="84">
        <f t="shared" si="5"/>
        <v>3.0755568764805337E-3</v>
      </c>
      <c r="O235" s="84">
        <f>L235/'סכום נכסי הקרן'!$C$42</f>
        <v>5.8162496079062088E-4</v>
      </c>
    </row>
    <row r="236" spans="2:15">
      <c r="B236" s="76" t="s">
        <v>1658</v>
      </c>
      <c r="C236" s="73" t="s">
        <v>1659</v>
      </c>
      <c r="D236" s="86" t="s">
        <v>1465</v>
      </c>
      <c r="E236" s="86" t="s">
        <v>867</v>
      </c>
      <c r="F236" s="73"/>
      <c r="G236" s="86" t="s">
        <v>925</v>
      </c>
      <c r="H236" s="86" t="s">
        <v>128</v>
      </c>
      <c r="I236" s="83">
        <v>127.874781</v>
      </c>
      <c r="J236" s="85">
        <v>9966</v>
      </c>
      <c r="K236" s="73"/>
      <c r="L236" s="83">
        <v>40.971962130999998</v>
      </c>
      <c r="M236" s="84">
        <v>1.7313552320527715E-7</v>
      </c>
      <c r="N236" s="84">
        <f t="shared" si="5"/>
        <v>2.6341707253547939E-3</v>
      </c>
      <c r="O236" s="84">
        <f>L236/'סכום נכסי הקרן'!$C$42</f>
        <v>4.9815350727752368E-4</v>
      </c>
    </row>
    <row r="237" spans="2:15">
      <c r="B237" s="76" t="s">
        <v>1660</v>
      </c>
      <c r="C237" s="73" t="s">
        <v>1661</v>
      </c>
      <c r="D237" s="86" t="s">
        <v>27</v>
      </c>
      <c r="E237" s="86" t="s">
        <v>867</v>
      </c>
      <c r="F237" s="73"/>
      <c r="G237" s="86" t="s">
        <v>897</v>
      </c>
      <c r="H237" s="86" t="s">
        <v>130</v>
      </c>
      <c r="I237" s="83">
        <v>61.448369999999997</v>
      </c>
      <c r="J237" s="85">
        <v>9228</v>
      </c>
      <c r="K237" s="73"/>
      <c r="L237" s="83">
        <v>22.364843867000005</v>
      </c>
      <c r="M237" s="84">
        <v>4.0741598985417766E-7</v>
      </c>
      <c r="N237" s="84">
        <f t="shared" si="5"/>
        <v>1.4378812711780724E-3</v>
      </c>
      <c r="O237" s="84">
        <f>L237/'סכום נכסי הקרן'!$C$42</f>
        <v>2.7192071925768784E-4</v>
      </c>
    </row>
    <row r="238" spans="2:15">
      <c r="B238" s="76" t="s">
        <v>1662</v>
      </c>
      <c r="C238" s="73" t="s">
        <v>1663</v>
      </c>
      <c r="D238" s="86" t="s">
        <v>1465</v>
      </c>
      <c r="E238" s="86" t="s">
        <v>867</v>
      </c>
      <c r="F238" s="73"/>
      <c r="G238" s="86" t="s">
        <v>897</v>
      </c>
      <c r="H238" s="86" t="s">
        <v>128</v>
      </c>
      <c r="I238" s="83">
        <v>72.292199999999994</v>
      </c>
      <c r="J238" s="85">
        <v>9389</v>
      </c>
      <c r="K238" s="73"/>
      <c r="L238" s="83">
        <v>21.821859624999998</v>
      </c>
      <c r="M238" s="84">
        <v>1.016764357368645E-6</v>
      </c>
      <c r="N238" s="84">
        <f t="shared" si="5"/>
        <v>1.4029717105855817E-3</v>
      </c>
      <c r="O238" s="84">
        <f>L238/'סכום נכסי הקרן'!$C$42</f>
        <v>2.6531889961126982E-4</v>
      </c>
    </row>
    <row r="239" spans="2:15">
      <c r="B239" s="76" t="s">
        <v>1664</v>
      </c>
      <c r="C239" s="73" t="s">
        <v>1665</v>
      </c>
      <c r="D239" s="86" t="s">
        <v>1462</v>
      </c>
      <c r="E239" s="86" t="s">
        <v>867</v>
      </c>
      <c r="F239" s="73"/>
      <c r="G239" s="86" t="s">
        <v>978</v>
      </c>
      <c r="H239" s="86" t="s">
        <v>128</v>
      </c>
      <c r="I239" s="83">
        <v>77.750623000000004</v>
      </c>
      <c r="J239" s="85">
        <v>12281</v>
      </c>
      <c r="K239" s="73"/>
      <c r="L239" s="83">
        <v>30.698600971000001</v>
      </c>
      <c r="M239" s="84">
        <v>2.1811688941650967E-7</v>
      </c>
      <c r="N239" s="84">
        <f t="shared" si="5"/>
        <v>1.9736754546586023E-3</v>
      </c>
      <c r="O239" s="84">
        <f>L239/'סכום נכסי הקרן'!$C$42</f>
        <v>3.7324587222163386E-4</v>
      </c>
    </row>
    <row r="240" spans="2:15">
      <c r="B240" s="76" t="s">
        <v>1666</v>
      </c>
      <c r="C240" s="73" t="s">
        <v>1667</v>
      </c>
      <c r="D240" s="86" t="s">
        <v>27</v>
      </c>
      <c r="E240" s="86" t="s">
        <v>867</v>
      </c>
      <c r="F240" s="73"/>
      <c r="G240" s="86" t="s">
        <v>937</v>
      </c>
      <c r="H240" s="86" t="s">
        <v>128</v>
      </c>
      <c r="I240" s="83">
        <v>11.384575999999999</v>
      </c>
      <c r="J240" s="85">
        <v>182500</v>
      </c>
      <c r="K240" s="73"/>
      <c r="L240" s="83">
        <v>66.797574590000011</v>
      </c>
      <c r="M240" s="84">
        <v>4.7675840387184621E-8</v>
      </c>
      <c r="N240" s="84">
        <f t="shared" si="5"/>
        <v>4.2945518436997236E-3</v>
      </c>
      <c r="O240" s="84">
        <f>L240/'סכום נכסי הקרן'!$C$42</f>
        <v>8.1215163562947364E-4</v>
      </c>
    </row>
    <row r="241" spans="2:15">
      <c r="B241" s="76" t="s">
        <v>1514</v>
      </c>
      <c r="C241" s="73" t="s">
        <v>1515</v>
      </c>
      <c r="D241" s="86" t="s">
        <v>1462</v>
      </c>
      <c r="E241" s="86" t="s">
        <v>867</v>
      </c>
      <c r="F241" s="73"/>
      <c r="G241" s="86" t="s">
        <v>154</v>
      </c>
      <c r="H241" s="86" t="s">
        <v>128</v>
      </c>
      <c r="I241" s="83">
        <v>225.78358</v>
      </c>
      <c r="J241" s="85">
        <v>3061</v>
      </c>
      <c r="K241" s="73"/>
      <c r="L241" s="83">
        <v>22.219621713000002</v>
      </c>
      <c r="M241" s="84">
        <v>4.1968017895958663E-6</v>
      </c>
      <c r="N241" s="84">
        <f>IFERROR(L241/$L$11,0)</f>
        <v>1.4285446437176477E-3</v>
      </c>
      <c r="O241" s="84">
        <f>L241/'סכום נכסי הקרן'!$C$42</f>
        <v>2.7015505021020129E-4</v>
      </c>
    </row>
    <row r="242" spans="2:15">
      <c r="B242" s="76" t="s">
        <v>1668</v>
      </c>
      <c r="C242" s="73" t="s">
        <v>1669</v>
      </c>
      <c r="D242" s="86" t="s">
        <v>27</v>
      </c>
      <c r="E242" s="86" t="s">
        <v>867</v>
      </c>
      <c r="F242" s="73"/>
      <c r="G242" s="86" t="s">
        <v>944</v>
      </c>
      <c r="H242" s="86" t="s">
        <v>130</v>
      </c>
      <c r="I242" s="83">
        <v>66.870284999999996</v>
      </c>
      <c r="J242" s="85">
        <v>11830</v>
      </c>
      <c r="K242" s="73"/>
      <c r="L242" s="83">
        <v>31.200807673</v>
      </c>
      <c r="M242" s="84">
        <v>1.1792275274371367E-7</v>
      </c>
      <c r="N242" s="84">
        <f t="shared" si="5"/>
        <v>2.0059633443197237E-3</v>
      </c>
      <c r="O242" s="84">
        <f>L242/'סכום נכסי הקרן'!$C$42</f>
        <v>3.7935190222282558E-4</v>
      </c>
    </row>
    <row r="243" spans="2:15">
      <c r="B243" s="76" t="s">
        <v>1670</v>
      </c>
      <c r="C243" s="73" t="s">
        <v>1671</v>
      </c>
      <c r="D243" s="86" t="s">
        <v>117</v>
      </c>
      <c r="E243" s="86" t="s">
        <v>867</v>
      </c>
      <c r="F243" s="73"/>
      <c r="G243" s="86" t="s">
        <v>925</v>
      </c>
      <c r="H243" s="86" t="s">
        <v>131</v>
      </c>
      <c r="I243" s="83">
        <v>500.162622</v>
      </c>
      <c r="J243" s="85">
        <v>947.6</v>
      </c>
      <c r="K243" s="73"/>
      <c r="L243" s="83">
        <v>20.815590151000002</v>
      </c>
      <c r="M243" s="84">
        <v>4.1974789351606659E-7</v>
      </c>
      <c r="N243" s="84">
        <f t="shared" si="5"/>
        <v>1.3382766007503754E-3</v>
      </c>
      <c r="O243" s="84">
        <f>L243/'סכום נכסי הקרן'!$C$42</f>
        <v>2.5308427276726683E-4</v>
      </c>
    </row>
    <row r="244" spans="2:15">
      <c r="B244" s="76" t="s">
        <v>1672</v>
      </c>
      <c r="C244" s="73" t="s">
        <v>1673</v>
      </c>
      <c r="D244" s="86" t="s">
        <v>27</v>
      </c>
      <c r="E244" s="86" t="s">
        <v>867</v>
      </c>
      <c r="F244" s="73"/>
      <c r="G244" s="86" t="s">
        <v>944</v>
      </c>
      <c r="H244" s="86" t="s">
        <v>130</v>
      </c>
      <c r="I244" s="83">
        <v>125.119725</v>
      </c>
      <c r="J244" s="85">
        <v>11752</v>
      </c>
      <c r="K244" s="73"/>
      <c r="L244" s="83">
        <v>57.994322881000009</v>
      </c>
      <c r="M244" s="84">
        <v>1.4719967647058825E-7</v>
      </c>
      <c r="N244" s="84">
        <f t="shared" si="5"/>
        <v>3.7285728977650835E-3</v>
      </c>
      <c r="O244" s="84">
        <f>L244/'סכום נכסי הקרן'!$C$42</f>
        <v>7.0511817942681923E-4</v>
      </c>
    </row>
    <row r="245" spans="2:15">
      <c r="B245" s="76" t="s">
        <v>1674</v>
      </c>
      <c r="C245" s="73" t="s">
        <v>1675</v>
      </c>
      <c r="D245" s="86" t="s">
        <v>1465</v>
      </c>
      <c r="E245" s="86" t="s">
        <v>867</v>
      </c>
      <c r="F245" s="73"/>
      <c r="G245" s="86" t="s">
        <v>925</v>
      </c>
      <c r="H245" s="86" t="s">
        <v>128</v>
      </c>
      <c r="I245" s="83">
        <v>78.944890000000001</v>
      </c>
      <c r="J245" s="85">
        <v>5958</v>
      </c>
      <c r="K245" s="83">
        <v>7.697991500000001E-2</v>
      </c>
      <c r="L245" s="83">
        <v>15.198849855000001</v>
      </c>
      <c r="M245" s="84">
        <v>1.0878512824405813E-6</v>
      </c>
      <c r="N245" s="84">
        <f t="shared" si="5"/>
        <v>9.7716495048724662E-4</v>
      </c>
      <c r="O245" s="84">
        <f>L245/'סכום נכסי הקרן'!$C$42</f>
        <v>1.8479369715428221E-4</v>
      </c>
    </row>
    <row r="246" spans="2:15">
      <c r="B246" s="76" t="s">
        <v>1676</v>
      </c>
      <c r="C246" s="73" t="s">
        <v>1677</v>
      </c>
      <c r="D246" s="86" t="s">
        <v>27</v>
      </c>
      <c r="E246" s="86" t="s">
        <v>867</v>
      </c>
      <c r="F246" s="73"/>
      <c r="G246" s="86" t="s">
        <v>951</v>
      </c>
      <c r="H246" s="86" t="s">
        <v>130</v>
      </c>
      <c r="I246" s="83">
        <v>187.95972</v>
      </c>
      <c r="J246" s="85">
        <v>3055</v>
      </c>
      <c r="K246" s="73"/>
      <c r="L246" s="83">
        <v>22.647690512</v>
      </c>
      <c r="M246" s="84">
        <v>2.0626820556116855E-7</v>
      </c>
      <c r="N246" s="84">
        <f t="shared" si="5"/>
        <v>1.4560660569015776E-3</v>
      </c>
      <c r="O246" s="84">
        <f>L246/'סכום נכסי הקרן'!$C$42</f>
        <v>2.7535968192630316E-4</v>
      </c>
    </row>
    <row r="247" spans="2:15">
      <c r="B247" s="76" t="s">
        <v>1678</v>
      </c>
      <c r="C247" s="73" t="s">
        <v>1679</v>
      </c>
      <c r="D247" s="86" t="s">
        <v>1465</v>
      </c>
      <c r="E247" s="86" t="s">
        <v>867</v>
      </c>
      <c r="F247" s="73"/>
      <c r="G247" s="86" t="s">
        <v>951</v>
      </c>
      <c r="H247" s="86" t="s">
        <v>128</v>
      </c>
      <c r="I247" s="83">
        <v>199.72057699999996</v>
      </c>
      <c r="J247" s="85">
        <v>10904</v>
      </c>
      <c r="K247" s="73"/>
      <c r="L247" s="83">
        <v>70.014764311000008</v>
      </c>
      <c r="M247" s="84">
        <v>3.8510922990136485E-8</v>
      </c>
      <c r="N247" s="84">
        <f t="shared" si="5"/>
        <v>4.5013915101495402E-3</v>
      </c>
      <c r="O247" s="84">
        <f>L247/'סכום נכסי הקרן'!$C$42</f>
        <v>8.5126751536130502E-4</v>
      </c>
    </row>
    <row r="248" spans="2:15">
      <c r="B248" s="76" t="s">
        <v>1680</v>
      </c>
      <c r="C248" s="73" t="s">
        <v>1681</v>
      </c>
      <c r="D248" s="86" t="s">
        <v>1465</v>
      </c>
      <c r="E248" s="86" t="s">
        <v>867</v>
      </c>
      <c r="F248" s="73"/>
      <c r="G248" s="86" t="s">
        <v>978</v>
      </c>
      <c r="H248" s="86" t="s">
        <v>128</v>
      </c>
      <c r="I248" s="83">
        <v>112.05291</v>
      </c>
      <c r="J248" s="85">
        <v>17653</v>
      </c>
      <c r="K248" s="73"/>
      <c r="L248" s="83">
        <v>63.59495115</v>
      </c>
      <c r="M248" s="84">
        <v>2.2375982421149858E-7</v>
      </c>
      <c r="N248" s="84">
        <f t="shared" si="5"/>
        <v>4.0886486730629407E-3</v>
      </c>
      <c r="O248" s="84">
        <f>L248/'סכום נכסי הקרן'!$C$42</f>
        <v>7.732128585695849E-4</v>
      </c>
    </row>
    <row r="249" spans="2:15">
      <c r="B249" s="76" t="s">
        <v>1682</v>
      </c>
      <c r="C249" s="73" t="s">
        <v>1683</v>
      </c>
      <c r="D249" s="86" t="s">
        <v>1544</v>
      </c>
      <c r="E249" s="86" t="s">
        <v>867</v>
      </c>
      <c r="F249" s="73"/>
      <c r="G249" s="86" t="s">
        <v>1097</v>
      </c>
      <c r="H249" s="86" t="s">
        <v>133</v>
      </c>
      <c r="I249" s="83">
        <v>82.051647000000017</v>
      </c>
      <c r="J249" s="85">
        <v>56400</v>
      </c>
      <c r="K249" s="73"/>
      <c r="L249" s="83">
        <v>19.189737047999998</v>
      </c>
      <c r="M249" s="84">
        <v>8.5544717397124481E-9</v>
      </c>
      <c r="N249" s="84">
        <f t="shared" si="5"/>
        <v>1.2337472000358938E-3</v>
      </c>
      <c r="O249" s="84">
        <f>L249/'סכום נכסי הקרן'!$C$42</f>
        <v>2.3331650028451584E-4</v>
      </c>
    </row>
    <row r="250" spans="2:15">
      <c r="B250" s="76" t="s">
        <v>1684</v>
      </c>
      <c r="C250" s="73" t="s">
        <v>1685</v>
      </c>
      <c r="D250" s="86" t="s">
        <v>1465</v>
      </c>
      <c r="E250" s="86" t="s">
        <v>867</v>
      </c>
      <c r="F250" s="73"/>
      <c r="G250" s="86" t="s">
        <v>978</v>
      </c>
      <c r="H250" s="86" t="s">
        <v>128</v>
      </c>
      <c r="I250" s="83">
        <v>130.198252</v>
      </c>
      <c r="J250" s="85">
        <v>6829</v>
      </c>
      <c r="K250" s="73"/>
      <c r="L250" s="83">
        <v>28.585332235999999</v>
      </c>
      <c r="M250" s="84">
        <v>1.0844150436718708E-7</v>
      </c>
      <c r="N250" s="84">
        <f t="shared" si="5"/>
        <v>1.837809112237752E-3</v>
      </c>
      <c r="O250" s="84">
        <f>L250/'סכום נכסי הקרן'!$C$42</f>
        <v>3.4755190548422751E-4</v>
      </c>
    </row>
    <row r="251" spans="2:15">
      <c r="B251" s="76" t="s">
        <v>1686</v>
      </c>
      <c r="C251" s="73" t="s">
        <v>1687</v>
      </c>
      <c r="D251" s="86" t="s">
        <v>27</v>
      </c>
      <c r="E251" s="86" t="s">
        <v>867</v>
      </c>
      <c r="F251" s="73"/>
      <c r="G251" s="86" t="s">
        <v>1688</v>
      </c>
      <c r="H251" s="86" t="s">
        <v>130</v>
      </c>
      <c r="I251" s="83">
        <v>90.365250000000003</v>
      </c>
      <c r="J251" s="85">
        <v>4956.5</v>
      </c>
      <c r="K251" s="73"/>
      <c r="L251" s="83">
        <v>17.665440955999998</v>
      </c>
      <c r="M251" s="84">
        <v>3.4387384260481695E-8</v>
      </c>
      <c r="N251" s="84">
        <f t="shared" si="5"/>
        <v>1.1357471059842321E-3</v>
      </c>
      <c r="O251" s="84">
        <f>L251/'סכום נכסי הקרן'!$C$42</f>
        <v>2.1478349857150536E-4</v>
      </c>
    </row>
    <row r="252" spans="2:15">
      <c r="B252" s="76" t="s">
        <v>1689</v>
      </c>
      <c r="C252" s="73" t="s">
        <v>1690</v>
      </c>
      <c r="D252" s="86" t="s">
        <v>1465</v>
      </c>
      <c r="E252" s="86" t="s">
        <v>867</v>
      </c>
      <c r="F252" s="73"/>
      <c r="G252" s="86" t="s">
        <v>893</v>
      </c>
      <c r="H252" s="86" t="s">
        <v>128</v>
      </c>
      <c r="I252" s="83">
        <v>26.663532</v>
      </c>
      <c r="J252" s="85">
        <v>16840</v>
      </c>
      <c r="K252" s="73"/>
      <c r="L252" s="83">
        <v>14.435796276000001</v>
      </c>
      <c r="M252" s="84">
        <v>3.7280364026941356E-8</v>
      </c>
      <c r="N252" s="84">
        <f t="shared" si="5"/>
        <v>9.2810668490425196E-4</v>
      </c>
      <c r="O252" s="84">
        <f>L252/'סכום נכסי הקרן'!$C$42</f>
        <v>1.7551618646528561E-4</v>
      </c>
    </row>
    <row r="253" spans="2:15">
      <c r="B253" s="76" t="s">
        <v>1691</v>
      </c>
      <c r="C253" s="73" t="s">
        <v>1692</v>
      </c>
      <c r="D253" s="86" t="s">
        <v>1462</v>
      </c>
      <c r="E253" s="86" t="s">
        <v>867</v>
      </c>
      <c r="F253" s="73"/>
      <c r="G253" s="86" t="s">
        <v>887</v>
      </c>
      <c r="H253" s="86" t="s">
        <v>128</v>
      </c>
      <c r="I253" s="83">
        <v>140.97432900000001</v>
      </c>
      <c r="J253" s="85">
        <v>16361</v>
      </c>
      <c r="K253" s="73"/>
      <c r="L253" s="83">
        <v>74.153364046000007</v>
      </c>
      <c r="M253" s="84">
        <v>4.4433683196212077E-6</v>
      </c>
      <c r="N253" s="84">
        <f t="shared" si="5"/>
        <v>4.7674704992651147E-3</v>
      </c>
      <c r="O253" s="84">
        <f>L253/'סכום נכסי הקרן'!$C$42</f>
        <v>9.0158626667266096E-4</v>
      </c>
    </row>
    <row r="254" spans="2:15">
      <c r="B254" s="76" t="s">
        <v>1693</v>
      </c>
      <c r="C254" s="73" t="s">
        <v>1694</v>
      </c>
      <c r="D254" s="86" t="s">
        <v>1465</v>
      </c>
      <c r="E254" s="86" t="s">
        <v>867</v>
      </c>
      <c r="F254" s="73"/>
      <c r="G254" s="86" t="s">
        <v>897</v>
      </c>
      <c r="H254" s="86" t="s">
        <v>128</v>
      </c>
      <c r="I254" s="83">
        <v>63.255674999999989</v>
      </c>
      <c r="J254" s="85">
        <v>8541</v>
      </c>
      <c r="K254" s="73"/>
      <c r="L254" s="83">
        <v>17.369575054000002</v>
      </c>
      <c r="M254" s="84">
        <v>1.6219228678484115E-7</v>
      </c>
      <c r="N254" s="84">
        <f t="shared" si="5"/>
        <v>1.1167252857651462E-3</v>
      </c>
      <c r="O254" s="84">
        <f>L254/'סכום נכסי הקרן'!$C$42</f>
        <v>2.1118624256765851E-4</v>
      </c>
    </row>
    <row r="255" spans="2:15">
      <c r="B255" s="76" t="s">
        <v>1695</v>
      </c>
      <c r="C255" s="73" t="s">
        <v>1696</v>
      </c>
      <c r="D255" s="86" t="s">
        <v>27</v>
      </c>
      <c r="E255" s="86" t="s">
        <v>867</v>
      </c>
      <c r="F255" s="73"/>
      <c r="G255" s="86" t="s">
        <v>944</v>
      </c>
      <c r="H255" s="86" t="s">
        <v>130</v>
      </c>
      <c r="I255" s="83">
        <v>227.22607099999996</v>
      </c>
      <c r="J255" s="85">
        <v>8136</v>
      </c>
      <c r="K255" s="73"/>
      <c r="L255" s="83">
        <v>72.915022807999989</v>
      </c>
      <c r="M255" s="84">
        <v>3.7036504209392178E-7</v>
      </c>
      <c r="N255" s="84">
        <f t="shared" si="5"/>
        <v>4.6878550240113392E-3</v>
      </c>
      <c r="O255" s="84">
        <f>L255/'סכום נכסי הקרן'!$C$42</f>
        <v>8.8653001847679156E-4</v>
      </c>
    </row>
    <row r="256" spans="2:15">
      <c r="B256" s="76" t="s">
        <v>1697</v>
      </c>
      <c r="C256" s="73" t="s">
        <v>1698</v>
      </c>
      <c r="D256" s="86" t="s">
        <v>1465</v>
      </c>
      <c r="E256" s="86" t="s">
        <v>867</v>
      </c>
      <c r="F256" s="73"/>
      <c r="G256" s="86" t="s">
        <v>887</v>
      </c>
      <c r="H256" s="86" t="s">
        <v>128</v>
      </c>
      <c r="I256" s="83">
        <v>117.350844</v>
      </c>
      <c r="J256" s="85">
        <v>21873</v>
      </c>
      <c r="K256" s="73"/>
      <c r="L256" s="83">
        <v>82.523102508999997</v>
      </c>
      <c r="M256" s="84">
        <v>6.9205904590687373E-8</v>
      </c>
      <c r="N256" s="84">
        <f t="shared" si="5"/>
        <v>5.3055779974517658E-3</v>
      </c>
      <c r="O256" s="84">
        <f>L256/'סכום נכסי הקרן'!$C$42</f>
        <v>1.0033488953944227E-3</v>
      </c>
    </row>
    <row r="257" spans="2:15">
      <c r="B257" s="76" t="s">
        <v>1699</v>
      </c>
      <c r="C257" s="73" t="s">
        <v>1700</v>
      </c>
      <c r="D257" s="86" t="s">
        <v>27</v>
      </c>
      <c r="E257" s="86" t="s">
        <v>867</v>
      </c>
      <c r="F257" s="73"/>
      <c r="G257" s="86" t="s">
        <v>989</v>
      </c>
      <c r="H257" s="86" t="s">
        <v>130</v>
      </c>
      <c r="I257" s="83">
        <v>27.109575</v>
      </c>
      <c r="J257" s="85">
        <v>15242</v>
      </c>
      <c r="K257" s="73"/>
      <c r="L257" s="83">
        <v>16.297184570999999</v>
      </c>
      <c r="M257" s="84">
        <v>1.3146876407652571E-7</v>
      </c>
      <c r="N257" s="84">
        <f t="shared" si="5"/>
        <v>1.0477791218632137E-3</v>
      </c>
      <c r="O257" s="84">
        <f>L257/'סכום נכסי הקרן'!$C$42</f>
        <v>1.9814769004314337E-4</v>
      </c>
    </row>
    <row r="258" spans="2:15">
      <c r="B258" s="76" t="s">
        <v>1701</v>
      </c>
      <c r="C258" s="73" t="s">
        <v>1702</v>
      </c>
      <c r="D258" s="86" t="s">
        <v>27</v>
      </c>
      <c r="E258" s="86" t="s">
        <v>867</v>
      </c>
      <c r="F258" s="73"/>
      <c r="G258" s="86" t="s">
        <v>944</v>
      </c>
      <c r="H258" s="86" t="s">
        <v>134</v>
      </c>
      <c r="I258" s="83">
        <v>827.74569000000008</v>
      </c>
      <c r="J258" s="85">
        <v>19380</v>
      </c>
      <c r="K258" s="73"/>
      <c r="L258" s="83">
        <v>63.076009509000002</v>
      </c>
      <c r="M258" s="84">
        <v>5.2212544244282513E-7</v>
      </c>
      <c r="N258" s="84">
        <f t="shared" si="5"/>
        <v>4.055284860157932E-3</v>
      </c>
      <c r="O258" s="84">
        <f>L258/'סכום נכסי הקרן'!$C$42</f>
        <v>7.6690335848486949E-4</v>
      </c>
    </row>
    <row r="259" spans="2:15">
      <c r="B259" s="76" t="s">
        <v>1703</v>
      </c>
      <c r="C259" s="73" t="s">
        <v>1704</v>
      </c>
      <c r="D259" s="86" t="s">
        <v>27</v>
      </c>
      <c r="E259" s="86" t="s">
        <v>867</v>
      </c>
      <c r="F259" s="73"/>
      <c r="G259" s="86" t="s">
        <v>925</v>
      </c>
      <c r="H259" s="86" t="s">
        <v>130</v>
      </c>
      <c r="I259" s="83">
        <v>90.365250000000003</v>
      </c>
      <c r="J259" s="85">
        <v>5976</v>
      </c>
      <c r="K259" s="73"/>
      <c r="L259" s="83">
        <v>21.299036651999995</v>
      </c>
      <c r="M259" s="84">
        <v>1.5968771548625974E-7</v>
      </c>
      <c r="N259" s="84">
        <f t="shared" si="5"/>
        <v>1.369358358957065E-3</v>
      </c>
      <c r="O259" s="84">
        <f>L259/'סכום נכסי הקרן'!$C$42</f>
        <v>2.589622087392904E-4</v>
      </c>
    </row>
    <row r="260" spans="2:15">
      <c r="B260" s="76" t="s">
        <v>1705</v>
      </c>
      <c r="C260" s="73" t="s">
        <v>1706</v>
      </c>
      <c r="D260" s="86" t="s">
        <v>1465</v>
      </c>
      <c r="E260" s="86" t="s">
        <v>867</v>
      </c>
      <c r="F260" s="73"/>
      <c r="G260" s="86" t="s">
        <v>1028</v>
      </c>
      <c r="H260" s="86" t="s">
        <v>128</v>
      </c>
      <c r="I260" s="83">
        <v>210.106797</v>
      </c>
      <c r="J260" s="85">
        <v>14415</v>
      </c>
      <c r="K260" s="83">
        <v>0.289462516</v>
      </c>
      <c r="L260" s="83">
        <v>97.661829226000023</v>
      </c>
      <c r="M260" s="84">
        <v>7.426142231479789E-8</v>
      </c>
      <c r="N260" s="84">
        <f t="shared" si="5"/>
        <v>6.2788775091902008E-3</v>
      </c>
      <c r="O260" s="84">
        <f>L260/'סכום נכסי הקרן'!$C$42</f>
        <v>1.1874115913833847E-3</v>
      </c>
    </row>
    <row r="261" spans="2:15">
      <c r="B261" s="76" t="s">
        <v>1707</v>
      </c>
      <c r="C261" s="73" t="s">
        <v>1708</v>
      </c>
      <c r="D261" s="86" t="s">
        <v>1465</v>
      </c>
      <c r="E261" s="86" t="s">
        <v>867</v>
      </c>
      <c r="F261" s="73"/>
      <c r="G261" s="86" t="s">
        <v>1097</v>
      </c>
      <c r="H261" s="86" t="s">
        <v>128</v>
      </c>
      <c r="I261" s="83">
        <v>138.74680499999999</v>
      </c>
      <c r="J261" s="85">
        <v>18118</v>
      </c>
      <c r="K261" s="73"/>
      <c r="L261" s="83">
        <v>80.819139722000003</v>
      </c>
      <c r="M261" s="84">
        <v>7.6635156968712348E-8</v>
      </c>
      <c r="N261" s="84">
        <f t="shared" si="5"/>
        <v>5.1960267663865283E-3</v>
      </c>
      <c r="O261" s="84">
        <f>L261/'סכום נכסי הקרן'!$C$42</f>
        <v>9.8263143412419002E-4</v>
      </c>
    </row>
    <row r="262" spans="2:15">
      <c r="B262" s="76" t="s">
        <v>1709</v>
      </c>
      <c r="C262" s="73" t="s">
        <v>1710</v>
      </c>
      <c r="D262" s="86" t="s">
        <v>1462</v>
      </c>
      <c r="E262" s="86" t="s">
        <v>867</v>
      </c>
      <c r="F262" s="73"/>
      <c r="G262" s="86" t="s">
        <v>956</v>
      </c>
      <c r="H262" s="86" t="s">
        <v>128</v>
      </c>
      <c r="I262" s="83">
        <v>542.19150000000002</v>
      </c>
      <c r="J262" s="85">
        <v>2192</v>
      </c>
      <c r="K262" s="73"/>
      <c r="L262" s="83">
        <v>38.209753141</v>
      </c>
      <c r="M262" s="84">
        <v>2.4192151302352813E-6</v>
      </c>
      <c r="N262" s="84">
        <f t="shared" si="5"/>
        <v>2.4565826948986058E-3</v>
      </c>
      <c r="O262" s="84">
        <f>L262/'סכום נכסי הקרן'!$C$42</f>
        <v>4.6456946529773043E-4</v>
      </c>
    </row>
    <row r="263" spans="2:15">
      <c r="B263" s="76" t="s">
        <v>1711</v>
      </c>
      <c r="C263" s="73" t="s">
        <v>1712</v>
      </c>
      <c r="D263" s="86" t="s">
        <v>1465</v>
      </c>
      <c r="E263" s="86" t="s">
        <v>867</v>
      </c>
      <c r="F263" s="73"/>
      <c r="G263" s="86" t="s">
        <v>897</v>
      </c>
      <c r="H263" s="86" t="s">
        <v>128</v>
      </c>
      <c r="I263" s="83">
        <v>30.724184999999999</v>
      </c>
      <c r="J263" s="85">
        <v>18049</v>
      </c>
      <c r="K263" s="73"/>
      <c r="L263" s="83">
        <v>17.828487204000002</v>
      </c>
      <c r="M263" s="84">
        <v>4.9121853823682572E-7</v>
      </c>
      <c r="N263" s="84">
        <f t="shared" si="5"/>
        <v>1.1462296806773193E-3</v>
      </c>
      <c r="O263" s="84">
        <f>L263/'סכום נכסי הקרן'!$C$42</f>
        <v>2.1676588008474486E-4</v>
      </c>
    </row>
    <row r="264" spans="2:15">
      <c r="B264" s="116"/>
      <c r="C264" s="116"/>
      <c r="D264" s="116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</row>
    <row r="265" spans="2:15">
      <c r="B265" s="116"/>
      <c r="C265" s="116"/>
      <c r="D265" s="116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</row>
    <row r="266" spans="2:15">
      <c r="B266" s="116"/>
      <c r="C266" s="116"/>
      <c r="D266" s="116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</row>
    <row r="267" spans="2:15">
      <c r="B267" s="118" t="s">
        <v>216</v>
      </c>
      <c r="C267" s="116"/>
      <c r="D267" s="116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</row>
    <row r="268" spans="2:15">
      <c r="B268" s="118" t="s">
        <v>108</v>
      </c>
      <c r="C268" s="116"/>
      <c r="D268" s="116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</row>
    <row r="269" spans="2:15">
      <c r="B269" s="118" t="s">
        <v>199</v>
      </c>
      <c r="C269" s="116"/>
      <c r="D269" s="116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</row>
    <row r="270" spans="2:15">
      <c r="B270" s="118" t="s">
        <v>207</v>
      </c>
      <c r="C270" s="116"/>
      <c r="D270" s="116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</row>
    <row r="271" spans="2:15">
      <c r="B271" s="118" t="s">
        <v>213</v>
      </c>
      <c r="C271" s="116"/>
      <c r="D271" s="116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</row>
    <row r="272" spans="2:15">
      <c r="B272" s="124"/>
      <c r="C272" s="116"/>
      <c r="D272" s="116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</row>
    <row r="273" spans="2:15">
      <c r="B273" s="125"/>
      <c r="C273" s="116"/>
      <c r="D273" s="116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</row>
    <row r="274" spans="2:15">
      <c r="B274" s="116"/>
      <c r="C274" s="116"/>
      <c r="D274" s="116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</row>
    <row r="275" spans="2:15">
      <c r="B275" s="116"/>
      <c r="C275" s="116"/>
      <c r="D275" s="116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</row>
    <row r="276" spans="2:15">
      <c r="B276" s="116"/>
      <c r="C276" s="116"/>
      <c r="D276" s="116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</row>
    <row r="277" spans="2:15">
      <c r="B277" s="116"/>
      <c r="C277" s="116"/>
      <c r="D277" s="116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</row>
    <row r="278" spans="2:15">
      <c r="B278" s="116"/>
      <c r="C278" s="116"/>
      <c r="D278" s="116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</row>
    <row r="279" spans="2:15">
      <c r="B279" s="116"/>
      <c r="C279" s="116"/>
      <c r="D279" s="116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</row>
    <row r="280" spans="2:15">
      <c r="B280" s="116"/>
      <c r="C280" s="116"/>
      <c r="D280" s="116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</row>
    <row r="281" spans="2:15">
      <c r="B281" s="116"/>
      <c r="C281" s="116"/>
      <c r="D281" s="116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</row>
    <row r="282" spans="2:15">
      <c r="B282" s="116"/>
      <c r="C282" s="116"/>
      <c r="D282" s="116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</row>
    <row r="283" spans="2:15">
      <c r="B283" s="116"/>
      <c r="C283" s="116"/>
      <c r="D283" s="116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</row>
    <row r="284" spans="2:15">
      <c r="B284" s="116"/>
      <c r="C284" s="116"/>
      <c r="D284" s="116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</row>
    <row r="285" spans="2:15">
      <c r="B285" s="116"/>
      <c r="C285" s="116"/>
      <c r="D285" s="116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</row>
    <row r="286" spans="2:15">
      <c r="B286" s="116"/>
      <c r="C286" s="116"/>
      <c r="D286" s="116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</row>
    <row r="287" spans="2:15">
      <c r="B287" s="116"/>
      <c r="C287" s="116"/>
      <c r="D287" s="116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</row>
    <row r="288" spans="2:15">
      <c r="B288" s="116"/>
      <c r="C288" s="116"/>
      <c r="D288" s="116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</row>
    <row r="289" spans="2:15">
      <c r="B289" s="116"/>
      <c r="C289" s="116"/>
      <c r="D289" s="116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</row>
    <row r="290" spans="2:15">
      <c r="B290" s="116"/>
      <c r="C290" s="116"/>
      <c r="D290" s="116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</row>
    <row r="291" spans="2:15">
      <c r="B291" s="116"/>
      <c r="C291" s="116"/>
      <c r="D291" s="116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</row>
    <row r="292" spans="2:15">
      <c r="B292" s="124"/>
      <c r="C292" s="116"/>
      <c r="D292" s="116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</row>
    <row r="293" spans="2:15">
      <c r="B293" s="124"/>
      <c r="C293" s="116"/>
      <c r="D293" s="116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</row>
    <row r="294" spans="2:15">
      <c r="B294" s="125"/>
      <c r="C294" s="116"/>
      <c r="D294" s="116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</row>
    <row r="295" spans="2:15">
      <c r="B295" s="116"/>
      <c r="C295" s="116"/>
      <c r="D295" s="116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</row>
    <row r="296" spans="2:15">
      <c r="B296" s="116"/>
      <c r="C296" s="116"/>
      <c r="D296" s="116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</row>
    <row r="297" spans="2:15">
      <c r="B297" s="116"/>
      <c r="C297" s="116"/>
      <c r="D297" s="116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</row>
    <row r="298" spans="2:15">
      <c r="B298" s="116"/>
      <c r="C298" s="116"/>
      <c r="D298" s="116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</row>
    <row r="299" spans="2:15">
      <c r="B299" s="116"/>
      <c r="C299" s="116"/>
      <c r="D299" s="116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</row>
    <row r="300" spans="2:15">
      <c r="B300" s="116"/>
      <c r="C300" s="116"/>
      <c r="D300" s="116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</row>
    <row r="301" spans="2:15">
      <c r="B301" s="116"/>
      <c r="C301" s="116"/>
      <c r="D301" s="116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</row>
    <row r="302" spans="2:15">
      <c r="B302" s="116"/>
      <c r="C302" s="116"/>
      <c r="D302" s="116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</row>
    <row r="303" spans="2:15">
      <c r="B303" s="116"/>
      <c r="C303" s="116"/>
      <c r="D303" s="116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</row>
    <row r="304" spans="2:15">
      <c r="B304" s="116"/>
      <c r="C304" s="116"/>
      <c r="D304" s="116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</row>
    <row r="305" spans="2:15">
      <c r="B305" s="116"/>
      <c r="C305" s="116"/>
      <c r="D305" s="116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</row>
    <row r="306" spans="2:15">
      <c r="B306" s="116"/>
      <c r="C306" s="116"/>
      <c r="D306" s="116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</row>
    <row r="307" spans="2:15">
      <c r="B307" s="116"/>
      <c r="C307" s="116"/>
      <c r="D307" s="116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</row>
    <row r="308" spans="2:15">
      <c r="B308" s="116"/>
      <c r="C308" s="116"/>
      <c r="D308" s="116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</row>
    <row r="309" spans="2:15">
      <c r="B309" s="116"/>
      <c r="C309" s="116"/>
      <c r="D309" s="116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</row>
    <row r="310" spans="2:15">
      <c r="B310" s="116"/>
      <c r="C310" s="116"/>
      <c r="D310" s="116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</row>
    <row r="311" spans="2:15">
      <c r="B311" s="116"/>
      <c r="C311" s="116"/>
      <c r="D311" s="116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</row>
    <row r="312" spans="2:15">
      <c r="B312" s="116"/>
      <c r="C312" s="116"/>
      <c r="D312" s="116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</row>
    <row r="313" spans="2:15">
      <c r="B313" s="116"/>
      <c r="C313" s="116"/>
      <c r="D313" s="116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</row>
    <row r="314" spans="2:15">
      <c r="B314" s="116"/>
      <c r="C314" s="116"/>
      <c r="D314" s="116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</row>
    <row r="315" spans="2:15">
      <c r="B315" s="116"/>
      <c r="C315" s="116"/>
      <c r="D315" s="116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</row>
    <row r="316" spans="2:15">
      <c r="B316" s="116"/>
      <c r="C316" s="116"/>
      <c r="D316" s="116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</row>
    <row r="317" spans="2:15">
      <c r="B317" s="116"/>
      <c r="C317" s="116"/>
      <c r="D317" s="116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</row>
    <row r="318" spans="2:15">
      <c r="B318" s="116"/>
      <c r="C318" s="116"/>
      <c r="D318" s="116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</row>
    <row r="319" spans="2:15">
      <c r="B319" s="116"/>
      <c r="C319" s="116"/>
      <c r="D319" s="116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</row>
    <row r="320" spans="2:15">
      <c r="B320" s="116"/>
      <c r="C320" s="116"/>
      <c r="D320" s="116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</row>
    <row r="321" spans="2:15">
      <c r="B321" s="116"/>
      <c r="C321" s="116"/>
      <c r="D321" s="116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</row>
    <row r="322" spans="2:15">
      <c r="B322" s="116"/>
      <c r="C322" s="116"/>
      <c r="D322" s="116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</row>
    <row r="323" spans="2:15">
      <c r="B323" s="116"/>
      <c r="C323" s="116"/>
      <c r="D323" s="116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</row>
    <row r="324" spans="2:15">
      <c r="B324" s="116"/>
      <c r="C324" s="116"/>
      <c r="D324" s="116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</row>
    <row r="325" spans="2:15">
      <c r="B325" s="116"/>
      <c r="C325" s="116"/>
      <c r="D325" s="116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</row>
    <row r="326" spans="2:15">
      <c r="B326" s="116"/>
      <c r="C326" s="116"/>
      <c r="D326" s="116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</row>
    <row r="327" spans="2:15">
      <c r="B327" s="116"/>
      <c r="C327" s="116"/>
      <c r="D327" s="116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</row>
    <row r="328" spans="2:15">
      <c r="B328" s="116"/>
      <c r="C328" s="116"/>
      <c r="D328" s="116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</row>
    <row r="329" spans="2:15">
      <c r="B329" s="116"/>
      <c r="C329" s="116"/>
      <c r="D329" s="116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</row>
    <row r="330" spans="2:15">
      <c r="B330" s="116"/>
      <c r="C330" s="116"/>
      <c r="D330" s="116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</row>
    <row r="331" spans="2:15">
      <c r="B331" s="116"/>
      <c r="C331" s="116"/>
      <c r="D331" s="116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</row>
    <row r="332" spans="2:15">
      <c r="B332" s="116"/>
      <c r="C332" s="116"/>
      <c r="D332" s="116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</row>
    <row r="333" spans="2:15">
      <c r="B333" s="116"/>
      <c r="C333" s="116"/>
      <c r="D333" s="116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</row>
    <row r="334" spans="2:15">
      <c r="B334" s="116"/>
      <c r="C334" s="116"/>
      <c r="D334" s="116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</row>
    <row r="335" spans="2:15">
      <c r="B335" s="116"/>
      <c r="C335" s="116"/>
      <c r="D335" s="116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</row>
    <row r="336" spans="2:15">
      <c r="B336" s="116"/>
      <c r="C336" s="116"/>
      <c r="D336" s="116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</row>
    <row r="337" spans="2:15">
      <c r="B337" s="116"/>
      <c r="C337" s="116"/>
      <c r="D337" s="116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</row>
    <row r="338" spans="2:15">
      <c r="B338" s="116"/>
      <c r="C338" s="116"/>
      <c r="D338" s="116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</row>
    <row r="339" spans="2:15">
      <c r="B339" s="116"/>
      <c r="C339" s="116"/>
      <c r="D339" s="116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</row>
    <row r="340" spans="2:15">
      <c r="B340" s="116"/>
      <c r="C340" s="116"/>
      <c r="D340" s="116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</row>
    <row r="341" spans="2:15">
      <c r="B341" s="116"/>
      <c r="C341" s="116"/>
      <c r="D341" s="116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</row>
    <row r="342" spans="2:15">
      <c r="B342" s="116"/>
      <c r="C342" s="116"/>
      <c r="D342" s="116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</row>
    <row r="343" spans="2:15">
      <c r="B343" s="116"/>
      <c r="C343" s="116"/>
      <c r="D343" s="116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</row>
    <row r="344" spans="2:15">
      <c r="B344" s="116"/>
      <c r="C344" s="116"/>
      <c r="D344" s="116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</row>
    <row r="345" spans="2:15">
      <c r="B345" s="116"/>
      <c r="C345" s="116"/>
      <c r="D345" s="116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</row>
    <row r="346" spans="2:15">
      <c r="B346" s="116"/>
      <c r="C346" s="116"/>
      <c r="D346" s="116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</row>
    <row r="347" spans="2:15">
      <c r="B347" s="116"/>
      <c r="C347" s="116"/>
      <c r="D347" s="116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</row>
    <row r="348" spans="2:15">
      <c r="B348" s="116"/>
      <c r="C348" s="116"/>
      <c r="D348" s="116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</row>
    <row r="349" spans="2:15">
      <c r="B349" s="116"/>
      <c r="C349" s="116"/>
      <c r="D349" s="116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</row>
    <row r="350" spans="2:15">
      <c r="B350" s="116"/>
      <c r="C350" s="116"/>
      <c r="D350" s="116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</row>
    <row r="351" spans="2:15">
      <c r="B351" s="116"/>
      <c r="C351" s="116"/>
      <c r="D351" s="116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</row>
    <row r="352" spans="2:15">
      <c r="B352" s="116"/>
      <c r="C352" s="116"/>
      <c r="D352" s="116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</row>
    <row r="353" spans="2:15">
      <c r="B353" s="116"/>
      <c r="C353" s="116"/>
      <c r="D353" s="116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</row>
    <row r="354" spans="2:15">
      <c r="B354" s="116"/>
      <c r="C354" s="116"/>
      <c r="D354" s="116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</row>
    <row r="355" spans="2:15">
      <c r="B355" s="116"/>
      <c r="C355" s="116"/>
      <c r="D355" s="116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</row>
    <row r="356" spans="2:15">
      <c r="B356" s="116"/>
      <c r="C356" s="116"/>
      <c r="D356" s="116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</row>
    <row r="357" spans="2:15">
      <c r="B357" s="116"/>
      <c r="C357" s="116"/>
      <c r="D357" s="116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</row>
    <row r="358" spans="2:15">
      <c r="B358" s="116"/>
      <c r="C358" s="116"/>
      <c r="D358" s="116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</row>
    <row r="359" spans="2:15">
      <c r="B359" s="124"/>
      <c r="C359" s="116"/>
      <c r="D359" s="116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</row>
    <row r="360" spans="2:15">
      <c r="B360" s="124"/>
      <c r="C360" s="116"/>
      <c r="D360" s="116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</row>
    <row r="361" spans="2:15">
      <c r="B361" s="125"/>
      <c r="C361" s="116"/>
      <c r="D361" s="116"/>
      <c r="E361" s="116"/>
      <c r="F361" s="116"/>
      <c r="G361" s="116"/>
      <c r="H361" s="117"/>
      <c r="I361" s="117"/>
      <c r="J361" s="117"/>
      <c r="K361" s="117"/>
      <c r="L361" s="117"/>
      <c r="M361" s="117"/>
      <c r="N361" s="117"/>
      <c r="O361" s="117"/>
    </row>
    <row r="362" spans="2:15">
      <c r="B362" s="116"/>
      <c r="C362" s="116"/>
      <c r="D362" s="116"/>
      <c r="E362" s="116"/>
      <c r="F362" s="116"/>
      <c r="G362" s="116"/>
      <c r="H362" s="117"/>
      <c r="I362" s="117"/>
      <c r="J362" s="117"/>
      <c r="K362" s="117"/>
      <c r="L362" s="117"/>
      <c r="M362" s="117"/>
      <c r="N362" s="117"/>
      <c r="O362" s="117"/>
    </row>
    <row r="363" spans="2:15">
      <c r="B363" s="116"/>
      <c r="C363" s="116"/>
      <c r="D363" s="116"/>
      <c r="E363" s="116"/>
      <c r="F363" s="116"/>
      <c r="G363" s="116"/>
      <c r="H363" s="117"/>
      <c r="I363" s="117"/>
      <c r="J363" s="117"/>
      <c r="K363" s="117"/>
      <c r="L363" s="117"/>
      <c r="M363" s="117"/>
      <c r="N363" s="117"/>
      <c r="O363" s="117"/>
    </row>
    <row r="364" spans="2:15">
      <c r="B364" s="116"/>
      <c r="C364" s="116"/>
      <c r="D364" s="116"/>
      <c r="E364" s="116"/>
      <c r="F364" s="116"/>
      <c r="G364" s="116"/>
      <c r="H364" s="117"/>
      <c r="I364" s="117"/>
      <c r="J364" s="117"/>
      <c r="K364" s="117"/>
      <c r="L364" s="117"/>
      <c r="M364" s="117"/>
      <c r="N364" s="117"/>
      <c r="O364" s="117"/>
    </row>
    <row r="365" spans="2:15">
      <c r="B365" s="116"/>
      <c r="C365" s="116"/>
      <c r="D365" s="116"/>
      <c r="E365" s="116"/>
      <c r="F365" s="116"/>
      <c r="G365" s="116"/>
      <c r="H365" s="117"/>
      <c r="I365" s="117"/>
      <c r="J365" s="117"/>
      <c r="K365" s="117"/>
      <c r="L365" s="117"/>
      <c r="M365" s="117"/>
      <c r="N365" s="117"/>
      <c r="O365" s="117"/>
    </row>
    <row r="366" spans="2:15">
      <c r="B366" s="116"/>
      <c r="C366" s="116"/>
      <c r="D366" s="116"/>
      <c r="E366" s="116"/>
      <c r="F366" s="116"/>
      <c r="G366" s="116"/>
      <c r="H366" s="117"/>
      <c r="I366" s="117"/>
      <c r="J366" s="117"/>
      <c r="K366" s="117"/>
      <c r="L366" s="117"/>
      <c r="M366" s="117"/>
      <c r="N366" s="117"/>
      <c r="O366" s="117"/>
    </row>
    <row r="367" spans="2:15">
      <c r="B367" s="116"/>
      <c r="C367" s="116"/>
      <c r="D367" s="116"/>
      <c r="E367" s="116"/>
      <c r="F367" s="116"/>
      <c r="G367" s="116"/>
      <c r="H367" s="117"/>
      <c r="I367" s="117"/>
      <c r="J367" s="117"/>
      <c r="K367" s="117"/>
      <c r="L367" s="117"/>
      <c r="M367" s="117"/>
      <c r="N367" s="117"/>
      <c r="O367" s="117"/>
    </row>
    <row r="368" spans="2:15">
      <c r="B368" s="116"/>
      <c r="C368" s="116"/>
      <c r="D368" s="116"/>
      <c r="E368" s="116"/>
      <c r="F368" s="116"/>
      <c r="G368" s="116"/>
      <c r="H368" s="117"/>
      <c r="I368" s="117"/>
      <c r="J368" s="117"/>
      <c r="K368" s="117"/>
      <c r="L368" s="117"/>
      <c r="M368" s="117"/>
      <c r="N368" s="117"/>
      <c r="O368" s="117"/>
    </row>
    <row r="369" spans="2:15">
      <c r="B369" s="116"/>
      <c r="C369" s="116"/>
      <c r="D369" s="116"/>
      <c r="E369" s="116"/>
      <c r="F369" s="116"/>
      <c r="G369" s="116"/>
      <c r="H369" s="117"/>
      <c r="I369" s="117"/>
      <c r="J369" s="117"/>
      <c r="K369" s="117"/>
      <c r="L369" s="117"/>
      <c r="M369" s="117"/>
      <c r="N369" s="117"/>
      <c r="O369" s="117"/>
    </row>
    <row r="370" spans="2:15">
      <c r="B370" s="116"/>
      <c r="C370" s="116"/>
      <c r="D370" s="116"/>
      <c r="E370" s="116"/>
      <c r="F370" s="116"/>
      <c r="G370" s="116"/>
      <c r="H370" s="117"/>
      <c r="I370" s="117"/>
      <c r="J370" s="117"/>
      <c r="K370" s="117"/>
      <c r="L370" s="117"/>
      <c r="M370" s="117"/>
      <c r="N370" s="117"/>
      <c r="O370" s="117"/>
    </row>
    <row r="371" spans="2:15">
      <c r="B371" s="116"/>
      <c r="C371" s="116"/>
      <c r="D371" s="116"/>
      <c r="E371" s="116"/>
      <c r="F371" s="116"/>
      <c r="G371" s="116"/>
      <c r="H371" s="117"/>
      <c r="I371" s="117"/>
      <c r="J371" s="117"/>
      <c r="K371" s="117"/>
      <c r="L371" s="117"/>
      <c r="M371" s="117"/>
      <c r="N371" s="117"/>
      <c r="O371" s="117"/>
    </row>
    <row r="372" spans="2:15">
      <c r="B372" s="116"/>
      <c r="C372" s="116"/>
      <c r="D372" s="116"/>
      <c r="E372" s="116"/>
      <c r="F372" s="116"/>
      <c r="G372" s="116"/>
      <c r="H372" s="117"/>
      <c r="I372" s="117"/>
      <c r="J372" s="117"/>
      <c r="K372" s="117"/>
      <c r="L372" s="117"/>
      <c r="M372" s="117"/>
      <c r="N372" s="117"/>
      <c r="O372" s="117"/>
    </row>
    <row r="373" spans="2:15">
      <c r="B373" s="116"/>
      <c r="C373" s="116"/>
      <c r="D373" s="116"/>
      <c r="E373" s="116"/>
      <c r="F373" s="116"/>
      <c r="G373" s="116"/>
      <c r="H373" s="117"/>
      <c r="I373" s="117"/>
      <c r="J373" s="117"/>
      <c r="K373" s="117"/>
      <c r="L373" s="117"/>
      <c r="M373" s="117"/>
      <c r="N373" s="117"/>
      <c r="O373" s="117"/>
    </row>
    <row r="374" spans="2:15">
      <c r="B374" s="116"/>
      <c r="C374" s="116"/>
      <c r="D374" s="116"/>
      <c r="E374" s="116"/>
      <c r="F374" s="116"/>
      <c r="G374" s="116"/>
      <c r="H374" s="117"/>
      <c r="I374" s="117"/>
      <c r="J374" s="117"/>
      <c r="K374" s="117"/>
      <c r="L374" s="117"/>
      <c r="M374" s="117"/>
      <c r="N374" s="117"/>
      <c r="O374" s="117"/>
    </row>
    <row r="375" spans="2:15">
      <c r="B375" s="116"/>
      <c r="C375" s="116"/>
      <c r="D375" s="116"/>
      <c r="E375" s="116"/>
      <c r="F375" s="116"/>
      <c r="G375" s="116"/>
      <c r="H375" s="117"/>
      <c r="I375" s="117"/>
      <c r="J375" s="117"/>
      <c r="K375" s="117"/>
      <c r="L375" s="117"/>
      <c r="M375" s="117"/>
      <c r="N375" s="117"/>
      <c r="O375" s="117"/>
    </row>
    <row r="376" spans="2:15">
      <c r="B376" s="116"/>
      <c r="C376" s="116"/>
      <c r="D376" s="116"/>
      <c r="E376" s="116"/>
      <c r="F376" s="116"/>
      <c r="G376" s="116"/>
      <c r="H376" s="117"/>
      <c r="I376" s="117"/>
      <c r="J376" s="117"/>
      <c r="K376" s="117"/>
      <c r="L376" s="117"/>
      <c r="M376" s="117"/>
      <c r="N376" s="117"/>
      <c r="O376" s="117"/>
    </row>
    <row r="377" spans="2:15">
      <c r="B377" s="116"/>
      <c r="C377" s="116"/>
      <c r="D377" s="116"/>
      <c r="E377" s="116"/>
      <c r="F377" s="116"/>
      <c r="G377" s="116"/>
      <c r="H377" s="117"/>
      <c r="I377" s="117"/>
      <c r="J377" s="117"/>
      <c r="K377" s="117"/>
      <c r="L377" s="117"/>
      <c r="M377" s="117"/>
      <c r="N377" s="117"/>
      <c r="O377" s="117"/>
    </row>
    <row r="378" spans="2:15">
      <c r="B378" s="116"/>
      <c r="C378" s="116"/>
      <c r="D378" s="116"/>
      <c r="E378" s="116"/>
      <c r="F378" s="116"/>
      <c r="G378" s="116"/>
      <c r="H378" s="117"/>
      <c r="I378" s="117"/>
      <c r="J378" s="117"/>
      <c r="K378" s="117"/>
      <c r="L378" s="117"/>
      <c r="M378" s="117"/>
      <c r="N378" s="117"/>
      <c r="O378" s="117"/>
    </row>
    <row r="379" spans="2:15">
      <c r="B379" s="116"/>
      <c r="C379" s="116"/>
      <c r="D379" s="116"/>
      <c r="E379" s="116"/>
      <c r="F379" s="116"/>
      <c r="G379" s="116"/>
      <c r="H379" s="117"/>
      <c r="I379" s="117"/>
      <c r="J379" s="117"/>
      <c r="K379" s="117"/>
      <c r="L379" s="117"/>
      <c r="M379" s="117"/>
      <c r="N379" s="117"/>
      <c r="O379" s="117"/>
    </row>
    <row r="380" spans="2:15">
      <c r="B380" s="116"/>
      <c r="C380" s="116"/>
      <c r="D380" s="116"/>
      <c r="E380" s="116"/>
      <c r="F380" s="116"/>
      <c r="G380" s="116"/>
      <c r="H380" s="117"/>
      <c r="I380" s="117"/>
      <c r="J380" s="117"/>
      <c r="K380" s="117"/>
      <c r="L380" s="117"/>
      <c r="M380" s="117"/>
      <c r="N380" s="117"/>
      <c r="O380" s="117"/>
    </row>
    <row r="381" spans="2:15">
      <c r="B381" s="116"/>
      <c r="C381" s="116"/>
      <c r="D381" s="116"/>
      <c r="E381" s="116"/>
      <c r="F381" s="116"/>
      <c r="G381" s="116"/>
      <c r="H381" s="117"/>
      <c r="I381" s="117"/>
      <c r="J381" s="117"/>
      <c r="K381" s="117"/>
      <c r="L381" s="117"/>
      <c r="M381" s="117"/>
      <c r="N381" s="117"/>
      <c r="O381" s="117"/>
    </row>
    <row r="382" spans="2:15">
      <c r="B382" s="116"/>
      <c r="C382" s="116"/>
      <c r="D382" s="116"/>
      <c r="E382" s="116"/>
      <c r="F382" s="116"/>
      <c r="G382" s="116"/>
      <c r="H382" s="117"/>
      <c r="I382" s="117"/>
      <c r="J382" s="117"/>
      <c r="K382" s="117"/>
      <c r="L382" s="117"/>
      <c r="M382" s="117"/>
      <c r="N382" s="117"/>
      <c r="O382" s="117"/>
    </row>
    <row r="383" spans="2:15">
      <c r="B383" s="116"/>
      <c r="C383" s="116"/>
      <c r="D383" s="116"/>
      <c r="E383" s="116"/>
      <c r="F383" s="116"/>
      <c r="G383" s="116"/>
      <c r="H383" s="117"/>
      <c r="I383" s="117"/>
      <c r="J383" s="117"/>
      <c r="K383" s="117"/>
      <c r="L383" s="117"/>
      <c r="M383" s="117"/>
      <c r="N383" s="117"/>
      <c r="O383" s="117"/>
    </row>
    <row r="384" spans="2:15">
      <c r="B384" s="116"/>
      <c r="C384" s="116"/>
      <c r="D384" s="116"/>
      <c r="E384" s="116"/>
      <c r="F384" s="116"/>
      <c r="G384" s="116"/>
      <c r="H384" s="117"/>
      <c r="I384" s="117"/>
      <c r="J384" s="117"/>
      <c r="K384" s="117"/>
      <c r="L384" s="117"/>
      <c r="M384" s="117"/>
      <c r="N384" s="117"/>
      <c r="O384" s="117"/>
    </row>
    <row r="385" spans="2:15">
      <c r="B385" s="116"/>
      <c r="C385" s="116"/>
      <c r="D385" s="116"/>
      <c r="E385" s="116"/>
      <c r="F385" s="116"/>
      <c r="G385" s="116"/>
      <c r="H385" s="117"/>
      <c r="I385" s="117"/>
      <c r="J385" s="117"/>
      <c r="K385" s="117"/>
      <c r="L385" s="117"/>
      <c r="M385" s="117"/>
      <c r="N385" s="117"/>
      <c r="O385" s="117"/>
    </row>
    <row r="386" spans="2:15">
      <c r="B386" s="116"/>
      <c r="C386" s="116"/>
      <c r="D386" s="116"/>
      <c r="E386" s="116"/>
      <c r="F386" s="116"/>
      <c r="G386" s="116"/>
      <c r="H386" s="117"/>
      <c r="I386" s="117"/>
      <c r="J386" s="117"/>
      <c r="K386" s="117"/>
      <c r="L386" s="117"/>
      <c r="M386" s="117"/>
      <c r="N386" s="117"/>
      <c r="O386" s="117"/>
    </row>
    <row r="387" spans="2:15">
      <c r="B387" s="116"/>
      <c r="C387" s="116"/>
      <c r="D387" s="116"/>
      <c r="E387" s="116"/>
      <c r="F387" s="116"/>
      <c r="G387" s="116"/>
      <c r="H387" s="117"/>
      <c r="I387" s="117"/>
      <c r="J387" s="117"/>
      <c r="K387" s="117"/>
      <c r="L387" s="117"/>
      <c r="M387" s="117"/>
      <c r="N387" s="117"/>
      <c r="O387" s="117"/>
    </row>
    <row r="388" spans="2:15">
      <c r="B388" s="116"/>
      <c r="C388" s="116"/>
      <c r="D388" s="116"/>
      <c r="E388" s="116"/>
      <c r="F388" s="116"/>
      <c r="G388" s="116"/>
      <c r="H388" s="117"/>
      <c r="I388" s="117"/>
      <c r="J388" s="117"/>
      <c r="K388" s="117"/>
      <c r="L388" s="117"/>
      <c r="M388" s="117"/>
      <c r="N388" s="117"/>
      <c r="O388" s="117"/>
    </row>
    <row r="389" spans="2:15">
      <c r="B389" s="116"/>
      <c r="C389" s="116"/>
      <c r="D389" s="116"/>
      <c r="E389" s="116"/>
      <c r="F389" s="116"/>
      <c r="G389" s="116"/>
      <c r="H389" s="117"/>
      <c r="I389" s="117"/>
      <c r="J389" s="117"/>
      <c r="K389" s="117"/>
      <c r="L389" s="117"/>
      <c r="M389" s="117"/>
      <c r="N389" s="117"/>
      <c r="O389" s="117"/>
    </row>
    <row r="390" spans="2:15">
      <c r="B390" s="116"/>
      <c r="C390" s="116"/>
      <c r="D390" s="116"/>
      <c r="E390" s="116"/>
      <c r="F390" s="116"/>
      <c r="G390" s="116"/>
      <c r="H390" s="117"/>
      <c r="I390" s="117"/>
      <c r="J390" s="117"/>
      <c r="K390" s="117"/>
      <c r="L390" s="117"/>
      <c r="M390" s="117"/>
      <c r="N390" s="117"/>
      <c r="O390" s="117"/>
    </row>
    <row r="391" spans="2:15">
      <c r="B391" s="116"/>
      <c r="C391" s="116"/>
      <c r="D391" s="116"/>
      <c r="E391" s="116"/>
      <c r="F391" s="116"/>
      <c r="G391" s="116"/>
      <c r="H391" s="117"/>
      <c r="I391" s="117"/>
      <c r="J391" s="117"/>
      <c r="K391" s="117"/>
      <c r="L391" s="117"/>
      <c r="M391" s="117"/>
      <c r="N391" s="117"/>
      <c r="O391" s="117"/>
    </row>
    <row r="392" spans="2:15">
      <c r="B392" s="116"/>
      <c r="C392" s="116"/>
      <c r="D392" s="116"/>
      <c r="E392" s="116"/>
      <c r="F392" s="116"/>
      <c r="G392" s="116"/>
      <c r="H392" s="117"/>
      <c r="I392" s="117"/>
      <c r="J392" s="117"/>
      <c r="K392" s="117"/>
      <c r="L392" s="117"/>
      <c r="M392" s="117"/>
      <c r="N392" s="117"/>
      <c r="O392" s="117"/>
    </row>
    <row r="393" spans="2:15">
      <c r="B393" s="116"/>
      <c r="C393" s="116"/>
      <c r="D393" s="116"/>
      <c r="E393" s="116"/>
      <c r="F393" s="116"/>
      <c r="G393" s="116"/>
      <c r="H393" s="117"/>
      <c r="I393" s="117"/>
      <c r="J393" s="117"/>
      <c r="K393" s="117"/>
      <c r="L393" s="117"/>
      <c r="M393" s="117"/>
      <c r="N393" s="117"/>
      <c r="O393" s="117"/>
    </row>
    <row r="394" spans="2:15">
      <c r="B394" s="116"/>
      <c r="C394" s="116"/>
      <c r="D394" s="116"/>
      <c r="E394" s="116"/>
      <c r="F394" s="116"/>
      <c r="G394" s="116"/>
      <c r="H394" s="117"/>
      <c r="I394" s="117"/>
      <c r="J394" s="117"/>
      <c r="K394" s="117"/>
      <c r="L394" s="117"/>
      <c r="M394" s="117"/>
      <c r="N394" s="117"/>
      <c r="O394" s="117"/>
    </row>
    <row r="395" spans="2:15">
      <c r="B395" s="116"/>
      <c r="C395" s="116"/>
      <c r="D395" s="116"/>
      <c r="E395" s="116"/>
      <c r="F395" s="116"/>
      <c r="G395" s="116"/>
      <c r="H395" s="117"/>
      <c r="I395" s="117"/>
      <c r="J395" s="117"/>
      <c r="K395" s="117"/>
      <c r="L395" s="117"/>
      <c r="M395" s="117"/>
      <c r="N395" s="117"/>
      <c r="O395" s="117"/>
    </row>
    <row r="396" spans="2:15">
      <c r="B396" s="116"/>
      <c r="C396" s="116"/>
      <c r="D396" s="116"/>
      <c r="E396" s="116"/>
      <c r="F396" s="116"/>
      <c r="G396" s="116"/>
      <c r="H396" s="117"/>
      <c r="I396" s="117"/>
      <c r="J396" s="117"/>
      <c r="K396" s="117"/>
      <c r="L396" s="117"/>
      <c r="M396" s="117"/>
      <c r="N396" s="117"/>
      <c r="O396" s="117"/>
    </row>
    <row r="397" spans="2:15">
      <c r="B397" s="116"/>
      <c r="C397" s="116"/>
      <c r="D397" s="116"/>
      <c r="E397" s="116"/>
      <c r="F397" s="116"/>
      <c r="G397" s="116"/>
      <c r="H397" s="117"/>
      <c r="I397" s="117"/>
      <c r="J397" s="117"/>
      <c r="K397" s="117"/>
      <c r="L397" s="117"/>
      <c r="M397" s="117"/>
      <c r="N397" s="117"/>
      <c r="O397" s="117"/>
    </row>
    <row r="398" spans="2:15">
      <c r="B398" s="116"/>
      <c r="C398" s="116"/>
      <c r="D398" s="116"/>
      <c r="E398" s="116"/>
      <c r="F398" s="116"/>
      <c r="G398" s="116"/>
      <c r="H398" s="117"/>
      <c r="I398" s="117"/>
      <c r="J398" s="117"/>
      <c r="K398" s="117"/>
      <c r="L398" s="117"/>
      <c r="M398" s="117"/>
      <c r="N398" s="117"/>
      <c r="O398" s="117"/>
    </row>
    <row r="399" spans="2:15">
      <c r="B399" s="116"/>
      <c r="C399" s="116"/>
      <c r="D399" s="116"/>
      <c r="E399" s="116"/>
      <c r="F399" s="116"/>
      <c r="G399" s="116"/>
      <c r="H399" s="117"/>
      <c r="I399" s="117"/>
      <c r="J399" s="117"/>
      <c r="K399" s="117"/>
      <c r="L399" s="117"/>
      <c r="M399" s="117"/>
      <c r="N399" s="117"/>
      <c r="O399" s="117"/>
    </row>
    <row r="400" spans="2:15">
      <c r="B400" s="116"/>
      <c r="C400" s="116"/>
      <c r="D400" s="116"/>
      <c r="E400" s="116"/>
      <c r="F400" s="116"/>
      <c r="G400" s="116"/>
      <c r="H400" s="117"/>
      <c r="I400" s="117"/>
      <c r="J400" s="117"/>
      <c r="K400" s="117"/>
      <c r="L400" s="117"/>
      <c r="M400" s="117"/>
      <c r="N400" s="117"/>
      <c r="O400" s="117"/>
    </row>
    <row r="401" spans="2:15">
      <c r="B401" s="116"/>
      <c r="C401" s="116"/>
      <c r="D401" s="116"/>
      <c r="E401" s="116"/>
      <c r="F401" s="116"/>
      <c r="G401" s="116"/>
      <c r="H401" s="117"/>
      <c r="I401" s="117"/>
      <c r="J401" s="117"/>
      <c r="K401" s="117"/>
      <c r="L401" s="117"/>
      <c r="M401" s="117"/>
      <c r="N401" s="117"/>
      <c r="O401" s="117"/>
    </row>
    <row r="402" spans="2:15">
      <c r="B402" s="116"/>
      <c r="C402" s="116"/>
      <c r="D402" s="116"/>
      <c r="E402" s="116"/>
      <c r="F402" s="116"/>
      <c r="G402" s="116"/>
      <c r="H402" s="117"/>
      <c r="I402" s="117"/>
      <c r="J402" s="117"/>
      <c r="K402" s="117"/>
      <c r="L402" s="117"/>
      <c r="M402" s="117"/>
      <c r="N402" s="117"/>
      <c r="O402" s="117"/>
    </row>
    <row r="403" spans="2:15">
      <c r="B403" s="116"/>
      <c r="C403" s="116"/>
      <c r="D403" s="116"/>
      <c r="E403" s="116"/>
      <c r="F403" s="116"/>
      <c r="G403" s="116"/>
      <c r="H403" s="117"/>
      <c r="I403" s="117"/>
      <c r="J403" s="117"/>
      <c r="K403" s="117"/>
      <c r="L403" s="117"/>
      <c r="M403" s="117"/>
      <c r="N403" s="117"/>
      <c r="O403" s="117"/>
    </row>
    <row r="404" spans="2:15">
      <c r="B404" s="116"/>
      <c r="C404" s="116"/>
      <c r="D404" s="116"/>
      <c r="E404" s="116"/>
      <c r="F404" s="116"/>
      <c r="G404" s="116"/>
      <c r="H404" s="117"/>
      <c r="I404" s="117"/>
      <c r="J404" s="117"/>
      <c r="K404" s="117"/>
      <c r="L404" s="117"/>
      <c r="M404" s="117"/>
      <c r="N404" s="117"/>
      <c r="O404" s="117"/>
    </row>
    <row r="405" spans="2:15">
      <c r="B405" s="116"/>
      <c r="C405" s="116"/>
      <c r="D405" s="116"/>
      <c r="E405" s="116"/>
      <c r="F405" s="116"/>
      <c r="G405" s="116"/>
      <c r="H405" s="117"/>
      <c r="I405" s="117"/>
      <c r="J405" s="117"/>
      <c r="K405" s="117"/>
      <c r="L405" s="117"/>
      <c r="M405" s="117"/>
      <c r="N405" s="117"/>
      <c r="O405" s="117"/>
    </row>
    <row r="406" spans="2:15">
      <c r="B406" s="116"/>
      <c r="C406" s="116"/>
      <c r="D406" s="116"/>
      <c r="E406" s="116"/>
      <c r="F406" s="116"/>
      <c r="G406" s="116"/>
      <c r="H406" s="117"/>
      <c r="I406" s="117"/>
      <c r="J406" s="117"/>
      <c r="K406" s="117"/>
      <c r="L406" s="117"/>
      <c r="M406" s="117"/>
      <c r="N406" s="117"/>
      <c r="O406" s="117"/>
    </row>
    <row r="407" spans="2:15">
      <c r="B407" s="116"/>
      <c r="C407" s="116"/>
      <c r="D407" s="116"/>
      <c r="E407" s="116"/>
      <c r="F407" s="116"/>
      <c r="G407" s="116"/>
      <c r="H407" s="117"/>
      <c r="I407" s="117"/>
      <c r="J407" s="117"/>
      <c r="K407" s="117"/>
      <c r="L407" s="117"/>
      <c r="M407" s="117"/>
      <c r="N407" s="117"/>
      <c r="O407" s="117"/>
    </row>
    <row r="408" spans="2:15">
      <c r="B408" s="116"/>
      <c r="C408" s="116"/>
      <c r="D408" s="116"/>
      <c r="E408" s="116"/>
      <c r="F408" s="116"/>
      <c r="G408" s="116"/>
      <c r="H408" s="117"/>
      <c r="I408" s="117"/>
      <c r="J408" s="117"/>
      <c r="K408" s="117"/>
      <c r="L408" s="117"/>
      <c r="M408" s="117"/>
      <c r="N408" s="117"/>
      <c r="O408" s="117"/>
    </row>
    <row r="409" spans="2:15">
      <c r="B409" s="116"/>
      <c r="C409" s="116"/>
      <c r="D409" s="116"/>
      <c r="E409" s="116"/>
      <c r="F409" s="116"/>
      <c r="G409" s="116"/>
      <c r="H409" s="117"/>
      <c r="I409" s="117"/>
      <c r="J409" s="117"/>
      <c r="K409" s="117"/>
      <c r="L409" s="117"/>
      <c r="M409" s="117"/>
      <c r="N409" s="117"/>
      <c r="O409" s="117"/>
    </row>
    <row r="410" spans="2:15">
      <c r="B410" s="116"/>
      <c r="C410" s="116"/>
      <c r="D410" s="116"/>
      <c r="E410" s="116"/>
      <c r="F410" s="116"/>
      <c r="G410" s="116"/>
      <c r="H410" s="117"/>
      <c r="I410" s="117"/>
      <c r="J410" s="117"/>
      <c r="K410" s="117"/>
      <c r="L410" s="117"/>
      <c r="M410" s="117"/>
      <c r="N410" s="117"/>
      <c r="O410" s="117"/>
    </row>
    <row r="411" spans="2:15">
      <c r="B411" s="116"/>
      <c r="C411" s="116"/>
      <c r="D411" s="116"/>
      <c r="E411" s="116"/>
      <c r="F411" s="116"/>
      <c r="G411" s="116"/>
      <c r="H411" s="117"/>
      <c r="I411" s="117"/>
      <c r="J411" s="117"/>
      <c r="K411" s="117"/>
      <c r="L411" s="117"/>
      <c r="M411" s="117"/>
      <c r="N411" s="117"/>
      <c r="O411" s="117"/>
    </row>
    <row r="412" spans="2:15">
      <c r="B412" s="116"/>
      <c r="C412" s="116"/>
      <c r="D412" s="116"/>
      <c r="E412" s="116"/>
      <c r="F412" s="116"/>
      <c r="G412" s="116"/>
      <c r="H412" s="117"/>
      <c r="I412" s="117"/>
      <c r="J412" s="117"/>
      <c r="K412" s="117"/>
      <c r="L412" s="117"/>
      <c r="M412" s="117"/>
      <c r="N412" s="117"/>
      <c r="O412" s="117"/>
    </row>
    <row r="413" spans="2:15">
      <c r="B413" s="116"/>
      <c r="C413" s="116"/>
      <c r="D413" s="116"/>
      <c r="E413" s="116"/>
      <c r="F413" s="116"/>
      <c r="G413" s="116"/>
      <c r="H413" s="117"/>
      <c r="I413" s="117"/>
      <c r="J413" s="117"/>
      <c r="K413" s="117"/>
      <c r="L413" s="117"/>
      <c r="M413" s="117"/>
      <c r="N413" s="117"/>
      <c r="O413" s="117"/>
    </row>
    <row r="414" spans="2:15">
      <c r="B414" s="116"/>
      <c r="C414" s="116"/>
      <c r="D414" s="116"/>
      <c r="E414" s="116"/>
      <c r="F414" s="116"/>
      <c r="G414" s="116"/>
      <c r="H414" s="117"/>
      <c r="I414" s="117"/>
      <c r="J414" s="117"/>
      <c r="K414" s="117"/>
      <c r="L414" s="117"/>
      <c r="M414" s="117"/>
      <c r="N414" s="117"/>
      <c r="O414" s="117"/>
    </row>
    <row r="415" spans="2:15">
      <c r="B415" s="116"/>
      <c r="C415" s="116"/>
      <c r="D415" s="116"/>
      <c r="E415" s="116"/>
      <c r="F415" s="116"/>
      <c r="G415" s="116"/>
      <c r="H415" s="117"/>
      <c r="I415" s="117"/>
      <c r="J415" s="117"/>
      <c r="K415" s="117"/>
      <c r="L415" s="117"/>
      <c r="M415" s="117"/>
      <c r="N415" s="117"/>
      <c r="O415" s="117"/>
    </row>
    <row r="416" spans="2:15">
      <c r="B416" s="116"/>
      <c r="C416" s="116"/>
      <c r="D416" s="116"/>
      <c r="E416" s="116"/>
      <c r="F416" s="116"/>
      <c r="G416" s="116"/>
      <c r="H416" s="117"/>
      <c r="I416" s="117"/>
      <c r="J416" s="117"/>
      <c r="K416" s="117"/>
      <c r="L416" s="117"/>
      <c r="M416" s="117"/>
      <c r="N416" s="117"/>
      <c r="O416" s="117"/>
    </row>
    <row r="417" spans="2:15">
      <c r="B417" s="116"/>
      <c r="C417" s="116"/>
      <c r="D417" s="116"/>
      <c r="E417" s="116"/>
      <c r="F417" s="116"/>
      <c r="G417" s="116"/>
      <c r="H417" s="117"/>
      <c r="I417" s="117"/>
      <c r="J417" s="117"/>
      <c r="K417" s="117"/>
      <c r="L417" s="117"/>
      <c r="M417" s="117"/>
      <c r="N417" s="117"/>
      <c r="O417" s="117"/>
    </row>
    <row r="418" spans="2:15">
      <c r="B418" s="116"/>
      <c r="C418" s="116"/>
      <c r="D418" s="116"/>
      <c r="E418" s="116"/>
      <c r="F418" s="116"/>
      <c r="G418" s="116"/>
      <c r="H418" s="117"/>
      <c r="I418" s="117"/>
      <c r="J418" s="117"/>
      <c r="K418" s="117"/>
      <c r="L418" s="117"/>
      <c r="M418" s="117"/>
      <c r="N418" s="117"/>
      <c r="O418" s="117"/>
    </row>
    <row r="419" spans="2:15">
      <c r="B419" s="116"/>
      <c r="C419" s="116"/>
      <c r="D419" s="116"/>
      <c r="E419" s="116"/>
      <c r="F419" s="116"/>
      <c r="G419" s="116"/>
      <c r="H419" s="117"/>
      <c r="I419" s="117"/>
      <c r="J419" s="117"/>
      <c r="K419" s="117"/>
      <c r="L419" s="117"/>
      <c r="M419" s="117"/>
      <c r="N419" s="117"/>
      <c r="O419" s="117"/>
    </row>
    <row r="420" spans="2:15">
      <c r="B420" s="116"/>
      <c r="C420" s="116"/>
      <c r="D420" s="116"/>
      <c r="E420" s="116"/>
      <c r="F420" s="116"/>
      <c r="G420" s="116"/>
      <c r="H420" s="117"/>
      <c r="I420" s="117"/>
      <c r="J420" s="117"/>
      <c r="K420" s="117"/>
      <c r="L420" s="117"/>
      <c r="M420" s="117"/>
      <c r="N420" s="117"/>
      <c r="O420" s="117"/>
    </row>
    <row r="421" spans="2:15">
      <c r="B421" s="116"/>
      <c r="C421" s="116"/>
      <c r="D421" s="116"/>
      <c r="E421" s="116"/>
      <c r="F421" s="116"/>
      <c r="G421" s="116"/>
      <c r="H421" s="117"/>
      <c r="I421" s="117"/>
      <c r="J421" s="117"/>
      <c r="K421" s="117"/>
      <c r="L421" s="117"/>
      <c r="M421" s="117"/>
      <c r="N421" s="117"/>
      <c r="O421" s="117"/>
    </row>
    <row r="422" spans="2:15">
      <c r="B422" s="116"/>
      <c r="C422" s="116"/>
      <c r="D422" s="116"/>
      <c r="E422" s="116"/>
      <c r="F422" s="116"/>
      <c r="G422" s="116"/>
      <c r="H422" s="117"/>
      <c r="I422" s="117"/>
      <c r="J422" s="117"/>
      <c r="K422" s="117"/>
      <c r="L422" s="117"/>
      <c r="M422" s="117"/>
      <c r="N422" s="117"/>
      <c r="O422" s="117"/>
    </row>
    <row r="423" spans="2:15">
      <c r="B423" s="116"/>
      <c r="C423" s="116"/>
      <c r="D423" s="116"/>
      <c r="E423" s="116"/>
      <c r="F423" s="116"/>
      <c r="G423" s="116"/>
      <c r="H423" s="117"/>
      <c r="I423" s="117"/>
      <c r="J423" s="117"/>
      <c r="K423" s="117"/>
      <c r="L423" s="117"/>
      <c r="M423" s="117"/>
      <c r="N423" s="117"/>
      <c r="O423" s="117"/>
    </row>
    <row r="424" spans="2:15">
      <c r="B424" s="116"/>
      <c r="C424" s="116"/>
      <c r="D424" s="116"/>
      <c r="E424" s="116"/>
      <c r="F424" s="116"/>
      <c r="G424" s="116"/>
      <c r="H424" s="117"/>
      <c r="I424" s="117"/>
      <c r="J424" s="117"/>
      <c r="K424" s="117"/>
      <c r="L424" s="117"/>
      <c r="M424" s="117"/>
      <c r="N424" s="117"/>
      <c r="O424" s="117"/>
    </row>
    <row r="425" spans="2:15">
      <c r="B425" s="116"/>
      <c r="C425" s="116"/>
      <c r="D425" s="116"/>
      <c r="E425" s="116"/>
      <c r="F425" s="116"/>
      <c r="G425" s="116"/>
      <c r="H425" s="117"/>
      <c r="I425" s="117"/>
      <c r="J425" s="117"/>
      <c r="K425" s="117"/>
      <c r="L425" s="117"/>
      <c r="M425" s="117"/>
      <c r="N425" s="117"/>
      <c r="O425" s="117"/>
    </row>
    <row r="426" spans="2:15">
      <c r="B426" s="116"/>
      <c r="C426" s="116"/>
      <c r="D426" s="116"/>
      <c r="E426" s="116"/>
      <c r="F426" s="116"/>
      <c r="G426" s="116"/>
      <c r="H426" s="117"/>
      <c r="I426" s="117"/>
      <c r="J426" s="117"/>
      <c r="K426" s="117"/>
      <c r="L426" s="117"/>
      <c r="M426" s="117"/>
      <c r="N426" s="117"/>
      <c r="O426" s="117"/>
    </row>
    <row r="427" spans="2:15">
      <c r="B427" s="116"/>
      <c r="C427" s="116"/>
      <c r="D427" s="116"/>
      <c r="E427" s="116"/>
      <c r="F427" s="116"/>
      <c r="G427" s="116"/>
      <c r="H427" s="117"/>
      <c r="I427" s="117"/>
      <c r="J427" s="117"/>
      <c r="K427" s="117"/>
      <c r="L427" s="117"/>
      <c r="M427" s="117"/>
      <c r="N427" s="117"/>
      <c r="O427" s="117"/>
    </row>
    <row r="428" spans="2:15">
      <c r="B428" s="116"/>
      <c r="C428" s="116"/>
      <c r="D428" s="116"/>
      <c r="E428" s="116"/>
      <c r="F428" s="116"/>
      <c r="G428" s="116"/>
      <c r="H428" s="117"/>
      <c r="I428" s="117"/>
      <c r="J428" s="117"/>
      <c r="K428" s="117"/>
      <c r="L428" s="117"/>
      <c r="M428" s="117"/>
      <c r="N428" s="117"/>
      <c r="O428" s="117"/>
    </row>
    <row r="429" spans="2:15">
      <c r="B429" s="116"/>
      <c r="C429" s="116"/>
      <c r="D429" s="116"/>
      <c r="E429" s="116"/>
      <c r="F429" s="116"/>
      <c r="G429" s="116"/>
      <c r="H429" s="117"/>
      <c r="I429" s="117"/>
      <c r="J429" s="117"/>
      <c r="K429" s="117"/>
      <c r="L429" s="117"/>
      <c r="M429" s="117"/>
      <c r="N429" s="117"/>
      <c r="O429" s="117"/>
    </row>
    <row r="430" spans="2:15">
      <c r="B430" s="116"/>
      <c r="C430" s="116"/>
      <c r="D430" s="116"/>
      <c r="E430" s="116"/>
      <c r="F430" s="116"/>
      <c r="G430" s="116"/>
      <c r="H430" s="117"/>
      <c r="I430" s="117"/>
      <c r="J430" s="117"/>
      <c r="K430" s="117"/>
      <c r="L430" s="117"/>
      <c r="M430" s="117"/>
      <c r="N430" s="117"/>
      <c r="O430" s="117"/>
    </row>
    <row r="431" spans="2:15">
      <c r="B431" s="116"/>
      <c r="C431" s="116"/>
      <c r="D431" s="116"/>
      <c r="E431" s="116"/>
      <c r="F431" s="116"/>
      <c r="G431" s="116"/>
      <c r="H431" s="117"/>
      <c r="I431" s="117"/>
      <c r="J431" s="117"/>
      <c r="K431" s="117"/>
      <c r="L431" s="117"/>
      <c r="M431" s="117"/>
      <c r="N431" s="117"/>
      <c r="O431" s="117"/>
    </row>
    <row r="432" spans="2:15">
      <c r="B432" s="116"/>
      <c r="C432" s="116"/>
      <c r="D432" s="116"/>
      <c r="E432" s="116"/>
      <c r="F432" s="116"/>
      <c r="G432" s="116"/>
      <c r="H432" s="117"/>
      <c r="I432" s="117"/>
      <c r="J432" s="117"/>
      <c r="K432" s="117"/>
      <c r="L432" s="117"/>
      <c r="M432" s="117"/>
      <c r="N432" s="117"/>
      <c r="O432" s="117"/>
    </row>
    <row r="433" spans="2:15">
      <c r="B433" s="116"/>
      <c r="C433" s="116"/>
      <c r="D433" s="116"/>
      <c r="E433" s="116"/>
      <c r="F433" s="116"/>
      <c r="G433" s="116"/>
      <c r="H433" s="117"/>
      <c r="I433" s="117"/>
      <c r="J433" s="117"/>
      <c r="K433" s="117"/>
      <c r="L433" s="117"/>
      <c r="M433" s="117"/>
      <c r="N433" s="117"/>
      <c r="O433" s="117"/>
    </row>
    <row r="434" spans="2:15">
      <c r="B434" s="116"/>
      <c r="C434" s="116"/>
      <c r="D434" s="116"/>
      <c r="E434" s="116"/>
      <c r="F434" s="116"/>
      <c r="G434" s="116"/>
      <c r="H434" s="117"/>
      <c r="I434" s="117"/>
      <c r="J434" s="117"/>
      <c r="K434" s="117"/>
      <c r="L434" s="117"/>
      <c r="M434" s="117"/>
      <c r="N434" s="117"/>
      <c r="O434" s="117"/>
    </row>
    <row r="435" spans="2:15">
      <c r="B435" s="116"/>
      <c r="C435" s="116"/>
      <c r="D435" s="116"/>
      <c r="E435" s="116"/>
      <c r="F435" s="116"/>
      <c r="G435" s="116"/>
      <c r="H435" s="117"/>
      <c r="I435" s="117"/>
      <c r="J435" s="117"/>
      <c r="K435" s="117"/>
      <c r="L435" s="117"/>
      <c r="M435" s="117"/>
      <c r="N435" s="117"/>
      <c r="O435" s="117"/>
    </row>
    <row r="436" spans="2:15">
      <c r="B436" s="116"/>
      <c r="C436" s="116"/>
      <c r="D436" s="116"/>
      <c r="E436" s="116"/>
      <c r="F436" s="116"/>
      <c r="G436" s="116"/>
      <c r="H436" s="117"/>
      <c r="I436" s="117"/>
      <c r="J436" s="117"/>
      <c r="K436" s="117"/>
      <c r="L436" s="117"/>
      <c r="M436" s="117"/>
      <c r="N436" s="117"/>
      <c r="O436" s="117"/>
    </row>
    <row r="437" spans="2:15">
      <c r="B437" s="116"/>
      <c r="C437" s="116"/>
      <c r="D437" s="116"/>
      <c r="E437" s="116"/>
      <c r="F437" s="116"/>
      <c r="G437" s="116"/>
      <c r="H437" s="117"/>
      <c r="I437" s="117"/>
      <c r="J437" s="117"/>
      <c r="K437" s="117"/>
      <c r="L437" s="117"/>
      <c r="M437" s="117"/>
      <c r="N437" s="117"/>
      <c r="O437" s="117"/>
    </row>
    <row r="438" spans="2:15">
      <c r="B438" s="116"/>
      <c r="C438" s="116"/>
      <c r="D438" s="116"/>
      <c r="E438" s="116"/>
      <c r="F438" s="116"/>
      <c r="G438" s="116"/>
      <c r="H438" s="117"/>
      <c r="I438" s="117"/>
      <c r="J438" s="117"/>
      <c r="K438" s="117"/>
      <c r="L438" s="117"/>
      <c r="M438" s="117"/>
      <c r="N438" s="117"/>
      <c r="O438" s="117"/>
    </row>
    <row r="439" spans="2:15">
      <c r="B439" s="116"/>
      <c r="C439" s="116"/>
      <c r="D439" s="116"/>
      <c r="E439" s="116"/>
      <c r="F439" s="116"/>
      <c r="G439" s="116"/>
      <c r="H439" s="117"/>
      <c r="I439" s="117"/>
      <c r="J439" s="117"/>
      <c r="K439" s="117"/>
      <c r="L439" s="117"/>
      <c r="M439" s="117"/>
      <c r="N439" s="117"/>
      <c r="O439" s="117"/>
    </row>
    <row r="440" spans="2:15">
      <c r="B440" s="116"/>
      <c r="C440" s="116"/>
      <c r="D440" s="116"/>
      <c r="E440" s="116"/>
      <c r="F440" s="116"/>
      <c r="G440" s="116"/>
      <c r="H440" s="117"/>
      <c r="I440" s="117"/>
      <c r="J440" s="117"/>
      <c r="K440" s="117"/>
      <c r="L440" s="117"/>
      <c r="M440" s="117"/>
      <c r="N440" s="117"/>
      <c r="O440" s="117"/>
    </row>
    <row r="441" spans="2:15">
      <c r="B441" s="116"/>
      <c r="C441" s="116"/>
      <c r="D441" s="116"/>
      <c r="E441" s="116"/>
      <c r="F441" s="116"/>
      <c r="G441" s="116"/>
      <c r="H441" s="117"/>
      <c r="I441" s="117"/>
      <c r="J441" s="117"/>
      <c r="K441" s="117"/>
      <c r="L441" s="117"/>
      <c r="M441" s="117"/>
      <c r="N441" s="117"/>
      <c r="O441" s="117"/>
    </row>
    <row r="442" spans="2:15">
      <c r="B442" s="116"/>
      <c r="C442" s="116"/>
      <c r="D442" s="116"/>
      <c r="E442" s="116"/>
      <c r="F442" s="116"/>
      <c r="G442" s="116"/>
      <c r="H442" s="117"/>
      <c r="I442" s="117"/>
      <c r="J442" s="117"/>
      <c r="K442" s="117"/>
      <c r="L442" s="117"/>
      <c r="M442" s="117"/>
      <c r="N442" s="117"/>
      <c r="O442" s="117"/>
    </row>
    <row r="443" spans="2:15">
      <c r="B443" s="116"/>
      <c r="C443" s="116"/>
      <c r="D443" s="116"/>
      <c r="E443" s="116"/>
      <c r="F443" s="116"/>
      <c r="G443" s="116"/>
      <c r="H443" s="117"/>
      <c r="I443" s="117"/>
      <c r="J443" s="117"/>
      <c r="K443" s="117"/>
      <c r="L443" s="117"/>
      <c r="M443" s="117"/>
      <c r="N443" s="117"/>
      <c r="O443" s="117"/>
    </row>
    <row r="444" spans="2:15">
      <c r="B444" s="116"/>
      <c r="C444" s="116"/>
      <c r="D444" s="116"/>
      <c r="E444" s="116"/>
      <c r="F444" s="116"/>
      <c r="G444" s="116"/>
      <c r="H444" s="117"/>
      <c r="I444" s="117"/>
      <c r="J444" s="117"/>
      <c r="K444" s="117"/>
      <c r="L444" s="117"/>
      <c r="M444" s="117"/>
      <c r="N444" s="117"/>
      <c r="O444" s="117"/>
    </row>
    <row r="445" spans="2:15">
      <c r="B445" s="116"/>
      <c r="C445" s="116"/>
      <c r="D445" s="116"/>
      <c r="E445" s="116"/>
      <c r="F445" s="116"/>
      <c r="G445" s="116"/>
      <c r="H445" s="117"/>
      <c r="I445" s="117"/>
      <c r="J445" s="117"/>
      <c r="K445" s="117"/>
      <c r="L445" s="117"/>
      <c r="M445" s="117"/>
      <c r="N445" s="117"/>
      <c r="O445" s="117"/>
    </row>
    <row r="446" spans="2:15">
      <c r="B446" s="116"/>
      <c r="C446" s="116"/>
      <c r="D446" s="116"/>
      <c r="E446" s="116"/>
      <c r="F446" s="116"/>
      <c r="G446" s="116"/>
      <c r="H446" s="117"/>
      <c r="I446" s="117"/>
      <c r="J446" s="117"/>
      <c r="K446" s="117"/>
      <c r="L446" s="117"/>
      <c r="M446" s="117"/>
      <c r="N446" s="117"/>
      <c r="O446" s="117"/>
    </row>
    <row r="447" spans="2:15">
      <c r="B447" s="116"/>
      <c r="C447" s="116"/>
      <c r="D447" s="116"/>
      <c r="E447" s="116"/>
      <c r="F447" s="116"/>
      <c r="G447" s="116"/>
      <c r="H447" s="117"/>
      <c r="I447" s="117"/>
      <c r="J447" s="117"/>
      <c r="K447" s="117"/>
      <c r="L447" s="117"/>
      <c r="M447" s="117"/>
      <c r="N447" s="117"/>
      <c r="O447" s="117"/>
    </row>
    <row r="448" spans="2:15">
      <c r="B448" s="116"/>
      <c r="C448" s="116"/>
      <c r="D448" s="116"/>
      <c r="E448" s="116"/>
      <c r="F448" s="116"/>
      <c r="G448" s="116"/>
      <c r="H448" s="117"/>
      <c r="I448" s="117"/>
      <c r="J448" s="117"/>
      <c r="K448" s="117"/>
      <c r="L448" s="117"/>
      <c r="M448" s="117"/>
      <c r="N448" s="117"/>
      <c r="O448" s="117"/>
    </row>
    <row r="449" spans="2:15">
      <c r="B449" s="116"/>
      <c r="C449" s="116"/>
      <c r="D449" s="116"/>
      <c r="E449" s="116"/>
      <c r="F449" s="116"/>
      <c r="G449" s="116"/>
      <c r="H449" s="117"/>
      <c r="I449" s="117"/>
      <c r="J449" s="117"/>
      <c r="K449" s="117"/>
      <c r="L449" s="117"/>
      <c r="M449" s="117"/>
      <c r="N449" s="117"/>
      <c r="O449" s="117"/>
    </row>
    <row r="450" spans="2:15">
      <c r="B450" s="116"/>
      <c r="C450" s="116"/>
      <c r="D450" s="116"/>
      <c r="E450" s="116"/>
      <c r="F450" s="116"/>
      <c r="G450" s="116"/>
      <c r="H450" s="117"/>
      <c r="I450" s="117"/>
      <c r="J450" s="117"/>
      <c r="K450" s="117"/>
      <c r="L450" s="117"/>
      <c r="M450" s="117"/>
      <c r="N450" s="117"/>
      <c r="O450" s="117"/>
    </row>
    <row r="451" spans="2:15">
      <c r="B451" s="116"/>
      <c r="C451" s="116"/>
      <c r="D451" s="116"/>
      <c r="E451" s="116"/>
      <c r="F451" s="116"/>
      <c r="G451" s="116"/>
      <c r="H451" s="117"/>
      <c r="I451" s="117"/>
      <c r="J451" s="117"/>
      <c r="K451" s="117"/>
      <c r="L451" s="117"/>
      <c r="M451" s="117"/>
      <c r="N451" s="117"/>
      <c r="O451" s="117"/>
    </row>
    <row r="452" spans="2:15">
      <c r="B452" s="116"/>
      <c r="C452" s="116"/>
      <c r="D452" s="116"/>
      <c r="E452" s="116"/>
      <c r="F452" s="116"/>
      <c r="G452" s="116"/>
      <c r="H452" s="117"/>
      <c r="I452" s="117"/>
      <c r="J452" s="117"/>
      <c r="K452" s="117"/>
      <c r="L452" s="117"/>
      <c r="M452" s="117"/>
      <c r="N452" s="117"/>
      <c r="O452" s="117"/>
    </row>
    <row r="453" spans="2:15">
      <c r="B453" s="116"/>
      <c r="C453" s="116"/>
      <c r="D453" s="116"/>
      <c r="E453" s="116"/>
      <c r="F453" s="116"/>
      <c r="G453" s="116"/>
      <c r="H453" s="117"/>
      <c r="I453" s="117"/>
      <c r="J453" s="117"/>
      <c r="K453" s="117"/>
      <c r="L453" s="117"/>
      <c r="M453" s="117"/>
      <c r="N453" s="117"/>
      <c r="O453" s="117"/>
    </row>
    <row r="454" spans="2:15">
      <c r="B454" s="116"/>
      <c r="C454" s="116"/>
      <c r="D454" s="116"/>
      <c r="E454" s="116"/>
      <c r="F454" s="116"/>
      <c r="G454" s="116"/>
      <c r="H454" s="117"/>
      <c r="I454" s="117"/>
      <c r="J454" s="117"/>
      <c r="K454" s="117"/>
      <c r="L454" s="117"/>
      <c r="M454" s="117"/>
      <c r="N454" s="117"/>
      <c r="O454" s="117"/>
    </row>
    <row r="455" spans="2:15">
      <c r="B455" s="116"/>
      <c r="C455" s="116"/>
      <c r="D455" s="116"/>
      <c r="E455" s="116"/>
      <c r="F455" s="116"/>
      <c r="G455" s="116"/>
      <c r="H455" s="117"/>
      <c r="I455" s="117"/>
      <c r="J455" s="117"/>
      <c r="K455" s="117"/>
      <c r="L455" s="117"/>
      <c r="M455" s="117"/>
      <c r="N455" s="117"/>
      <c r="O455" s="117"/>
    </row>
    <row r="456" spans="2:15">
      <c r="B456" s="116"/>
      <c r="C456" s="116"/>
      <c r="D456" s="116"/>
      <c r="E456" s="116"/>
      <c r="F456" s="116"/>
      <c r="G456" s="116"/>
      <c r="H456" s="117"/>
      <c r="I456" s="117"/>
      <c r="J456" s="117"/>
      <c r="K456" s="117"/>
      <c r="L456" s="117"/>
      <c r="M456" s="117"/>
      <c r="N456" s="117"/>
      <c r="O456" s="117"/>
    </row>
    <row r="457" spans="2:15">
      <c r="B457" s="116"/>
      <c r="C457" s="116"/>
      <c r="D457" s="116"/>
      <c r="E457" s="116"/>
      <c r="F457" s="116"/>
      <c r="G457" s="116"/>
      <c r="H457" s="117"/>
      <c r="I457" s="117"/>
      <c r="J457" s="117"/>
      <c r="K457" s="117"/>
      <c r="L457" s="117"/>
      <c r="M457" s="117"/>
      <c r="N457" s="117"/>
      <c r="O457" s="117"/>
    </row>
    <row r="458" spans="2:15">
      <c r="B458" s="116"/>
      <c r="C458" s="116"/>
      <c r="D458" s="116"/>
      <c r="E458" s="116"/>
      <c r="F458" s="116"/>
      <c r="G458" s="116"/>
      <c r="H458" s="117"/>
      <c r="I458" s="117"/>
      <c r="J458" s="117"/>
      <c r="K458" s="117"/>
      <c r="L458" s="117"/>
      <c r="M458" s="117"/>
      <c r="N458" s="117"/>
      <c r="O458" s="117"/>
    </row>
    <row r="459" spans="2:15">
      <c r="B459" s="116"/>
      <c r="C459" s="116"/>
      <c r="D459" s="116"/>
      <c r="E459" s="116"/>
      <c r="F459" s="116"/>
      <c r="G459" s="116"/>
      <c r="H459" s="117"/>
      <c r="I459" s="117"/>
      <c r="J459" s="117"/>
      <c r="K459" s="117"/>
      <c r="L459" s="117"/>
      <c r="M459" s="117"/>
      <c r="N459" s="117"/>
      <c r="O459" s="117"/>
    </row>
    <row r="460" spans="2:15">
      <c r="B460" s="116"/>
      <c r="C460" s="116"/>
      <c r="D460" s="116"/>
      <c r="E460" s="116"/>
      <c r="F460" s="116"/>
      <c r="G460" s="116"/>
      <c r="H460" s="117"/>
      <c r="I460" s="117"/>
      <c r="J460" s="117"/>
      <c r="K460" s="117"/>
      <c r="L460" s="117"/>
      <c r="M460" s="117"/>
      <c r="N460" s="117"/>
      <c r="O460" s="117"/>
    </row>
    <row r="461" spans="2:15">
      <c r="B461" s="116"/>
      <c r="C461" s="116"/>
      <c r="D461" s="116"/>
      <c r="E461" s="116"/>
      <c r="F461" s="116"/>
      <c r="G461" s="116"/>
      <c r="H461" s="117"/>
      <c r="I461" s="117"/>
      <c r="J461" s="117"/>
      <c r="K461" s="117"/>
      <c r="L461" s="117"/>
      <c r="M461" s="117"/>
      <c r="N461" s="117"/>
      <c r="O461" s="117"/>
    </row>
    <row r="462" spans="2:15">
      <c r="B462" s="116"/>
      <c r="C462" s="116"/>
      <c r="D462" s="116"/>
      <c r="E462" s="116"/>
      <c r="F462" s="116"/>
      <c r="G462" s="116"/>
      <c r="H462" s="117"/>
      <c r="I462" s="117"/>
      <c r="J462" s="117"/>
      <c r="K462" s="117"/>
      <c r="L462" s="117"/>
      <c r="M462" s="117"/>
      <c r="N462" s="117"/>
      <c r="O462" s="117"/>
    </row>
    <row r="463" spans="2:15">
      <c r="B463" s="116"/>
      <c r="C463" s="116"/>
      <c r="D463" s="116"/>
      <c r="E463" s="116"/>
      <c r="F463" s="116"/>
      <c r="G463" s="116"/>
      <c r="H463" s="117"/>
      <c r="I463" s="117"/>
      <c r="J463" s="117"/>
      <c r="K463" s="117"/>
      <c r="L463" s="117"/>
      <c r="M463" s="117"/>
      <c r="N463" s="117"/>
      <c r="O463" s="117"/>
    </row>
    <row r="464" spans="2:15">
      <c r="B464" s="116"/>
      <c r="C464" s="116"/>
      <c r="D464" s="116"/>
      <c r="E464" s="116"/>
      <c r="F464" s="116"/>
      <c r="G464" s="116"/>
      <c r="H464" s="117"/>
      <c r="I464" s="117"/>
      <c r="J464" s="117"/>
      <c r="K464" s="117"/>
      <c r="L464" s="117"/>
      <c r="M464" s="117"/>
      <c r="N464" s="117"/>
      <c r="O464" s="117"/>
    </row>
    <row r="465" spans="2:15">
      <c r="B465" s="116"/>
      <c r="C465" s="116"/>
      <c r="D465" s="116"/>
      <c r="E465" s="116"/>
      <c r="F465" s="116"/>
      <c r="G465" s="116"/>
      <c r="H465" s="117"/>
      <c r="I465" s="117"/>
      <c r="J465" s="117"/>
      <c r="K465" s="117"/>
      <c r="L465" s="117"/>
      <c r="M465" s="117"/>
      <c r="N465" s="117"/>
      <c r="O465" s="117"/>
    </row>
    <row r="466" spans="2:15">
      <c r="B466" s="116"/>
      <c r="C466" s="116"/>
      <c r="D466" s="116"/>
      <c r="E466" s="116"/>
      <c r="F466" s="116"/>
      <c r="G466" s="116"/>
      <c r="H466" s="117"/>
      <c r="I466" s="117"/>
      <c r="J466" s="117"/>
      <c r="K466" s="117"/>
      <c r="L466" s="117"/>
      <c r="M466" s="117"/>
      <c r="N466" s="117"/>
      <c r="O466" s="117"/>
    </row>
    <row r="467" spans="2:15">
      <c r="B467" s="116"/>
      <c r="C467" s="116"/>
      <c r="D467" s="116"/>
      <c r="E467" s="116"/>
      <c r="F467" s="116"/>
      <c r="G467" s="116"/>
      <c r="H467" s="117"/>
      <c r="I467" s="117"/>
      <c r="J467" s="117"/>
      <c r="K467" s="117"/>
      <c r="L467" s="117"/>
      <c r="M467" s="117"/>
      <c r="N467" s="117"/>
      <c r="O467" s="117"/>
    </row>
    <row r="468" spans="2:15">
      <c r="B468" s="116"/>
      <c r="C468" s="116"/>
      <c r="D468" s="116"/>
      <c r="E468" s="116"/>
      <c r="F468" s="116"/>
      <c r="G468" s="116"/>
      <c r="H468" s="117"/>
      <c r="I468" s="117"/>
      <c r="J468" s="117"/>
      <c r="K468" s="117"/>
      <c r="L468" s="117"/>
      <c r="M468" s="117"/>
      <c r="N468" s="117"/>
      <c r="O468" s="117"/>
    </row>
    <row r="469" spans="2:15">
      <c r="B469" s="116"/>
      <c r="C469" s="116"/>
      <c r="D469" s="116"/>
      <c r="E469" s="116"/>
      <c r="F469" s="116"/>
      <c r="G469" s="116"/>
      <c r="H469" s="117"/>
      <c r="I469" s="117"/>
      <c r="J469" s="117"/>
      <c r="K469" s="117"/>
      <c r="L469" s="117"/>
      <c r="M469" s="117"/>
      <c r="N469" s="117"/>
      <c r="O469" s="117"/>
    </row>
    <row r="470" spans="2:15">
      <c r="B470" s="116"/>
      <c r="C470" s="116"/>
      <c r="D470" s="116"/>
      <c r="E470" s="116"/>
      <c r="F470" s="116"/>
      <c r="G470" s="116"/>
      <c r="H470" s="117"/>
      <c r="I470" s="117"/>
      <c r="J470" s="117"/>
      <c r="K470" s="117"/>
      <c r="L470" s="117"/>
      <c r="M470" s="117"/>
      <c r="N470" s="117"/>
      <c r="O470" s="117"/>
    </row>
    <row r="471" spans="2:15">
      <c r="B471" s="116"/>
      <c r="C471" s="116"/>
      <c r="D471" s="116"/>
      <c r="E471" s="116"/>
      <c r="F471" s="116"/>
      <c r="G471" s="116"/>
      <c r="H471" s="117"/>
      <c r="I471" s="117"/>
      <c r="J471" s="117"/>
      <c r="K471" s="117"/>
      <c r="L471" s="117"/>
      <c r="M471" s="117"/>
      <c r="N471" s="117"/>
      <c r="O471" s="117"/>
    </row>
    <row r="472" spans="2:15">
      <c r="B472" s="116"/>
      <c r="C472" s="116"/>
      <c r="D472" s="116"/>
      <c r="E472" s="116"/>
      <c r="F472" s="116"/>
      <c r="G472" s="116"/>
      <c r="H472" s="117"/>
      <c r="I472" s="117"/>
      <c r="J472" s="117"/>
      <c r="K472" s="117"/>
      <c r="L472" s="117"/>
      <c r="M472" s="117"/>
      <c r="N472" s="117"/>
      <c r="O472" s="117"/>
    </row>
    <row r="473" spans="2:15">
      <c r="B473" s="116"/>
      <c r="C473" s="116"/>
      <c r="D473" s="116"/>
      <c r="E473" s="116"/>
      <c r="F473" s="116"/>
      <c r="G473" s="116"/>
      <c r="H473" s="117"/>
      <c r="I473" s="117"/>
      <c r="J473" s="117"/>
      <c r="K473" s="117"/>
      <c r="L473" s="117"/>
      <c r="M473" s="117"/>
      <c r="N473" s="117"/>
      <c r="O473" s="117"/>
    </row>
    <row r="474" spans="2:15">
      <c r="B474" s="116"/>
      <c r="C474" s="116"/>
      <c r="D474" s="116"/>
      <c r="E474" s="116"/>
      <c r="F474" s="116"/>
      <c r="G474" s="116"/>
      <c r="H474" s="117"/>
      <c r="I474" s="117"/>
      <c r="J474" s="117"/>
      <c r="K474" s="117"/>
      <c r="L474" s="117"/>
      <c r="M474" s="117"/>
      <c r="N474" s="117"/>
      <c r="O474" s="117"/>
    </row>
    <row r="475" spans="2:15">
      <c r="B475" s="116"/>
      <c r="C475" s="116"/>
      <c r="D475" s="116"/>
      <c r="E475" s="116"/>
      <c r="F475" s="116"/>
      <c r="G475" s="116"/>
      <c r="H475" s="117"/>
      <c r="I475" s="117"/>
      <c r="J475" s="117"/>
      <c r="K475" s="117"/>
      <c r="L475" s="117"/>
      <c r="M475" s="117"/>
      <c r="N475" s="117"/>
      <c r="O475" s="117"/>
    </row>
    <row r="476" spans="2:15">
      <c r="B476" s="116"/>
      <c r="C476" s="116"/>
      <c r="D476" s="116"/>
      <c r="E476" s="116"/>
      <c r="F476" s="116"/>
      <c r="G476" s="116"/>
      <c r="H476" s="117"/>
      <c r="I476" s="117"/>
      <c r="J476" s="117"/>
      <c r="K476" s="117"/>
      <c r="L476" s="117"/>
      <c r="M476" s="117"/>
      <c r="N476" s="117"/>
      <c r="O476" s="117"/>
    </row>
    <row r="477" spans="2:15">
      <c r="B477" s="116"/>
      <c r="C477" s="116"/>
      <c r="D477" s="116"/>
      <c r="E477" s="116"/>
      <c r="F477" s="116"/>
      <c r="G477" s="116"/>
      <c r="H477" s="117"/>
      <c r="I477" s="117"/>
      <c r="J477" s="117"/>
      <c r="K477" s="117"/>
      <c r="L477" s="117"/>
      <c r="M477" s="117"/>
      <c r="N477" s="117"/>
      <c r="O477" s="117"/>
    </row>
    <row r="478" spans="2:15">
      <c r="B478" s="116"/>
      <c r="C478" s="116"/>
      <c r="D478" s="116"/>
      <c r="E478" s="116"/>
      <c r="F478" s="116"/>
      <c r="G478" s="116"/>
      <c r="H478" s="117"/>
      <c r="I478" s="117"/>
      <c r="J478" s="117"/>
      <c r="K478" s="117"/>
      <c r="L478" s="117"/>
      <c r="M478" s="117"/>
      <c r="N478" s="117"/>
      <c r="O478" s="117"/>
    </row>
    <row r="479" spans="2:15">
      <c r="B479" s="116"/>
      <c r="C479" s="116"/>
      <c r="D479" s="116"/>
      <c r="E479" s="116"/>
      <c r="F479" s="116"/>
      <c r="G479" s="116"/>
      <c r="H479" s="117"/>
      <c r="I479" s="117"/>
      <c r="J479" s="117"/>
      <c r="K479" s="117"/>
      <c r="L479" s="117"/>
      <c r="M479" s="117"/>
      <c r="N479" s="117"/>
      <c r="O479" s="117"/>
    </row>
    <row r="480" spans="2:15">
      <c r="B480" s="116"/>
      <c r="C480" s="116"/>
      <c r="D480" s="116"/>
      <c r="E480" s="116"/>
      <c r="F480" s="116"/>
      <c r="G480" s="116"/>
      <c r="H480" s="117"/>
      <c r="I480" s="117"/>
      <c r="J480" s="117"/>
      <c r="K480" s="117"/>
      <c r="L480" s="117"/>
      <c r="M480" s="117"/>
      <c r="N480" s="117"/>
      <c r="O480" s="117"/>
    </row>
    <row r="481" spans="2:15">
      <c r="B481" s="116"/>
      <c r="C481" s="116"/>
      <c r="D481" s="116"/>
      <c r="E481" s="116"/>
      <c r="F481" s="116"/>
      <c r="G481" s="116"/>
      <c r="H481" s="117"/>
      <c r="I481" s="117"/>
      <c r="J481" s="117"/>
      <c r="K481" s="117"/>
      <c r="L481" s="117"/>
      <c r="M481" s="117"/>
      <c r="N481" s="117"/>
      <c r="O481" s="117"/>
    </row>
    <row r="482" spans="2:15">
      <c r="B482" s="116"/>
      <c r="C482" s="116"/>
      <c r="D482" s="116"/>
      <c r="E482" s="116"/>
      <c r="F482" s="116"/>
      <c r="G482" s="116"/>
      <c r="H482" s="117"/>
      <c r="I482" s="117"/>
      <c r="J482" s="117"/>
      <c r="K482" s="117"/>
      <c r="L482" s="117"/>
      <c r="M482" s="117"/>
      <c r="N482" s="117"/>
      <c r="O482" s="117"/>
    </row>
    <row r="483" spans="2:15">
      <c r="B483" s="116"/>
      <c r="C483" s="116"/>
      <c r="D483" s="116"/>
      <c r="E483" s="116"/>
      <c r="F483" s="116"/>
      <c r="G483" s="116"/>
      <c r="H483" s="117"/>
      <c r="I483" s="117"/>
      <c r="J483" s="117"/>
      <c r="K483" s="117"/>
      <c r="L483" s="117"/>
      <c r="M483" s="117"/>
      <c r="N483" s="117"/>
      <c r="O483" s="117"/>
    </row>
    <row r="484" spans="2:15">
      <c r="B484" s="116"/>
      <c r="C484" s="116"/>
      <c r="D484" s="116"/>
      <c r="E484" s="116"/>
      <c r="F484" s="116"/>
      <c r="G484" s="116"/>
      <c r="H484" s="117"/>
      <c r="I484" s="117"/>
      <c r="J484" s="117"/>
      <c r="K484" s="117"/>
      <c r="L484" s="117"/>
      <c r="M484" s="117"/>
      <c r="N484" s="117"/>
      <c r="O484" s="117"/>
    </row>
    <row r="485" spans="2:15">
      <c r="B485" s="116"/>
      <c r="C485" s="116"/>
      <c r="D485" s="116"/>
      <c r="E485" s="116"/>
      <c r="F485" s="116"/>
      <c r="G485" s="116"/>
      <c r="H485" s="117"/>
      <c r="I485" s="117"/>
      <c r="J485" s="117"/>
      <c r="K485" s="117"/>
      <c r="L485" s="117"/>
      <c r="M485" s="117"/>
      <c r="N485" s="117"/>
      <c r="O485" s="117"/>
    </row>
    <row r="486" spans="2:15">
      <c r="B486" s="116"/>
      <c r="C486" s="116"/>
      <c r="D486" s="116"/>
      <c r="E486" s="116"/>
      <c r="F486" s="116"/>
      <c r="G486" s="116"/>
      <c r="H486" s="117"/>
      <c r="I486" s="117"/>
      <c r="J486" s="117"/>
      <c r="K486" s="117"/>
      <c r="L486" s="117"/>
      <c r="M486" s="117"/>
      <c r="N486" s="117"/>
      <c r="O486" s="117"/>
    </row>
    <row r="487" spans="2:15">
      <c r="B487" s="116"/>
      <c r="C487" s="116"/>
      <c r="D487" s="116"/>
      <c r="E487" s="116"/>
      <c r="F487" s="116"/>
      <c r="G487" s="116"/>
      <c r="H487" s="117"/>
      <c r="I487" s="117"/>
      <c r="J487" s="117"/>
      <c r="K487" s="117"/>
      <c r="L487" s="117"/>
      <c r="M487" s="117"/>
      <c r="N487" s="117"/>
      <c r="O487" s="117"/>
    </row>
    <row r="488" spans="2:15">
      <c r="B488" s="116"/>
      <c r="C488" s="116"/>
      <c r="D488" s="116"/>
      <c r="E488" s="116"/>
      <c r="F488" s="116"/>
      <c r="G488" s="116"/>
      <c r="H488" s="117"/>
      <c r="I488" s="117"/>
      <c r="J488" s="117"/>
      <c r="K488" s="117"/>
      <c r="L488" s="117"/>
      <c r="M488" s="117"/>
      <c r="N488" s="117"/>
      <c r="O488" s="117"/>
    </row>
    <row r="489" spans="2:15">
      <c r="B489" s="116"/>
      <c r="C489" s="116"/>
      <c r="D489" s="116"/>
      <c r="E489" s="116"/>
      <c r="F489" s="116"/>
      <c r="G489" s="116"/>
      <c r="H489" s="117"/>
      <c r="I489" s="117"/>
      <c r="J489" s="117"/>
      <c r="K489" s="117"/>
      <c r="L489" s="117"/>
      <c r="M489" s="117"/>
      <c r="N489" s="117"/>
      <c r="O489" s="117"/>
    </row>
    <row r="490" spans="2:15">
      <c r="B490" s="116"/>
      <c r="C490" s="116"/>
      <c r="D490" s="116"/>
      <c r="E490" s="116"/>
      <c r="F490" s="116"/>
      <c r="G490" s="116"/>
      <c r="H490" s="117"/>
      <c r="I490" s="117"/>
      <c r="J490" s="117"/>
      <c r="K490" s="117"/>
      <c r="L490" s="117"/>
      <c r="M490" s="117"/>
      <c r="N490" s="117"/>
      <c r="O490" s="117"/>
    </row>
    <row r="491" spans="2:15">
      <c r="B491" s="116"/>
      <c r="C491" s="116"/>
      <c r="D491" s="116"/>
      <c r="E491" s="116"/>
      <c r="F491" s="116"/>
      <c r="G491" s="116"/>
      <c r="H491" s="117"/>
      <c r="I491" s="117"/>
      <c r="J491" s="117"/>
      <c r="K491" s="117"/>
      <c r="L491" s="117"/>
      <c r="M491" s="117"/>
      <c r="N491" s="117"/>
      <c r="O491" s="117"/>
    </row>
    <row r="492" spans="2:15">
      <c r="B492" s="116"/>
      <c r="C492" s="116"/>
      <c r="D492" s="116"/>
      <c r="E492" s="116"/>
      <c r="F492" s="116"/>
      <c r="G492" s="116"/>
      <c r="H492" s="117"/>
      <c r="I492" s="117"/>
      <c r="J492" s="117"/>
      <c r="K492" s="117"/>
      <c r="L492" s="117"/>
      <c r="M492" s="117"/>
      <c r="N492" s="117"/>
      <c r="O492" s="117"/>
    </row>
    <row r="493" spans="2:15">
      <c r="B493" s="116"/>
      <c r="C493" s="116"/>
      <c r="D493" s="116"/>
      <c r="E493" s="116"/>
      <c r="F493" s="116"/>
      <c r="G493" s="116"/>
      <c r="H493" s="117"/>
      <c r="I493" s="117"/>
      <c r="J493" s="117"/>
      <c r="K493" s="117"/>
      <c r="L493" s="117"/>
      <c r="M493" s="117"/>
      <c r="N493" s="117"/>
      <c r="O493" s="117"/>
    </row>
    <row r="494" spans="2:15">
      <c r="B494" s="116"/>
      <c r="C494" s="116"/>
      <c r="D494" s="116"/>
      <c r="E494" s="116"/>
      <c r="F494" s="116"/>
      <c r="G494" s="116"/>
      <c r="H494" s="117"/>
      <c r="I494" s="117"/>
      <c r="J494" s="117"/>
      <c r="K494" s="117"/>
      <c r="L494" s="117"/>
      <c r="M494" s="117"/>
      <c r="N494" s="117"/>
      <c r="O494" s="117"/>
    </row>
    <row r="495" spans="2:15">
      <c r="B495" s="116"/>
      <c r="C495" s="116"/>
      <c r="D495" s="116"/>
      <c r="E495" s="116"/>
      <c r="F495" s="116"/>
      <c r="G495" s="116"/>
      <c r="H495" s="117"/>
      <c r="I495" s="117"/>
      <c r="J495" s="117"/>
      <c r="K495" s="117"/>
      <c r="L495" s="117"/>
      <c r="M495" s="117"/>
      <c r="N495" s="117"/>
      <c r="O495" s="117"/>
    </row>
    <row r="496" spans="2:15">
      <c r="B496" s="116"/>
      <c r="C496" s="116"/>
      <c r="D496" s="116"/>
      <c r="E496" s="116"/>
      <c r="F496" s="116"/>
      <c r="G496" s="116"/>
      <c r="H496" s="117"/>
      <c r="I496" s="117"/>
      <c r="J496" s="117"/>
      <c r="K496" s="117"/>
      <c r="L496" s="117"/>
      <c r="M496" s="117"/>
      <c r="N496" s="117"/>
      <c r="O496" s="117"/>
    </row>
    <row r="497" spans="2:15">
      <c r="B497" s="116"/>
      <c r="C497" s="116"/>
      <c r="D497" s="116"/>
      <c r="E497" s="116"/>
      <c r="F497" s="116"/>
      <c r="G497" s="116"/>
      <c r="H497" s="117"/>
      <c r="I497" s="117"/>
      <c r="J497" s="117"/>
      <c r="K497" s="117"/>
      <c r="L497" s="117"/>
      <c r="M497" s="117"/>
      <c r="N497" s="117"/>
      <c r="O497" s="117"/>
    </row>
    <row r="498" spans="2:15">
      <c r="B498" s="116"/>
      <c r="C498" s="116"/>
      <c r="D498" s="116"/>
      <c r="E498" s="116"/>
      <c r="F498" s="116"/>
      <c r="G498" s="116"/>
      <c r="H498" s="117"/>
      <c r="I498" s="117"/>
      <c r="J498" s="117"/>
      <c r="K498" s="117"/>
      <c r="L498" s="117"/>
      <c r="M498" s="117"/>
      <c r="N498" s="117"/>
      <c r="O498" s="117"/>
    </row>
    <row r="499" spans="2:15">
      <c r="B499" s="116"/>
      <c r="C499" s="116"/>
      <c r="D499" s="116"/>
      <c r="E499" s="116"/>
      <c r="F499" s="116"/>
      <c r="G499" s="116"/>
      <c r="H499" s="117"/>
      <c r="I499" s="117"/>
      <c r="J499" s="117"/>
      <c r="K499" s="117"/>
      <c r="L499" s="117"/>
      <c r="M499" s="117"/>
      <c r="N499" s="117"/>
      <c r="O499" s="117"/>
    </row>
    <row r="500" spans="2:15">
      <c r="B500" s="116"/>
      <c r="C500" s="116"/>
      <c r="D500" s="116"/>
      <c r="E500" s="116"/>
      <c r="F500" s="116"/>
      <c r="G500" s="116"/>
      <c r="H500" s="117"/>
      <c r="I500" s="117"/>
      <c r="J500" s="117"/>
      <c r="K500" s="117"/>
      <c r="L500" s="117"/>
      <c r="M500" s="117"/>
      <c r="N500" s="117"/>
      <c r="O500" s="117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3 K9 B35:I35 B269 B271"/>
    <dataValidation type="list" allowBlank="1" showInputMessage="1" showErrorMessage="1" sqref="E12:E34 E36:E355">
      <formula1>#REF!</formula1>
    </dataValidation>
    <dataValidation type="list" allowBlank="1" showInputMessage="1" showErrorMessage="1" sqref="H12:H34 H36:H355">
      <formula1>#REF!</formula1>
    </dataValidation>
    <dataValidation type="list" allowBlank="1" showInputMessage="1" showErrorMessage="1" sqref="G12:G34 G36:G361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8.85546875" style="2" bestFit="1" customWidth="1"/>
    <col min="3" max="3" width="60.140625" style="2" bestFit="1" customWidth="1"/>
    <col min="4" max="4" width="6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0.140625" style="1" bestFit="1" customWidth="1"/>
    <col min="9" max="9" width="11.855468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142</v>
      </c>
      <c r="C1" s="67" t="s" vm="1">
        <v>225</v>
      </c>
    </row>
    <row r="2" spans="2:14">
      <c r="B2" s="46" t="s">
        <v>141</v>
      </c>
      <c r="C2" s="67" t="s">
        <v>226</v>
      </c>
    </row>
    <row r="3" spans="2:14">
      <c r="B3" s="46" t="s">
        <v>143</v>
      </c>
      <c r="C3" s="67" t="s">
        <v>227</v>
      </c>
    </row>
    <row r="4" spans="2:14">
      <c r="B4" s="46" t="s">
        <v>144</v>
      </c>
      <c r="C4" s="67">
        <v>9454</v>
      </c>
    </row>
    <row r="6" spans="2:14" ht="26.25" customHeight="1">
      <c r="B6" s="133" t="s">
        <v>170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5"/>
    </row>
    <row r="7" spans="2:14" ht="26.25" customHeight="1">
      <c r="B7" s="133" t="s">
        <v>223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5"/>
    </row>
    <row r="8" spans="2:14" s="3" customFormat="1" ht="74.25" customHeight="1">
      <c r="B8" s="21" t="s">
        <v>111</v>
      </c>
      <c r="C8" s="29" t="s">
        <v>44</v>
      </c>
      <c r="D8" s="29" t="s">
        <v>115</v>
      </c>
      <c r="E8" s="29" t="s">
        <v>113</v>
      </c>
      <c r="F8" s="29" t="s">
        <v>65</v>
      </c>
      <c r="G8" s="29" t="s">
        <v>99</v>
      </c>
      <c r="H8" s="29" t="s">
        <v>201</v>
      </c>
      <c r="I8" s="29" t="s">
        <v>200</v>
      </c>
      <c r="J8" s="29" t="s">
        <v>215</v>
      </c>
      <c r="K8" s="29" t="s">
        <v>61</v>
      </c>
      <c r="L8" s="29" t="s">
        <v>58</v>
      </c>
      <c r="M8" s="29" t="s">
        <v>145</v>
      </c>
      <c r="N8" s="13" t="s">
        <v>147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208</v>
      </c>
      <c r="I9" s="31"/>
      <c r="J9" s="15" t="s">
        <v>204</v>
      </c>
      <c r="K9" s="15" t="s">
        <v>204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218</v>
      </c>
      <c r="C11" s="69"/>
      <c r="D11" s="69"/>
      <c r="E11" s="69"/>
      <c r="F11" s="69"/>
      <c r="G11" s="69"/>
      <c r="H11" s="77"/>
      <c r="I11" s="79"/>
      <c r="J11" s="77">
        <v>1.1887300199999999</v>
      </c>
      <c r="K11" s="77">
        <v>11363.804765864999</v>
      </c>
      <c r="L11" s="69"/>
      <c r="M11" s="78">
        <f>IFERROR(K11/$K$11,0)</f>
        <v>1</v>
      </c>
      <c r="N11" s="78">
        <f>K11/'סכום נכסי הקרן'!$C$42</f>
        <v>0.1381656846707264</v>
      </c>
    </row>
    <row r="12" spans="2:14">
      <c r="B12" s="70" t="s">
        <v>194</v>
      </c>
      <c r="C12" s="71"/>
      <c r="D12" s="71"/>
      <c r="E12" s="71"/>
      <c r="F12" s="71"/>
      <c r="G12" s="71"/>
      <c r="H12" s="80"/>
      <c r="I12" s="82"/>
      <c r="J12" s="71"/>
      <c r="K12" s="80">
        <v>1431.5718645439999</v>
      </c>
      <c r="L12" s="71"/>
      <c r="M12" s="81">
        <f t="shared" ref="M12:M75" si="0">IFERROR(K12/$K$11,0)</f>
        <v>0.12597645718485118</v>
      </c>
      <c r="N12" s="81">
        <f>K12/'סכום נכסי הקרן'!$C$42</f>
        <v>1.7405623459337414E-2</v>
      </c>
    </row>
    <row r="13" spans="2:14">
      <c r="B13" s="89" t="s">
        <v>219</v>
      </c>
      <c r="C13" s="71"/>
      <c r="D13" s="71"/>
      <c r="E13" s="71"/>
      <c r="F13" s="71"/>
      <c r="G13" s="71"/>
      <c r="H13" s="80"/>
      <c r="I13" s="82"/>
      <c r="J13" s="71"/>
      <c r="K13" s="80">
        <v>712.77554066699997</v>
      </c>
      <c r="L13" s="71"/>
      <c r="M13" s="81">
        <f t="shared" si="0"/>
        <v>6.2723318056999752E-2</v>
      </c>
      <c r="N13" s="81">
        <f>K13/'סכום נכסי הקרן'!$C$42</f>
        <v>8.6662101841651074E-3</v>
      </c>
    </row>
    <row r="14" spans="2:14">
      <c r="B14" s="76" t="s">
        <v>1713</v>
      </c>
      <c r="C14" s="73" t="s">
        <v>1714</v>
      </c>
      <c r="D14" s="86" t="s">
        <v>116</v>
      </c>
      <c r="E14" s="73" t="s">
        <v>1715</v>
      </c>
      <c r="F14" s="86" t="s">
        <v>1716</v>
      </c>
      <c r="G14" s="86" t="s">
        <v>129</v>
      </c>
      <c r="H14" s="83">
        <v>5265.8692499999997</v>
      </c>
      <c r="I14" s="85">
        <v>1551</v>
      </c>
      <c r="J14" s="73"/>
      <c r="K14" s="83">
        <v>81.673632068000003</v>
      </c>
      <c r="L14" s="84">
        <v>8.1706181156255883E-5</v>
      </c>
      <c r="M14" s="84">
        <f t="shared" si="0"/>
        <v>7.1871731124186645E-3</v>
      </c>
      <c r="N14" s="84">
        <f>K14/'סכום נכסי הקרן'!$C$42</f>
        <v>9.930206939243603E-4</v>
      </c>
    </row>
    <row r="15" spans="2:14">
      <c r="B15" s="76" t="s">
        <v>1717</v>
      </c>
      <c r="C15" s="73" t="s">
        <v>1718</v>
      </c>
      <c r="D15" s="86" t="s">
        <v>116</v>
      </c>
      <c r="E15" s="73" t="s">
        <v>1715</v>
      </c>
      <c r="F15" s="86" t="s">
        <v>1716</v>
      </c>
      <c r="G15" s="86" t="s">
        <v>129</v>
      </c>
      <c r="H15" s="83">
        <v>3885.5817590000001</v>
      </c>
      <c r="I15" s="85">
        <v>1922</v>
      </c>
      <c r="J15" s="73"/>
      <c r="K15" s="83">
        <v>74.680881404999994</v>
      </c>
      <c r="L15" s="84">
        <v>6.6231934752715224E-5</v>
      </c>
      <c r="M15" s="84">
        <f t="shared" si="0"/>
        <v>6.5718201732336235E-3</v>
      </c>
      <c r="N15" s="84">
        <f>K15/'סכום נכסי הקרן'!$C$42</f>
        <v>9.0800003376771525E-4</v>
      </c>
    </row>
    <row r="16" spans="2:14">
      <c r="B16" s="76" t="s">
        <v>1719</v>
      </c>
      <c r="C16" s="73" t="s">
        <v>1720</v>
      </c>
      <c r="D16" s="86" t="s">
        <v>116</v>
      </c>
      <c r="E16" s="73" t="s">
        <v>1721</v>
      </c>
      <c r="F16" s="86" t="s">
        <v>1716</v>
      </c>
      <c r="G16" s="86" t="s">
        <v>129</v>
      </c>
      <c r="H16" s="83">
        <v>2.8755600000000006</v>
      </c>
      <c r="I16" s="85">
        <v>1601</v>
      </c>
      <c r="J16" s="73"/>
      <c r="K16" s="83">
        <v>4.6037716000000006E-2</v>
      </c>
      <c r="L16" s="84">
        <v>5.6496744456538406E-6</v>
      </c>
      <c r="M16" s="84">
        <f t="shared" si="0"/>
        <v>4.0512589707885281E-6</v>
      </c>
      <c r="N16" s="84">
        <f>K16/'סכום נכסי הקרן'!$C$42</f>
        <v>5.597449694774193E-7</v>
      </c>
    </row>
    <row r="17" spans="2:14">
      <c r="B17" s="76" t="s">
        <v>1722</v>
      </c>
      <c r="C17" s="73" t="s">
        <v>1723</v>
      </c>
      <c r="D17" s="86" t="s">
        <v>116</v>
      </c>
      <c r="E17" s="73" t="s">
        <v>1721</v>
      </c>
      <c r="F17" s="86" t="s">
        <v>1716</v>
      </c>
      <c r="G17" s="86" t="s">
        <v>129</v>
      </c>
      <c r="H17" s="83">
        <v>7537.5616499999996</v>
      </c>
      <c r="I17" s="85">
        <v>1547</v>
      </c>
      <c r="J17" s="73"/>
      <c r="K17" s="83">
        <v>116.60607872600001</v>
      </c>
      <c r="L17" s="84">
        <v>8.7219981887552025E-5</v>
      </c>
      <c r="M17" s="84">
        <f t="shared" si="0"/>
        <v>1.0261182863354489E-2</v>
      </c>
      <c r="N17" s="84">
        <f>K17/'סכום נכסי הקרן'!$C$42</f>
        <v>1.4177433558468977E-3</v>
      </c>
    </row>
    <row r="18" spans="2:14">
      <c r="B18" s="76" t="s">
        <v>1724</v>
      </c>
      <c r="C18" s="73" t="s">
        <v>1725</v>
      </c>
      <c r="D18" s="86" t="s">
        <v>116</v>
      </c>
      <c r="E18" s="73" t="s">
        <v>1721</v>
      </c>
      <c r="F18" s="86" t="s">
        <v>1716</v>
      </c>
      <c r="G18" s="86" t="s">
        <v>129</v>
      </c>
      <c r="H18" s="83">
        <v>1653.4469999999999</v>
      </c>
      <c r="I18" s="85">
        <v>1906</v>
      </c>
      <c r="J18" s="73"/>
      <c r="K18" s="83">
        <v>31.514699820000001</v>
      </c>
      <c r="L18" s="84">
        <v>2.0382385563320382E-5</v>
      </c>
      <c r="M18" s="84">
        <f t="shared" si="0"/>
        <v>2.773252486232866E-3</v>
      </c>
      <c r="N18" s="84">
        <f>K18/'סכום נכסי הקרן'!$C$42</f>
        <v>3.8316832852515817E-4</v>
      </c>
    </row>
    <row r="19" spans="2:14">
      <c r="B19" s="76" t="s">
        <v>1726</v>
      </c>
      <c r="C19" s="73" t="s">
        <v>1727</v>
      </c>
      <c r="D19" s="86" t="s">
        <v>116</v>
      </c>
      <c r="E19" s="73" t="s">
        <v>1728</v>
      </c>
      <c r="F19" s="86" t="s">
        <v>1716</v>
      </c>
      <c r="G19" s="86" t="s">
        <v>129</v>
      </c>
      <c r="H19" s="83">
        <v>184.93445299999999</v>
      </c>
      <c r="I19" s="85">
        <v>18670</v>
      </c>
      <c r="J19" s="73"/>
      <c r="K19" s="83">
        <v>34.527262282000002</v>
      </c>
      <c r="L19" s="84">
        <v>1.9602360642740128E-5</v>
      </c>
      <c r="M19" s="84">
        <f t="shared" si="0"/>
        <v>3.0383540542437176E-3</v>
      </c>
      <c r="N19" s="84">
        <f>K19/'סכום נכסי הקרן'!$C$42</f>
        <v>4.1979626817666062E-4</v>
      </c>
    </row>
    <row r="20" spans="2:14">
      <c r="B20" s="76" t="s">
        <v>1729</v>
      </c>
      <c r="C20" s="73" t="s">
        <v>1730</v>
      </c>
      <c r="D20" s="86" t="s">
        <v>116</v>
      </c>
      <c r="E20" s="73" t="s">
        <v>1728</v>
      </c>
      <c r="F20" s="86" t="s">
        <v>1716</v>
      </c>
      <c r="G20" s="86" t="s">
        <v>129</v>
      </c>
      <c r="H20" s="83">
        <v>974.09595000000002</v>
      </c>
      <c r="I20" s="85">
        <v>15500</v>
      </c>
      <c r="J20" s="73"/>
      <c r="K20" s="83">
        <v>150.98487225</v>
      </c>
      <c r="L20" s="84">
        <v>6.8732188897528565E-5</v>
      </c>
      <c r="M20" s="84">
        <f t="shared" si="0"/>
        <v>1.3286471860510463E-2</v>
      </c>
      <c r="N20" s="84">
        <f>K20/'סכום נכסי הקרן'!$C$42</f>
        <v>1.835734481465768E-3</v>
      </c>
    </row>
    <row r="21" spans="2:14">
      <c r="B21" s="76" t="s">
        <v>1731</v>
      </c>
      <c r="C21" s="73" t="s">
        <v>1732</v>
      </c>
      <c r="D21" s="86" t="s">
        <v>116</v>
      </c>
      <c r="E21" s="73" t="s">
        <v>1733</v>
      </c>
      <c r="F21" s="86" t="s">
        <v>1716</v>
      </c>
      <c r="G21" s="86" t="s">
        <v>129</v>
      </c>
      <c r="H21" s="83">
        <v>7260.7890000000007</v>
      </c>
      <c r="I21" s="85">
        <v>1557</v>
      </c>
      <c r="J21" s="73"/>
      <c r="K21" s="83">
        <v>113.05048472999999</v>
      </c>
      <c r="L21" s="84">
        <v>4.3323589011553593E-5</v>
      </c>
      <c r="M21" s="84">
        <f t="shared" si="0"/>
        <v>9.94829522851229E-3</v>
      </c>
      <c r="N21" s="84">
        <f>K21/'סכום נכסי הקרן'!$C$42</f>
        <v>1.3745130215539209E-3</v>
      </c>
    </row>
    <row r="22" spans="2:14">
      <c r="B22" s="76" t="s">
        <v>1734</v>
      </c>
      <c r="C22" s="73" t="s">
        <v>1735</v>
      </c>
      <c r="D22" s="86" t="s">
        <v>116</v>
      </c>
      <c r="E22" s="73" t="s">
        <v>1733</v>
      </c>
      <c r="F22" s="86" t="s">
        <v>1716</v>
      </c>
      <c r="G22" s="86" t="s">
        <v>129</v>
      </c>
      <c r="H22" s="83">
        <v>8.4800000000000001E-4</v>
      </c>
      <c r="I22" s="85">
        <v>1489</v>
      </c>
      <c r="J22" s="73"/>
      <c r="K22" s="83">
        <v>1.2630999999999998E-5</v>
      </c>
      <c r="L22" s="84">
        <v>1.1630951553109215E-11</v>
      </c>
      <c r="M22" s="84">
        <f t="shared" si="0"/>
        <v>1.1115115280703736E-9</v>
      </c>
      <c r="N22" s="84">
        <f>K22/'סכום נכסי הקרן'!$C$42</f>
        <v>1.5357275129524848E-10</v>
      </c>
    </row>
    <row r="23" spans="2:14">
      <c r="B23" s="76" t="s">
        <v>1736</v>
      </c>
      <c r="C23" s="73" t="s">
        <v>1737</v>
      </c>
      <c r="D23" s="86" t="s">
        <v>116</v>
      </c>
      <c r="E23" s="73" t="s">
        <v>1733</v>
      </c>
      <c r="F23" s="86" t="s">
        <v>1716</v>
      </c>
      <c r="G23" s="86" t="s">
        <v>129</v>
      </c>
      <c r="H23" s="83">
        <v>5776.2811499999998</v>
      </c>
      <c r="I23" s="85">
        <v>1899</v>
      </c>
      <c r="J23" s="73"/>
      <c r="K23" s="83">
        <v>109.69157903900002</v>
      </c>
      <c r="L23" s="84">
        <v>4.4230290845567955E-5</v>
      </c>
      <c r="M23" s="84">
        <f t="shared" si="0"/>
        <v>9.6527159080113268E-3</v>
      </c>
      <c r="N23" s="84">
        <f>K23/'סכום נכסי הקרן'!$C$42</f>
        <v>1.3336741023623974E-3</v>
      </c>
    </row>
    <row r="24" spans="2:14">
      <c r="B24" s="72"/>
      <c r="C24" s="73"/>
      <c r="D24" s="73"/>
      <c r="E24" s="73"/>
      <c r="F24" s="73"/>
      <c r="G24" s="73"/>
      <c r="H24" s="83"/>
      <c r="I24" s="85"/>
      <c r="J24" s="73"/>
      <c r="K24" s="73"/>
      <c r="L24" s="73"/>
      <c r="M24" s="84"/>
      <c r="N24" s="73"/>
    </row>
    <row r="25" spans="2:14">
      <c r="B25" s="89" t="s">
        <v>220</v>
      </c>
      <c r="C25" s="71"/>
      <c r="D25" s="71"/>
      <c r="E25" s="71"/>
      <c r="F25" s="71"/>
      <c r="G25" s="71"/>
      <c r="H25" s="80"/>
      <c r="I25" s="82"/>
      <c r="J25" s="71"/>
      <c r="K25" s="80">
        <v>718.79632387699996</v>
      </c>
      <c r="L25" s="71"/>
      <c r="M25" s="81">
        <f t="shared" si="0"/>
        <v>6.3253139127851438E-2</v>
      </c>
      <c r="N25" s="81">
        <f>K25/'סכום נכסי הקרן'!$C$42</f>
        <v>8.7394132751723065E-3</v>
      </c>
    </row>
    <row r="26" spans="2:14">
      <c r="B26" s="76" t="s">
        <v>1738</v>
      </c>
      <c r="C26" s="73" t="s">
        <v>1739</v>
      </c>
      <c r="D26" s="86" t="s">
        <v>116</v>
      </c>
      <c r="E26" s="73" t="s">
        <v>1715</v>
      </c>
      <c r="F26" s="86" t="s">
        <v>1740</v>
      </c>
      <c r="G26" s="86" t="s">
        <v>129</v>
      </c>
      <c r="H26" s="83">
        <v>5998.2236929999999</v>
      </c>
      <c r="I26" s="85">
        <v>330.07</v>
      </c>
      <c r="J26" s="73"/>
      <c r="K26" s="83">
        <v>19.798336940000002</v>
      </c>
      <c r="L26" s="84">
        <v>2.2627061956530351E-4</v>
      </c>
      <c r="M26" s="84">
        <f t="shared" si="0"/>
        <v>1.7422278319556273E-3</v>
      </c>
      <c r="N26" s="84">
        <f>K26/'סכום נכסי הקרן'!$C$42</f>
        <v>2.4071610125454449E-4</v>
      </c>
    </row>
    <row r="27" spans="2:14">
      <c r="B27" s="76" t="s">
        <v>1741</v>
      </c>
      <c r="C27" s="73" t="s">
        <v>1742</v>
      </c>
      <c r="D27" s="86" t="s">
        <v>116</v>
      </c>
      <c r="E27" s="73" t="s">
        <v>1715</v>
      </c>
      <c r="F27" s="86" t="s">
        <v>1740</v>
      </c>
      <c r="G27" s="86" t="s">
        <v>129</v>
      </c>
      <c r="H27" s="83">
        <v>44621.743466</v>
      </c>
      <c r="I27" s="85">
        <v>344.07</v>
      </c>
      <c r="J27" s="73"/>
      <c r="K27" s="83">
        <v>153.53003274699998</v>
      </c>
      <c r="L27" s="84">
        <v>1.6972370902652905E-4</v>
      </c>
      <c r="M27" s="84">
        <f t="shared" si="0"/>
        <v>1.3510442665134388E-2</v>
      </c>
      <c r="N27" s="84">
        <f>K27/'סכום נכסי הקרן'!$C$42</f>
        <v>1.8666795610328862E-3</v>
      </c>
    </row>
    <row r="28" spans="2:14">
      <c r="B28" s="76" t="s">
        <v>1743</v>
      </c>
      <c r="C28" s="73" t="s">
        <v>1744</v>
      </c>
      <c r="D28" s="86" t="s">
        <v>116</v>
      </c>
      <c r="E28" s="73" t="s">
        <v>1721</v>
      </c>
      <c r="F28" s="86" t="s">
        <v>1740</v>
      </c>
      <c r="G28" s="86" t="s">
        <v>129</v>
      </c>
      <c r="H28" s="83">
        <v>29067.062757</v>
      </c>
      <c r="I28" s="85">
        <v>344.83</v>
      </c>
      <c r="J28" s="73"/>
      <c r="K28" s="83">
        <v>100.23195251600001</v>
      </c>
      <c r="L28" s="84">
        <v>7.2670875303890018E-5</v>
      </c>
      <c r="M28" s="84">
        <f t="shared" si="0"/>
        <v>8.820281110168339E-3</v>
      </c>
      <c r="N28" s="84">
        <f>K28/'סכום נכסי הקרן'!$C$42</f>
        <v>1.2186601785746834E-3</v>
      </c>
    </row>
    <row r="29" spans="2:14">
      <c r="B29" s="76" t="s">
        <v>1745</v>
      </c>
      <c r="C29" s="73" t="s">
        <v>1746</v>
      </c>
      <c r="D29" s="86" t="s">
        <v>116</v>
      </c>
      <c r="E29" s="73" t="s">
        <v>1721</v>
      </c>
      <c r="F29" s="86" t="s">
        <v>1740</v>
      </c>
      <c r="G29" s="86" t="s">
        <v>129</v>
      </c>
      <c r="H29" s="83">
        <v>14376.658289999999</v>
      </c>
      <c r="I29" s="85">
        <v>378.45</v>
      </c>
      <c r="J29" s="73"/>
      <c r="K29" s="83">
        <v>54.408463296000001</v>
      </c>
      <c r="L29" s="84">
        <v>6.4627743150918085E-5</v>
      </c>
      <c r="M29" s="84">
        <f t="shared" si="0"/>
        <v>4.7878738166493391E-3</v>
      </c>
      <c r="N29" s="84">
        <f>K29/'סכום נכסי הקרן'!$C$42</f>
        <v>6.6151986399439985E-4</v>
      </c>
    </row>
    <row r="30" spans="2:14">
      <c r="B30" s="76" t="s">
        <v>1747</v>
      </c>
      <c r="C30" s="73" t="s">
        <v>1748</v>
      </c>
      <c r="D30" s="86" t="s">
        <v>116</v>
      </c>
      <c r="E30" s="73" t="s">
        <v>1728</v>
      </c>
      <c r="F30" s="86" t="s">
        <v>1740</v>
      </c>
      <c r="G30" s="86" t="s">
        <v>129</v>
      </c>
      <c r="H30" s="83">
        <v>30.193431</v>
      </c>
      <c r="I30" s="85">
        <v>3545.21</v>
      </c>
      <c r="J30" s="73"/>
      <c r="K30" s="83">
        <v>1.070420529</v>
      </c>
      <c r="L30" s="84">
        <v>1.2759337556719566E-6</v>
      </c>
      <c r="M30" s="84">
        <f t="shared" si="0"/>
        <v>9.4195610629933311E-5</v>
      </c>
      <c r="N30" s="84">
        <f>K30/'סכום נכסי הקרן'!$C$42</f>
        <v>1.301460103566189E-5</v>
      </c>
    </row>
    <row r="31" spans="2:14">
      <c r="B31" s="76" t="s">
        <v>1749</v>
      </c>
      <c r="C31" s="73" t="s">
        <v>1750</v>
      </c>
      <c r="D31" s="86" t="s">
        <v>116</v>
      </c>
      <c r="E31" s="73" t="s">
        <v>1728</v>
      </c>
      <c r="F31" s="86" t="s">
        <v>1740</v>
      </c>
      <c r="G31" s="86" t="s">
        <v>129</v>
      </c>
      <c r="H31" s="83">
        <v>133.77940799999999</v>
      </c>
      <c r="I31" s="85">
        <v>3285.48</v>
      </c>
      <c r="J31" s="73"/>
      <c r="K31" s="83">
        <v>4.3952956940000005</v>
      </c>
      <c r="L31" s="84">
        <v>2.7183278856809846E-5</v>
      </c>
      <c r="M31" s="84">
        <f t="shared" si="0"/>
        <v>3.8678028922168266E-4</v>
      </c>
      <c r="N31" s="84">
        <f>K31/'סכום נכסי הקרן'!$C$42</f>
        <v>5.3439763477455364E-5</v>
      </c>
    </row>
    <row r="32" spans="2:14">
      <c r="B32" s="76" t="s">
        <v>1751</v>
      </c>
      <c r="C32" s="73" t="s">
        <v>1752</v>
      </c>
      <c r="D32" s="86" t="s">
        <v>116</v>
      </c>
      <c r="E32" s="73" t="s">
        <v>1728</v>
      </c>
      <c r="F32" s="86" t="s">
        <v>1740</v>
      </c>
      <c r="G32" s="86" t="s">
        <v>129</v>
      </c>
      <c r="H32" s="83">
        <v>2710.42994</v>
      </c>
      <c r="I32" s="85">
        <v>3430.19</v>
      </c>
      <c r="J32" s="73"/>
      <c r="K32" s="83">
        <v>92.972896777000003</v>
      </c>
      <c r="L32" s="84">
        <v>6.9796238898782844E-5</v>
      </c>
      <c r="M32" s="84">
        <f t="shared" si="0"/>
        <v>8.1814936715804282E-3</v>
      </c>
      <c r="N32" s="84">
        <f>K32/'סכום נכסי הקרן'!$C$42</f>
        <v>1.130401674763125E-3</v>
      </c>
    </row>
    <row r="33" spans="2:14">
      <c r="B33" s="76" t="s">
        <v>1753</v>
      </c>
      <c r="C33" s="73" t="s">
        <v>1754</v>
      </c>
      <c r="D33" s="86" t="s">
        <v>116</v>
      </c>
      <c r="E33" s="73" t="s">
        <v>1728</v>
      </c>
      <c r="F33" s="86" t="s">
        <v>1740</v>
      </c>
      <c r="G33" s="86" t="s">
        <v>129</v>
      </c>
      <c r="H33" s="83">
        <v>1657.184661</v>
      </c>
      <c r="I33" s="85">
        <v>3800.64</v>
      </c>
      <c r="J33" s="73"/>
      <c r="K33" s="83">
        <v>62.983623111000007</v>
      </c>
      <c r="L33" s="84">
        <v>7.9610109626326224E-5</v>
      </c>
      <c r="M33" s="84">
        <f t="shared" si="0"/>
        <v>5.5424766976103334E-3</v>
      </c>
      <c r="N33" s="84">
        <f>K33/'סכום נכסי הקרן'!$C$42</f>
        <v>7.6578008769687827E-4</v>
      </c>
    </row>
    <row r="34" spans="2:14">
      <c r="B34" s="76" t="s">
        <v>1755</v>
      </c>
      <c r="C34" s="73" t="s">
        <v>1756</v>
      </c>
      <c r="D34" s="86" t="s">
        <v>116</v>
      </c>
      <c r="E34" s="73" t="s">
        <v>1733</v>
      </c>
      <c r="F34" s="86" t="s">
        <v>1740</v>
      </c>
      <c r="G34" s="86" t="s">
        <v>129</v>
      </c>
      <c r="H34" s="83">
        <v>36793.331639999997</v>
      </c>
      <c r="I34" s="85">
        <v>344.12</v>
      </c>
      <c r="J34" s="73"/>
      <c r="K34" s="83">
        <v>126.61321283200002</v>
      </c>
      <c r="L34" s="84">
        <v>8.168346902287979E-5</v>
      </c>
      <c r="M34" s="84">
        <f t="shared" si="0"/>
        <v>1.1141797614503663E-2</v>
      </c>
      <c r="N34" s="84">
        <f>K34/'סכום נכסי הקרן'!$C$42</f>
        <v>1.5394140958705648E-3</v>
      </c>
    </row>
    <row r="35" spans="2:14">
      <c r="B35" s="76" t="s">
        <v>1757</v>
      </c>
      <c r="C35" s="73" t="s">
        <v>1758</v>
      </c>
      <c r="D35" s="86" t="s">
        <v>116</v>
      </c>
      <c r="E35" s="73" t="s">
        <v>1733</v>
      </c>
      <c r="F35" s="86" t="s">
        <v>1740</v>
      </c>
      <c r="G35" s="86" t="s">
        <v>129</v>
      </c>
      <c r="H35" s="83">
        <v>26906.106540000001</v>
      </c>
      <c r="I35" s="85">
        <v>382.04</v>
      </c>
      <c r="J35" s="73"/>
      <c r="K35" s="83">
        <v>102.79208943500002</v>
      </c>
      <c r="L35" s="84">
        <v>9.5777655058322731E-5</v>
      </c>
      <c r="M35" s="84">
        <f t="shared" si="0"/>
        <v>9.0455698203977027E-3</v>
      </c>
      <c r="N35" s="84">
        <f>K35/'סכום נכסי הקרן'!$C$42</f>
        <v>1.2497873474721082E-3</v>
      </c>
    </row>
    <row r="36" spans="2:14">
      <c r="B36" s="72"/>
      <c r="C36" s="73"/>
      <c r="D36" s="73"/>
      <c r="E36" s="73"/>
      <c r="F36" s="73"/>
      <c r="G36" s="73"/>
      <c r="H36" s="83"/>
      <c r="I36" s="85"/>
      <c r="J36" s="73"/>
      <c r="K36" s="73"/>
      <c r="L36" s="73"/>
      <c r="M36" s="84"/>
      <c r="N36" s="73"/>
    </row>
    <row r="37" spans="2:14">
      <c r="B37" s="70" t="s">
        <v>193</v>
      </c>
      <c r="C37" s="71"/>
      <c r="D37" s="71"/>
      <c r="E37" s="71"/>
      <c r="F37" s="71"/>
      <c r="G37" s="71"/>
      <c r="H37" s="80"/>
      <c r="I37" s="82"/>
      <c r="J37" s="80">
        <v>1.1887300199999999</v>
      </c>
      <c r="K37" s="80">
        <v>9932.2329013210001</v>
      </c>
      <c r="L37" s="71"/>
      <c r="M37" s="81">
        <f t="shared" si="0"/>
        <v>0.87402354281514882</v>
      </c>
      <c r="N37" s="81">
        <f>K37/'סכום נכסי הקרן'!$C$42</f>
        <v>0.12076006121138899</v>
      </c>
    </row>
    <row r="38" spans="2:14">
      <c r="B38" s="89" t="s">
        <v>221</v>
      </c>
      <c r="C38" s="71"/>
      <c r="D38" s="71"/>
      <c r="E38" s="71"/>
      <c r="F38" s="71"/>
      <c r="G38" s="71"/>
      <c r="H38" s="80"/>
      <c r="I38" s="82"/>
      <c r="J38" s="71"/>
      <c r="K38" s="80">
        <v>9334.1929412149984</v>
      </c>
      <c r="L38" s="71"/>
      <c r="M38" s="81">
        <f t="shared" si="0"/>
        <v>0.82139680622227684</v>
      </c>
      <c r="N38" s="81">
        <f>K38/'סכום נכסי הקרן'!$C$42</f>
        <v>0.11348885211804885</v>
      </c>
    </row>
    <row r="39" spans="2:14">
      <c r="B39" s="76" t="s">
        <v>1759</v>
      </c>
      <c r="C39" s="73" t="s">
        <v>1760</v>
      </c>
      <c r="D39" s="86" t="s">
        <v>27</v>
      </c>
      <c r="E39" s="73"/>
      <c r="F39" s="86" t="s">
        <v>1716</v>
      </c>
      <c r="G39" s="86" t="s">
        <v>128</v>
      </c>
      <c r="H39" s="83">
        <v>1895.855716</v>
      </c>
      <c r="I39" s="85">
        <v>4496.96</v>
      </c>
      <c r="J39" s="73"/>
      <c r="K39" s="83">
        <v>274.09763232799997</v>
      </c>
      <c r="L39" s="84">
        <v>4.6091151410550055E-5</v>
      </c>
      <c r="M39" s="84">
        <f t="shared" si="0"/>
        <v>2.4120234197558918E-2</v>
      </c>
      <c r="N39" s="84">
        <f>K39/'סכום נכסי הקרן'!$C$42</f>
        <v>3.3325886723239969E-3</v>
      </c>
    </row>
    <row r="40" spans="2:14">
      <c r="B40" s="76" t="s">
        <v>1761</v>
      </c>
      <c r="C40" s="73" t="s">
        <v>1762</v>
      </c>
      <c r="D40" s="86" t="s">
        <v>27</v>
      </c>
      <c r="E40" s="73"/>
      <c r="F40" s="86" t="s">
        <v>1716</v>
      </c>
      <c r="G40" s="86" t="s">
        <v>128</v>
      </c>
      <c r="H40" s="83">
        <v>28.900252000000005</v>
      </c>
      <c r="I40" s="85">
        <v>592.78</v>
      </c>
      <c r="J40" s="73"/>
      <c r="K40" s="83">
        <v>0.55077746499999991</v>
      </c>
      <c r="L40" s="84">
        <v>8.9778891274843095E-8</v>
      </c>
      <c r="M40" s="84">
        <f t="shared" si="0"/>
        <v>4.8467698657974554E-5</v>
      </c>
      <c r="N40" s="84">
        <f>K40/'סכום נכסי הקרן'!$C$42</f>
        <v>6.6965727694935019E-6</v>
      </c>
    </row>
    <row r="41" spans="2:14">
      <c r="B41" s="76" t="s">
        <v>1763</v>
      </c>
      <c r="C41" s="73" t="s">
        <v>1764</v>
      </c>
      <c r="D41" s="86" t="s">
        <v>27</v>
      </c>
      <c r="E41" s="73"/>
      <c r="F41" s="86" t="s">
        <v>1716</v>
      </c>
      <c r="G41" s="86" t="s">
        <v>128</v>
      </c>
      <c r="H41" s="83">
        <v>2243.0700930000003</v>
      </c>
      <c r="I41" s="85">
        <v>7834.6</v>
      </c>
      <c r="J41" s="73"/>
      <c r="K41" s="83">
        <v>564.98985569999991</v>
      </c>
      <c r="L41" s="84">
        <v>5.0025091895653111E-5</v>
      </c>
      <c r="M41" s="84">
        <f t="shared" si="0"/>
        <v>4.9718370505373033E-2</v>
      </c>
      <c r="N41" s="84">
        <f>K41/'סכום נכסי הקרן'!$C$42</f>
        <v>6.8693727015877145E-3</v>
      </c>
    </row>
    <row r="42" spans="2:14">
      <c r="B42" s="76" t="s">
        <v>1765</v>
      </c>
      <c r="C42" s="73" t="s">
        <v>1766</v>
      </c>
      <c r="D42" s="86" t="s">
        <v>27</v>
      </c>
      <c r="E42" s="73"/>
      <c r="F42" s="86" t="s">
        <v>1716</v>
      </c>
      <c r="G42" s="86" t="s">
        <v>130</v>
      </c>
      <c r="H42" s="83">
        <v>253.02269800000002</v>
      </c>
      <c r="I42" s="85">
        <v>6091.6</v>
      </c>
      <c r="J42" s="73"/>
      <c r="K42" s="83">
        <v>60.790929161999998</v>
      </c>
      <c r="L42" s="84">
        <v>1.1200015032347435E-5</v>
      </c>
      <c r="M42" s="84">
        <f t="shared" si="0"/>
        <v>5.3495224895631745E-3</v>
      </c>
      <c r="N42" s="84">
        <f>K42/'סכום נכסי הקרן'!$C$42</f>
        <v>7.3912043743194474E-4</v>
      </c>
    </row>
    <row r="43" spans="2:14">
      <c r="B43" s="76" t="s">
        <v>1767</v>
      </c>
      <c r="C43" s="73" t="s">
        <v>1768</v>
      </c>
      <c r="D43" s="86" t="s">
        <v>1465</v>
      </c>
      <c r="E43" s="73"/>
      <c r="F43" s="86" t="s">
        <v>1716</v>
      </c>
      <c r="G43" s="86" t="s">
        <v>128</v>
      </c>
      <c r="H43" s="83">
        <v>379.95659799999999</v>
      </c>
      <c r="I43" s="85">
        <v>6748</v>
      </c>
      <c r="J43" s="73"/>
      <c r="K43" s="83">
        <v>82.430899992000008</v>
      </c>
      <c r="L43" s="84">
        <v>2.1015298561946901E-6</v>
      </c>
      <c r="M43" s="84">
        <f t="shared" si="0"/>
        <v>7.2538117021870062E-3</v>
      </c>
      <c r="N43" s="84">
        <f>K43/'סכום נכסי הקרן'!$C$42</f>
        <v>1.002227860305195E-3</v>
      </c>
    </row>
    <row r="44" spans="2:14">
      <c r="B44" s="76" t="s">
        <v>1769</v>
      </c>
      <c r="C44" s="73" t="s">
        <v>1770</v>
      </c>
      <c r="D44" s="86" t="s">
        <v>1465</v>
      </c>
      <c r="E44" s="73"/>
      <c r="F44" s="86" t="s">
        <v>1716</v>
      </c>
      <c r="G44" s="86" t="s">
        <v>128</v>
      </c>
      <c r="H44" s="83">
        <v>233.91767899999999</v>
      </c>
      <c r="I44" s="85">
        <v>16078</v>
      </c>
      <c r="J44" s="73"/>
      <c r="K44" s="83">
        <v>120.91384936199998</v>
      </c>
      <c r="L44" s="84">
        <v>2.0464656508635466E-6</v>
      </c>
      <c r="M44" s="84">
        <f t="shared" si="0"/>
        <v>1.0640261061612507E-2</v>
      </c>
      <c r="N44" s="84">
        <f>K44/'סכום נכסי הקרן'!$C$42</f>
        <v>1.470118954652962E-3</v>
      </c>
    </row>
    <row r="45" spans="2:14">
      <c r="B45" s="76" t="s">
        <v>1771</v>
      </c>
      <c r="C45" s="73" t="s">
        <v>1772</v>
      </c>
      <c r="D45" s="86" t="s">
        <v>1465</v>
      </c>
      <c r="E45" s="73"/>
      <c r="F45" s="86" t="s">
        <v>1716</v>
      </c>
      <c r="G45" s="86" t="s">
        <v>128</v>
      </c>
      <c r="H45" s="83">
        <v>495.12204899999995</v>
      </c>
      <c r="I45" s="85">
        <v>6745</v>
      </c>
      <c r="J45" s="73"/>
      <c r="K45" s="83">
        <v>107.3680827</v>
      </c>
      <c r="L45" s="84">
        <v>2.5104832549223799E-6</v>
      </c>
      <c r="M45" s="84">
        <f t="shared" si="0"/>
        <v>9.4482512602219338E-3</v>
      </c>
      <c r="N45" s="84">
        <f>K45/'סכום נכסי הקרן'!$C$42</f>
        <v>1.3054241043096171E-3</v>
      </c>
    </row>
    <row r="46" spans="2:14">
      <c r="B46" s="76" t="s">
        <v>1773</v>
      </c>
      <c r="C46" s="73" t="s">
        <v>1774</v>
      </c>
      <c r="D46" s="86" t="s">
        <v>118</v>
      </c>
      <c r="E46" s="73"/>
      <c r="F46" s="86" t="s">
        <v>1716</v>
      </c>
      <c r="G46" s="86" t="s">
        <v>137</v>
      </c>
      <c r="H46" s="83">
        <v>5794.0412679999999</v>
      </c>
      <c r="I46" s="85">
        <f>189700/100</f>
        <v>1897</v>
      </c>
      <c r="J46" s="73"/>
      <c r="K46" s="83">
        <v>342.82952245300004</v>
      </c>
      <c r="L46" s="84">
        <v>1.6461182062854056E-6</v>
      </c>
      <c r="M46" s="84">
        <f t="shared" si="0"/>
        <v>3.0168550896157907E-2</v>
      </c>
      <c r="N46" s="84">
        <f>K46/'סכום נכסי הקרן'!$C$42</f>
        <v>4.1682584900913141E-3</v>
      </c>
    </row>
    <row r="47" spans="2:14">
      <c r="B47" s="76" t="s">
        <v>1775</v>
      </c>
      <c r="C47" s="73" t="s">
        <v>1776</v>
      </c>
      <c r="D47" s="86" t="s">
        <v>1465</v>
      </c>
      <c r="E47" s="73"/>
      <c r="F47" s="86" t="s">
        <v>1716</v>
      </c>
      <c r="G47" s="86" t="s">
        <v>128</v>
      </c>
      <c r="H47" s="83">
        <v>433.75319999999999</v>
      </c>
      <c r="I47" s="85">
        <v>2948</v>
      </c>
      <c r="J47" s="73"/>
      <c r="K47" s="83">
        <v>41.110347539999999</v>
      </c>
      <c r="L47" s="84">
        <v>5.1696032901446231E-7</v>
      </c>
      <c r="M47" s="84">
        <f t="shared" si="0"/>
        <v>3.6176569720283054E-3</v>
      </c>
      <c r="N47" s="84">
        <f>K47/'סכום נכסי הקרן'!$C$42</f>
        <v>4.9983605244411766E-4</v>
      </c>
    </row>
    <row r="48" spans="2:14">
      <c r="B48" s="76" t="s">
        <v>1777</v>
      </c>
      <c r="C48" s="73" t="s">
        <v>1778</v>
      </c>
      <c r="D48" s="86" t="s">
        <v>1465</v>
      </c>
      <c r="E48" s="73"/>
      <c r="F48" s="86" t="s">
        <v>1716</v>
      </c>
      <c r="G48" s="86" t="s">
        <v>128</v>
      </c>
      <c r="H48" s="83">
        <v>377.72674499999999</v>
      </c>
      <c r="I48" s="85">
        <v>11344</v>
      </c>
      <c r="J48" s="73"/>
      <c r="K48" s="83">
        <v>137.760570078</v>
      </c>
      <c r="L48" s="84">
        <v>1.6690285850904202E-6</v>
      </c>
      <c r="M48" s="84">
        <f t="shared" si="0"/>
        <v>1.2122750515022054E-2</v>
      </c>
      <c r="N48" s="84">
        <f>K48/'סכום נכסי הקרן'!$C$42</f>
        <v>1.6749481250004231E-3</v>
      </c>
    </row>
    <row r="49" spans="2:14">
      <c r="B49" s="76" t="s">
        <v>1779</v>
      </c>
      <c r="C49" s="73" t="s">
        <v>1780</v>
      </c>
      <c r="D49" s="86" t="s">
        <v>27</v>
      </c>
      <c r="E49" s="73"/>
      <c r="F49" s="86" t="s">
        <v>1716</v>
      </c>
      <c r="G49" s="86" t="s">
        <v>136</v>
      </c>
      <c r="H49" s="83">
        <v>1547.1915200000001</v>
      </c>
      <c r="I49" s="85">
        <v>3970</v>
      </c>
      <c r="J49" s="73"/>
      <c r="K49" s="83">
        <v>154.891648339</v>
      </c>
      <c r="L49" s="84">
        <v>2.683952348968176E-5</v>
      </c>
      <c r="M49" s="84">
        <f t="shared" si="0"/>
        <v>1.3630263061564472E-2</v>
      </c>
      <c r="N49" s="84">
        <f>K49/'סכום נכסי הקרן'!$C$42</f>
        <v>1.8832346281431665E-3</v>
      </c>
    </row>
    <row r="50" spans="2:14">
      <c r="B50" s="76" t="s">
        <v>1781</v>
      </c>
      <c r="C50" s="73" t="s">
        <v>1782</v>
      </c>
      <c r="D50" s="86" t="s">
        <v>1465</v>
      </c>
      <c r="E50" s="73"/>
      <c r="F50" s="86" t="s">
        <v>1716</v>
      </c>
      <c r="G50" s="86" t="s">
        <v>128</v>
      </c>
      <c r="H50" s="83">
        <v>969.21321200000011</v>
      </c>
      <c r="I50" s="85">
        <v>8855</v>
      </c>
      <c r="J50" s="73"/>
      <c r="K50" s="83">
        <v>275.92361314300001</v>
      </c>
      <c r="L50" s="84">
        <v>5.3100008327580738E-6</v>
      </c>
      <c r="M50" s="84">
        <f t="shared" si="0"/>
        <v>2.4280918128040105E-2</v>
      </c>
      <c r="N50" s="84">
        <f>K50/'סכום נכסי הקרן'!$C$42</f>
        <v>3.3547896775945134E-3</v>
      </c>
    </row>
    <row r="51" spans="2:14">
      <c r="B51" s="76" t="s">
        <v>1783</v>
      </c>
      <c r="C51" s="73" t="s">
        <v>1784</v>
      </c>
      <c r="D51" s="86" t="s">
        <v>1465</v>
      </c>
      <c r="E51" s="73"/>
      <c r="F51" s="86" t="s">
        <v>1716</v>
      </c>
      <c r="G51" s="86" t="s">
        <v>128</v>
      </c>
      <c r="H51" s="83">
        <v>196.99624499999999</v>
      </c>
      <c r="I51" s="85">
        <v>8233</v>
      </c>
      <c r="J51" s="73"/>
      <c r="K51" s="83">
        <v>52.143123234999997</v>
      </c>
      <c r="L51" s="84">
        <v>1.1831606306306306E-5</v>
      </c>
      <c r="M51" s="84">
        <f t="shared" si="0"/>
        <v>4.5885268454830697E-3</v>
      </c>
      <c r="N51" s="84">
        <f>K51/'סכום נכסי הקרן'!$C$42</f>
        <v>6.339769532361767E-4</v>
      </c>
    </row>
    <row r="52" spans="2:14">
      <c r="B52" s="76" t="s">
        <v>1785</v>
      </c>
      <c r="C52" s="73" t="s">
        <v>1786</v>
      </c>
      <c r="D52" s="86" t="s">
        <v>1465</v>
      </c>
      <c r="E52" s="73"/>
      <c r="F52" s="86" t="s">
        <v>1716</v>
      </c>
      <c r="G52" s="86" t="s">
        <v>128</v>
      </c>
      <c r="H52" s="83">
        <v>242.17886999999999</v>
      </c>
      <c r="I52" s="85">
        <v>12231</v>
      </c>
      <c r="J52" s="73"/>
      <c r="K52" s="83">
        <v>95.231185750999998</v>
      </c>
      <c r="L52" s="84">
        <v>9.350535521235521E-5</v>
      </c>
      <c r="M52" s="84">
        <f t="shared" si="0"/>
        <v>8.3802201562859311E-3</v>
      </c>
      <c r="N52" s="84">
        <f>K52/'סכום נכסי הקרן'!$C$42</f>
        <v>1.1578588555846675E-3</v>
      </c>
    </row>
    <row r="53" spans="2:14">
      <c r="B53" s="76" t="s">
        <v>1787</v>
      </c>
      <c r="C53" s="73" t="s">
        <v>1788</v>
      </c>
      <c r="D53" s="86" t="s">
        <v>117</v>
      </c>
      <c r="E53" s="73"/>
      <c r="F53" s="86" t="s">
        <v>1716</v>
      </c>
      <c r="G53" s="86" t="s">
        <v>128</v>
      </c>
      <c r="H53" s="83">
        <v>3433.8795</v>
      </c>
      <c r="I53" s="85">
        <v>702.25</v>
      </c>
      <c r="J53" s="73"/>
      <c r="K53" s="83">
        <v>77.527856406000012</v>
      </c>
      <c r="L53" s="84">
        <v>8.8264868981832096E-5</v>
      </c>
      <c r="M53" s="84">
        <f t="shared" si="0"/>
        <v>6.8223502606170197E-3</v>
      </c>
      <c r="N53" s="84">
        <f>K53/'סכום נכסי הקרן'!$C$42</f>
        <v>9.4261469482165923E-4</v>
      </c>
    </row>
    <row r="54" spans="2:14">
      <c r="B54" s="76" t="s">
        <v>1789</v>
      </c>
      <c r="C54" s="73" t="s">
        <v>1790</v>
      </c>
      <c r="D54" s="86" t="s">
        <v>27</v>
      </c>
      <c r="E54" s="73"/>
      <c r="F54" s="86" t="s">
        <v>1716</v>
      </c>
      <c r="G54" s="86" t="s">
        <v>130</v>
      </c>
      <c r="H54" s="83">
        <v>1380.7810200000001</v>
      </c>
      <c r="I54" s="85">
        <v>4980.5</v>
      </c>
      <c r="J54" s="73"/>
      <c r="K54" s="83">
        <v>271.23496305600003</v>
      </c>
      <c r="L54" s="84">
        <v>1.0673941094619666E-4</v>
      </c>
      <c r="M54" s="84">
        <f t="shared" si="0"/>
        <v>2.386832303479423E-2</v>
      </c>
      <c r="N54" s="84">
        <f>K54/'סכום נכסי הקרן'!$C$42</f>
        <v>3.297783194044415E-3</v>
      </c>
    </row>
    <row r="55" spans="2:14">
      <c r="B55" s="76" t="s">
        <v>1791</v>
      </c>
      <c r="C55" s="73" t="s">
        <v>1792</v>
      </c>
      <c r="D55" s="86" t="s">
        <v>1544</v>
      </c>
      <c r="E55" s="73"/>
      <c r="F55" s="86" t="s">
        <v>1716</v>
      </c>
      <c r="G55" s="86" t="s">
        <v>133</v>
      </c>
      <c r="H55" s="83">
        <v>6361.1536969999988</v>
      </c>
      <c r="I55" s="85">
        <v>3454</v>
      </c>
      <c r="J55" s="73"/>
      <c r="K55" s="83">
        <v>91.108907502999998</v>
      </c>
      <c r="L55" s="84">
        <v>4.1252966064259721E-5</v>
      </c>
      <c r="M55" s="84">
        <f t="shared" si="0"/>
        <v>8.0174650462736009E-3</v>
      </c>
      <c r="N55" s="84">
        <f>K55/'סכום נכסי הקרן'!$C$42</f>
        <v>1.1077385474420091E-3</v>
      </c>
    </row>
    <row r="56" spans="2:14">
      <c r="B56" s="76" t="s">
        <v>1793</v>
      </c>
      <c r="C56" s="73" t="s">
        <v>1794</v>
      </c>
      <c r="D56" s="86" t="s">
        <v>27</v>
      </c>
      <c r="E56" s="73"/>
      <c r="F56" s="86" t="s">
        <v>1716</v>
      </c>
      <c r="G56" s="86" t="s">
        <v>130</v>
      </c>
      <c r="H56" s="83">
        <v>4186.226232</v>
      </c>
      <c r="I56" s="85">
        <v>2442</v>
      </c>
      <c r="J56" s="73"/>
      <c r="K56" s="83">
        <v>403.19605307400008</v>
      </c>
      <c r="L56" s="84">
        <v>1.7318773216156747E-5</v>
      </c>
      <c r="M56" s="84">
        <f t="shared" si="0"/>
        <v>3.5480726867565933E-2</v>
      </c>
      <c r="N56" s="84">
        <f>K56/'סכום נכסי הקרן'!$C$42</f>
        <v>4.9022189202722844E-3</v>
      </c>
    </row>
    <row r="57" spans="2:14">
      <c r="B57" s="76" t="s">
        <v>1795</v>
      </c>
      <c r="C57" s="73" t="s">
        <v>1796</v>
      </c>
      <c r="D57" s="86" t="s">
        <v>118</v>
      </c>
      <c r="E57" s="73"/>
      <c r="F57" s="86" t="s">
        <v>1716</v>
      </c>
      <c r="G57" s="86" t="s">
        <v>137</v>
      </c>
      <c r="H57" s="83">
        <v>332.90558099999993</v>
      </c>
      <c r="I57" s="85">
        <f>2845000/100</f>
        <v>28450</v>
      </c>
      <c r="J57" s="73"/>
      <c r="K57" s="83">
        <v>295.41506944499997</v>
      </c>
      <c r="L57" s="84">
        <v>1.274096509833973E-5</v>
      </c>
      <c r="M57" s="84">
        <f t="shared" si="0"/>
        <v>2.5996140864050943E-2</v>
      </c>
      <c r="N57" s="84">
        <f>K57/'סכום נכסי הקרן'!$C$42</f>
        <v>3.5917746012782475E-3</v>
      </c>
    </row>
    <row r="58" spans="2:14">
      <c r="B58" s="76" t="s">
        <v>1797</v>
      </c>
      <c r="C58" s="73" t="s">
        <v>1798</v>
      </c>
      <c r="D58" s="86" t="s">
        <v>1465</v>
      </c>
      <c r="E58" s="73"/>
      <c r="F58" s="86" t="s">
        <v>1716</v>
      </c>
      <c r="G58" s="86" t="s">
        <v>128</v>
      </c>
      <c r="H58" s="83">
        <v>42.327083000000002</v>
      </c>
      <c r="I58" s="85">
        <v>22983</v>
      </c>
      <c r="J58" s="73"/>
      <c r="K58" s="83">
        <v>31.275627733</v>
      </c>
      <c r="L58" s="84">
        <v>1.8096230440359129E-7</v>
      </c>
      <c r="M58" s="84">
        <f t="shared" si="0"/>
        <v>2.752214454347794E-3</v>
      </c>
      <c r="N58" s="84">
        <f>K58/'סכום נכסי הקרן'!$C$42</f>
        <v>3.8026159444563259E-4</v>
      </c>
    </row>
    <row r="59" spans="2:14">
      <c r="B59" s="76" t="s">
        <v>1799</v>
      </c>
      <c r="C59" s="73" t="s">
        <v>1800</v>
      </c>
      <c r="D59" s="86" t="s">
        <v>1465</v>
      </c>
      <c r="E59" s="73"/>
      <c r="F59" s="86" t="s">
        <v>1716</v>
      </c>
      <c r="G59" s="86" t="s">
        <v>128</v>
      </c>
      <c r="H59" s="83">
        <v>384.95596499999999</v>
      </c>
      <c r="I59" s="85">
        <v>5580</v>
      </c>
      <c r="J59" s="73"/>
      <c r="K59" s="83">
        <v>69.059945252999995</v>
      </c>
      <c r="L59" s="84">
        <v>1.076799902097902E-5</v>
      </c>
      <c r="M59" s="84">
        <f t="shared" si="0"/>
        <v>6.0771851220503817E-3</v>
      </c>
      <c r="N59" s="84">
        <f>K59/'סכום נכסי הקרן'!$C$42</f>
        <v>8.396584432588429E-4</v>
      </c>
    </row>
    <row r="60" spans="2:14">
      <c r="B60" s="76" t="s">
        <v>1801</v>
      </c>
      <c r="C60" s="73" t="s">
        <v>1802</v>
      </c>
      <c r="D60" s="86" t="s">
        <v>1465</v>
      </c>
      <c r="E60" s="73"/>
      <c r="F60" s="86" t="s">
        <v>1716</v>
      </c>
      <c r="G60" s="86" t="s">
        <v>128</v>
      </c>
      <c r="H60" s="83">
        <v>51.472045999999999</v>
      </c>
      <c r="I60" s="85">
        <v>23468</v>
      </c>
      <c r="J60" s="73"/>
      <c r="K60" s="83">
        <v>38.835463415</v>
      </c>
      <c r="L60" s="84">
        <v>1.0723342916666666E-5</v>
      </c>
      <c r="M60" s="84">
        <f t="shared" si="0"/>
        <v>3.4174701356763314E-3</v>
      </c>
      <c r="N60" s="84">
        <f>K60/'סכום נכסי הקרן'!$C$42</f>
        <v>4.7217710113748055E-4</v>
      </c>
    </row>
    <row r="61" spans="2:14">
      <c r="B61" s="76" t="s">
        <v>1803</v>
      </c>
      <c r="C61" s="73" t="s">
        <v>1804</v>
      </c>
      <c r="D61" s="86" t="s">
        <v>1465</v>
      </c>
      <c r="E61" s="73"/>
      <c r="F61" s="86" t="s">
        <v>1716</v>
      </c>
      <c r="G61" s="86" t="s">
        <v>128</v>
      </c>
      <c r="H61" s="83">
        <v>131.21034299999999</v>
      </c>
      <c r="I61" s="85">
        <v>22054</v>
      </c>
      <c r="J61" s="73"/>
      <c r="K61" s="83">
        <v>93.032869879999993</v>
      </c>
      <c r="L61" s="84">
        <v>1.8744334714285712E-5</v>
      </c>
      <c r="M61" s="84">
        <f t="shared" si="0"/>
        <v>8.1867712264342522E-3</v>
      </c>
      <c r="N61" s="84">
        <f>K61/'סכום נכסי הקרן'!$C$42</f>
        <v>1.1311308517428908E-3</v>
      </c>
    </row>
    <row r="62" spans="2:14">
      <c r="B62" s="76" t="s">
        <v>1805</v>
      </c>
      <c r="C62" s="73" t="s">
        <v>1806</v>
      </c>
      <c r="D62" s="86" t="s">
        <v>27</v>
      </c>
      <c r="E62" s="73"/>
      <c r="F62" s="86" t="s">
        <v>1716</v>
      </c>
      <c r="G62" s="86" t="s">
        <v>130</v>
      </c>
      <c r="H62" s="83">
        <v>939.79859999999996</v>
      </c>
      <c r="I62" s="85">
        <v>2801</v>
      </c>
      <c r="J62" s="73"/>
      <c r="K62" s="83">
        <v>103.82353702900001</v>
      </c>
      <c r="L62" s="84">
        <v>1.0105361290322581E-4</v>
      </c>
      <c r="M62" s="84">
        <f t="shared" si="0"/>
        <v>9.1363358635717529E-3</v>
      </c>
      <c r="N62" s="84">
        <f>K62/'סכום נכסי הקרן'!$C$42</f>
        <v>1.2623280999721036E-3</v>
      </c>
    </row>
    <row r="63" spans="2:14">
      <c r="B63" s="76" t="s">
        <v>1807</v>
      </c>
      <c r="C63" s="73" t="s">
        <v>1808</v>
      </c>
      <c r="D63" s="86" t="s">
        <v>117</v>
      </c>
      <c r="E63" s="73"/>
      <c r="F63" s="86" t="s">
        <v>1716</v>
      </c>
      <c r="G63" s="86" t="s">
        <v>131</v>
      </c>
      <c r="H63" s="83">
        <v>5060.4539999999997</v>
      </c>
      <c r="I63" s="85">
        <v>636.20000000000005</v>
      </c>
      <c r="J63" s="73"/>
      <c r="K63" s="83">
        <v>141.39550040399999</v>
      </c>
      <c r="L63" s="84">
        <v>3.8232907848488286E-6</v>
      </c>
      <c r="M63" s="84">
        <f t="shared" si="0"/>
        <v>1.2442619643442733E-2</v>
      </c>
      <c r="N63" s="84">
        <f>K63/'סכום נכסי הקרן'!$C$42</f>
        <v>1.7191430621336947E-3</v>
      </c>
    </row>
    <row r="64" spans="2:14">
      <c r="B64" s="76" t="s">
        <v>1809</v>
      </c>
      <c r="C64" s="73" t="s">
        <v>1810</v>
      </c>
      <c r="D64" s="86" t="s">
        <v>1544</v>
      </c>
      <c r="E64" s="73"/>
      <c r="F64" s="86" t="s">
        <v>1716</v>
      </c>
      <c r="G64" s="86" t="s">
        <v>128</v>
      </c>
      <c r="H64" s="83">
        <v>13983.841707</v>
      </c>
      <c r="I64" s="85">
        <v>226</v>
      </c>
      <c r="J64" s="73"/>
      <c r="K64" s="83">
        <v>101.60519545900002</v>
      </c>
      <c r="L64" s="84">
        <v>6.3118220297901152E-5</v>
      </c>
      <c r="M64" s="84">
        <f t="shared" si="0"/>
        <v>8.9411246983233383E-3</v>
      </c>
      <c r="N64" s="84">
        <f>K64/'סכום נכסי הקרן'!$C$42</f>
        <v>1.235356615670186E-3</v>
      </c>
    </row>
    <row r="65" spans="2:14">
      <c r="B65" s="76" t="s">
        <v>1811</v>
      </c>
      <c r="C65" s="73" t="s">
        <v>1812</v>
      </c>
      <c r="D65" s="86" t="s">
        <v>1465</v>
      </c>
      <c r="E65" s="73"/>
      <c r="F65" s="86" t="s">
        <v>1716</v>
      </c>
      <c r="G65" s="86" t="s">
        <v>128</v>
      </c>
      <c r="H65" s="83">
        <v>1019.997759</v>
      </c>
      <c r="I65" s="85">
        <v>19606</v>
      </c>
      <c r="J65" s="73"/>
      <c r="K65" s="83">
        <v>642.93814566100002</v>
      </c>
      <c r="L65" s="84">
        <v>3.4119343000501755E-6</v>
      </c>
      <c r="M65" s="84">
        <f t="shared" si="0"/>
        <v>5.6577718370547904E-2</v>
      </c>
      <c r="N65" s="84">
        <f>K65/'סכום נכסי הקרן'!$C$42</f>
        <v>7.8170991957742866E-3</v>
      </c>
    </row>
    <row r="66" spans="2:14">
      <c r="B66" s="76" t="s">
        <v>1813</v>
      </c>
      <c r="C66" s="73" t="s">
        <v>1814</v>
      </c>
      <c r="D66" s="86" t="s">
        <v>117</v>
      </c>
      <c r="E66" s="73"/>
      <c r="F66" s="86" t="s">
        <v>1716</v>
      </c>
      <c r="G66" s="86" t="s">
        <v>128</v>
      </c>
      <c r="H66" s="83">
        <v>21075.599172999999</v>
      </c>
      <c r="I66" s="85">
        <v>842</v>
      </c>
      <c r="J66" s="73"/>
      <c r="K66" s="83">
        <v>570.52279229500004</v>
      </c>
      <c r="L66" s="84">
        <v>1.2119039437453345E-4</v>
      </c>
      <c r="M66" s="84">
        <f t="shared" si="0"/>
        <v>5.0205261710299411E-2</v>
      </c>
      <c r="N66" s="84">
        <f>K66/'סכום נכסי הקרן'!$C$42</f>
        <v>6.9366443582765227E-3</v>
      </c>
    </row>
    <row r="67" spans="2:14">
      <c r="B67" s="76" t="s">
        <v>1815</v>
      </c>
      <c r="C67" s="73" t="s">
        <v>1816</v>
      </c>
      <c r="D67" s="86" t="s">
        <v>1465</v>
      </c>
      <c r="E67" s="73"/>
      <c r="F67" s="86" t="s">
        <v>1716</v>
      </c>
      <c r="G67" s="86" t="s">
        <v>128</v>
      </c>
      <c r="H67" s="83">
        <v>299.52032000000003</v>
      </c>
      <c r="I67" s="85">
        <v>35410</v>
      </c>
      <c r="J67" s="73"/>
      <c r="K67" s="83">
        <v>340.98336731000001</v>
      </c>
      <c r="L67" s="84">
        <v>1.7828590476190478E-5</v>
      </c>
      <c r="M67" s="84">
        <f t="shared" si="0"/>
        <v>3.0006091651121811E-2</v>
      </c>
      <c r="N67" s="84">
        <f>K67/'סכום נכסי הקרן'!$C$42</f>
        <v>4.1458121972698121E-3</v>
      </c>
    </row>
    <row r="68" spans="2:14">
      <c r="B68" s="76" t="s">
        <v>1817</v>
      </c>
      <c r="C68" s="73" t="s">
        <v>1818</v>
      </c>
      <c r="D68" s="86" t="s">
        <v>27</v>
      </c>
      <c r="E68" s="73"/>
      <c r="F68" s="86" t="s">
        <v>1716</v>
      </c>
      <c r="G68" s="86" t="s">
        <v>130</v>
      </c>
      <c r="H68" s="83">
        <v>426.52398099999999</v>
      </c>
      <c r="I68" s="85">
        <v>3852</v>
      </c>
      <c r="J68" s="73"/>
      <c r="K68" s="83">
        <v>64.800394402000009</v>
      </c>
      <c r="L68" s="84">
        <v>4.3083230404040404E-5</v>
      </c>
      <c r="M68" s="84">
        <f t="shared" si="0"/>
        <v>5.7023502019895433E-3</v>
      </c>
      <c r="N68" s="84">
        <f>K68/'סכום נכסי הקרן'!$C$42</f>
        <v>7.8786911989014009E-4</v>
      </c>
    </row>
    <row r="69" spans="2:14">
      <c r="B69" s="76" t="s">
        <v>1819</v>
      </c>
      <c r="C69" s="73" t="s">
        <v>1820</v>
      </c>
      <c r="D69" s="86" t="s">
        <v>27</v>
      </c>
      <c r="E69" s="73"/>
      <c r="F69" s="86" t="s">
        <v>1716</v>
      </c>
      <c r="G69" s="86" t="s">
        <v>130</v>
      </c>
      <c r="H69" s="83">
        <v>144.58440000000002</v>
      </c>
      <c r="I69" s="85">
        <v>7180</v>
      </c>
      <c r="J69" s="73"/>
      <c r="K69" s="83">
        <v>40.944332842000009</v>
      </c>
      <c r="L69" s="84">
        <v>3.1661973064710392E-5</v>
      </c>
      <c r="M69" s="84">
        <f t="shared" si="0"/>
        <v>3.6030478951020041E-3</v>
      </c>
      <c r="N69" s="84">
        <f>K69/'סכום נכסי הקרן'!$C$42</f>
        <v>4.9781757932818797E-4</v>
      </c>
    </row>
    <row r="70" spans="2:14">
      <c r="B70" s="76" t="s">
        <v>1821</v>
      </c>
      <c r="C70" s="73" t="s">
        <v>1822</v>
      </c>
      <c r="D70" s="86" t="s">
        <v>1465</v>
      </c>
      <c r="E70" s="73"/>
      <c r="F70" s="86" t="s">
        <v>1716</v>
      </c>
      <c r="G70" s="86" t="s">
        <v>128</v>
      </c>
      <c r="H70" s="83">
        <v>147.476088</v>
      </c>
      <c r="I70" s="85">
        <v>9472</v>
      </c>
      <c r="J70" s="73"/>
      <c r="K70" s="83">
        <v>44.91012620299999</v>
      </c>
      <c r="L70" s="84">
        <v>4.7959703414634145E-6</v>
      </c>
      <c r="M70" s="84">
        <f t="shared" si="0"/>
        <v>3.952032539128323E-3</v>
      </c>
      <c r="N70" s="84">
        <f>K70/'סכום נכסי הקרן'!$C$42</f>
        <v>5.4603528160965405E-4</v>
      </c>
    </row>
    <row r="71" spans="2:14">
      <c r="B71" s="76" t="s">
        <v>1823</v>
      </c>
      <c r="C71" s="73" t="s">
        <v>1824</v>
      </c>
      <c r="D71" s="86" t="s">
        <v>27</v>
      </c>
      <c r="E71" s="73"/>
      <c r="F71" s="86" t="s">
        <v>1716</v>
      </c>
      <c r="G71" s="86" t="s">
        <v>130</v>
      </c>
      <c r="H71" s="83">
        <v>754.50212299999998</v>
      </c>
      <c r="I71" s="85">
        <v>6386</v>
      </c>
      <c r="J71" s="73"/>
      <c r="K71" s="83">
        <v>190.03662065399996</v>
      </c>
      <c r="L71" s="84">
        <v>9.0332490032924275E-5</v>
      </c>
      <c r="M71" s="84">
        <f t="shared" si="0"/>
        <v>1.6722974793164234E-2</v>
      </c>
      <c r="N71" s="84">
        <f>K71/'סכום נכסי הקרן'!$C$42</f>
        <v>2.3105412620288354E-3</v>
      </c>
    </row>
    <row r="72" spans="2:14">
      <c r="B72" s="76" t="s">
        <v>1825</v>
      </c>
      <c r="C72" s="73" t="s">
        <v>1826</v>
      </c>
      <c r="D72" s="86" t="s">
        <v>27</v>
      </c>
      <c r="E72" s="73"/>
      <c r="F72" s="86" t="s">
        <v>1716</v>
      </c>
      <c r="G72" s="86" t="s">
        <v>130</v>
      </c>
      <c r="H72" s="83">
        <v>205.30985000000001</v>
      </c>
      <c r="I72" s="85">
        <v>10719.3</v>
      </c>
      <c r="J72" s="73"/>
      <c r="K72" s="83">
        <v>86.800879323000032</v>
      </c>
      <c r="L72" s="84">
        <v>4.7582152334380109E-5</v>
      </c>
      <c r="M72" s="84">
        <f t="shared" si="0"/>
        <v>7.6383641844794447E-3</v>
      </c>
      <c r="N72" s="84">
        <f>K72/'סכום נכסי הקרן'!$C$42</f>
        <v>1.0553598173129572E-3</v>
      </c>
    </row>
    <row r="73" spans="2:14">
      <c r="B73" s="76" t="s">
        <v>1827</v>
      </c>
      <c r="C73" s="73" t="s">
        <v>1828</v>
      </c>
      <c r="D73" s="86" t="s">
        <v>27</v>
      </c>
      <c r="E73" s="73"/>
      <c r="F73" s="86" t="s">
        <v>1716</v>
      </c>
      <c r="G73" s="86" t="s">
        <v>130</v>
      </c>
      <c r="H73" s="83">
        <v>1035.5402219999999</v>
      </c>
      <c r="I73" s="85">
        <v>6703.4</v>
      </c>
      <c r="J73" s="73"/>
      <c r="K73" s="83">
        <v>273.78523574400003</v>
      </c>
      <c r="L73" s="84">
        <v>1.1478405828298585E-4</v>
      </c>
      <c r="M73" s="84">
        <f t="shared" si="0"/>
        <v>2.4092743705559413E-2</v>
      </c>
      <c r="N73" s="84">
        <f>K73/'סכום נכסי הקרן'!$C$42</f>
        <v>3.32879042967495E-3</v>
      </c>
    </row>
    <row r="74" spans="2:14">
      <c r="B74" s="76" t="s">
        <v>1829</v>
      </c>
      <c r="C74" s="73" t="s">
        <v>1830</v>
      </c>
      <c r="D74" s="86" t="s">
        <v>27</v>
      </c>
      <c r="E74" s="73"/>
      <c r="F74" s="86" t="s">
        <v>1716</v>
      </c>
      <c r="G74" s="86" t="s">
        <v>130</v>
      </c>
      <c r="H74" s="83">
        <v>1626.5745010000001</v>
      </c>
      <c r="I74" s="85">
        <v>1430.4</v>
      </c>
      <c r="J74" s="73"/>
      <c r="K74" s="83">
        <v>91.765488032999997</v>
      </c>
      <c r="L74" s="84">
        <v>4.2581993639250982E-5</v>
      </c>
      <c r="M74" s="84">
        <f t="shared" si="0"/>
        <v>8.0752432766751179E-3</v>
      </c>
      <c r="N74" s="84">
        <f>K74/'סכום נכסי הקרן'!$C$42</f>
        <v>1.1157215162044976E-3</v>
      </c>
    </row>
    <row r="75" spans="2:14">
      <c r="B75" s="76" t="s">
        <v>1831</v>
      </c>
      <c r="C75" s="73" t="s">
        <v>1832</v>
      </c>
      <c r="D75" s="86" t="s">
        <v>1465</v>
      </c>
      <c r="E75" s="73"/>
      <c r="F75" s="86" t="s">
        <v>1716</v>
      </c>
      <c r="G75" s="86" t="s">
        <v>128</v>
      </c>
      <c r="H75" s="83">
        <v>311.88734699999998</v>
      </c>
      <c r="I75" s="85">
        <v>21842</v>
      </c>
      <c r="J75" s="73"/>
      <c r="K75" s="83">
        <v>219.013626214</v>
      </c>
      <c r="L75" s="84">
        <v>1.759993543230812E-5</v>
      </c>
      <c r="M75" s="84">
        <f t="shared" si="0"/>
        <v>1.9272913493892548E-2</v>
      </c>
      <c r="N75" s="84">
        <f>K75/'סכום נכסי הקרן'!$C$42</f>
        <v>2.6628552884833457E-3</v>
      </c>
    </row>
    <row r="76" spans="2:14">
      <c r="B76" s="76" t="s">
        <v>1833</v>
      </c>
      <c r="C76" s="73" t="s">
        <v>1834</v>
      </c>
      <c r="D76" s="86" t="s">
        <v>118</v>
      </c>
      <c r="E76" s="73"/>
      <c r="F76" s="86" t="s">
        <v>1716</v>
      </c>
      <c r="G76" s="86" t="s">
        <v>137</v>
      </c>
      <c r="H76" s="83">
        <v>4769.477895</v>
      </c>
      <c r="I76" s="85">
        <f>187500/100</f>
        <v>1875</v>
      </c>
      <c r="J76" s="73"/>
      <c r="K76" s="83">
        <v>278.93397191999998</v>
      </c>
      <c r="L76" s="84">
        <v>6.2033102058211989E-7</v>
      </c>
      <c r="M76" s="84">
        <f t="shared" ref="M76:M94" si="1">IFERROR(K76/$K$11,0)</f>
        <v>2.4545825774644751E-2</v>
      </c>
      <c r="N76" s="84">
        <f>K76/'סכום נכסי הקרן'!$C$42</f>
        <v>3.3913908239621552E-3</v>
      </c>
    </row>
    <row r="77" spans="2:14">
      <c r="B77" s="76" t="s">
        <v>1835</v>
      </c>
      <c r="C77" s="73" t="s">
        <v>1836</v>
      </c>
      <c r="D77" s="86" t="s">
        <v>117</v>
      </c>
      <c r="E77" s="73"/>
      <c r="F77" s="86" t="s">
        <v>1716</v>
      </c>
      <c r="G77" s="86" t="s">
        <v>128</v>
      </c>
      <c r="H77" s="83">
        <v>80.700143999999995</v>
      </c>
      <c r="I77" s="85">
        <v>69431</v>
      </c>
      <c r="J77" s="73"/>
      <c r="K77" s="83">
        <v>180.13939880699999</v>
      </c>
      <c r="L77" s="84">
        <v>6.3465502825192873E-6</v>
      </c>
      <c r="M77" s="84">
        <f t="shared" si="1"/>
        <v>1.5852032177471855E-2</v>
      </c>
      <c r="N77" s="84">
        <f>K77/'סכום נכסי הקרן'!$C$42</f>
        <v>2.1902068792227845E-3</v>
      </c>
    </row>
    <row r="78" spans="2:14">
      <c r="B78" s="76" t="s">
        <v>1837</v>
      </c>
      <c r="C78" s="73" t="s">
        <v>1838</v>
      </c>
      <c r="D78" s="86" t="s">
        <v>1465</v>
      </c>
      <c r="E78" s="73"/>
      <c r="F78" s="86" t="s">
        <v>1716</v>
      </c>
      <c r="G78" s="86" t="s">
        <v>128</v>
      </c>
      <c r="H78" s="83">
        <v>1531.0992759999999</v>
      </c>
      <c r="I78" s="85">
        <v>4182</v>
      </c>
      <c r="J78" s="73"/>
      <c r="K78" s="83">
        <v>205.85828806500001</v>
      </c>
      <c r="L78" s="84">
        <v>2.4754193154711369E-5</v>
      </c>
      <c r="M78" s="84">
        <f t="shared" si="1"/>
        <v>1.8115260892493018E-2</v>
      </c>
      <c r="N78" s="84">
        <f>K78/'סכום נכסי הקרן'!$C$42</f>
        <v>2.502907424200132E-3</v>
      </c>
    </row>
    <row r="79" spans="2:14">
      <c r="B79" s="76" t="s">
        <v>1839</v>
      </c>
      <c r="C79" s="73" t="s">
        <v>1840</v>
      </c>
      <c r="D79" s="86" t="s">
        <v>27</v>
      </c>
      <c r="E79" s="73"/>
      <c r="F79" s="86" t="s">
        <v>1716</v>
      </c>
      <c r="G79" s="86" t="s">
        <v>130</v>
      </c>
      <c r="H79" s="83">
        <v>137.651579</v>
      </c>
      <c r="I79" s="85">
        <v>19448</v>
      </c>
      <c r="J79" s="73"/>
      <c r="K79" s="83">
        <v>105.58544580100002</v>
      </c>
      <c r="L79" s="84">
        <v>1.3939400405063292E-4</v>
      </c>
      <c r="M79" s="84">
        <f t="shared" si="1"/>
        <v>9.2913815378244911E-3</v>
      </c>
      <c r="N79" s="84">
        <f>K79/'סכום נכסי הקרן'!$C$42</f>
        <v>1.2837500917104675E-3</v>
      </c>
    </row>
    <row r="80" spans="2:14">
      <c r="B80" s="76" t="s">
        <v>1841</v>
      </c>
      <c r="C80" s="73" t="s">
        <v>1842</v>
      </c>
      <c r="D80" s="86" t="s">
        <v>117</v>
      </c>
      <c r="E80" s="73"/>
      <c r="F80" s="86" t="s">
        <v>1716</v>
      </c>
      <c r="G80" s="86" t="s">
        <v>128</v>
      </c>
      <c r="H80" s="83">
        <v>659.72668899999985</v>
      </c>
      <c r="I80" s="85">
        <v>3155.5</v>
      </c>
      <c r="J80" s="73"/>
      <c r="K80" s="83">
        <v>66.928827288999997</v>
      </c>
      <c r="L80" s="84">
        <v>9.357825375886523E-5</v>
      </c>
      <c r="M80" s="84">
        <f t="shared" si="1"/>
        <v>5.8896495203827493E-3</v>
      </c>
      <c r="N80" s="84">
        <f>K80/'סכום נכסי הקרן'!$C$42</f>
        <v>8.1374745845429794E-4</v>
      </c>
    </row>
    <row r="81" spans="2:14">
      <c r="B81" s="76" t="s">
        <v>1843</v>
      </c>
      <c r="C81" s="73" t="s">
        <v>1844</v>
      </c>
      <c r="D81" s="86" t="s">
        <v>1465</v>
      </c>
      <c r="E81" s="73"/>
      <c r="F81" s="86" t="s">
        <v>1716</v>
      </c>
      <c r="G81" s="86" t="s">
        <v>128</v>
      </c>
      <c r="H81" s="83">
        <v>96.257063999999986</v>
      </c>
      <c r="I81" s="85">
        <v>13002</v>
      </c>
      <c r="J81" s="73"/>
      <c r="K81" s="83">
        <v>40.236829357000005</v>
      </c>
      <c r="L81" s="84">
        <v>3.2756553461304191E-7</v>
      </c>
      <c r="M81" s="84">
        <f t="shared" si="1"/>
        <v>3.5407885110684779E-3</v>
      </c>
      <c r="N81" s="84">
        <f>K81/'סכום נכסי הקרן'!$C$42</f>
        <v>4.8921546890601816E-4</v>
      </c>
    </row>
    <row r="82" spans="2:14">
      <c r="B82" s="76" t="s">
        <v>1845</v>
      </c>
      <c r="C82" s="73" t="s">
        <v>1846</v>
      </c>
      <c r="D82" s="86" t="s">
        <v>121</v>
      </c>
      <c r="E82" s="73"/>
      <c r="F82" s="86" t="s">
        <v>1716</v>
      </c>
      <c r="G82" s="86" t="s">
        <v>128</v>
      </c>
      <c r="H82" s="83">
        <v>1295.7686449999999</v>
      </c>
      <c r="I82" s="85">
        <v>12792</v>
      </c>
      <c r="J82" s="73"/>
      <c r="K82" s="83">
        <v>532.90144148599995</v>
      </c>
      <c r="L82" s="84">
        <v>7.7537152971256335E-5</v>
      </c>
      <c r="M82" s="84">
        <f t="shared" si="1"/>
        <v>4.6894631900641963E-2</v>
      </c>
      <c r="N82" s="84">
        <f>K82/'סכום נכסי הקרן'!$C$42</f>
        <v>6.4792289239338843E-3</v>
      </c>
    </row>
    <row r="83" spans="2:14">
      <c r="B83" s="76" t="s">
        <v>1847</v>
      </c>
      <c r="C83" s="73" t="s">
        <v>1848</v>
      </c>
      <c r="D83" s="86" t="s">
        <v>1465</v>
      </c>
      <c r="E83" s="73"/>
      <c r="F83" s="86" t="s">
        <v>1716</v>
      </c>
      <c r="G83" s="86" t="s">
        <v>128</v>
      </c>
      <c r="H83" s="83">
        <v>585.74755100000004</v>
      </c>
      <c r="I83" s="85">
        <v>2238</v>
      </c>
      <c r="J83" s="73"/>
      <c r="K83" s="83">
        <v>42.145532029000002</v>
      </c>
      <c r="L83" s="84">
        <v>4.4747712070282665E-6</v>
      </c>
      <c r="M83" s="84">
        <f t="shared" si="1"/>
        <v>3.7087518570891194E-3</v>
      </c>
      <c r="N83" s="84">
        <f>K83/'סכום נכסי הקרן'!$C$42</f>
        <v>5.1242223960854623E-4</v>
      </c>
    </row>
    <row r="84" spans="2:14">
      <c r="B84" s="76" t="s">
        <v>1849</v>
      </c>
      <c r="C84" s="73" t="s">
        <v>1850</v>
      </c>
      <c r="D84" s="86" t="s">
        <v>119</v>
      </c>
      <c r="E84" s="73"/>
      <c r="F84" s="86" t="s">
        <v>1716</v>
      </c>
      <c r="G84" s="86" t="s">
        <v>132</v>
      </c>
      <c r="H84" s="83">
        <v>670.65257100000008</v>
      </c>
      <c r="I84" s="85">
        <v>8456</v>
      </c>
      <c r="J84" s="73"/>
      <c r="K84" s="83">
        <v>140.8345611</v>
      </c>
      <c r="L84" s="84">
        <v>8.1142036421497593E-6</v>
      </c>
      <c r="M84" s="84">
        <f t="shared" si="1"/>
        <v>1.2393257716204687E-2</v>
      </c>
      <c r="N84" s="84">
        <f>K84/'סכום נכסי הקרן'!$C$42</f>
        <v>1.7123229376601835E-3</v>
      </c>
    </row>
    <row r="85" spans="2:14">
      <c r="B85" s="76" t="s">
        <v>1851</v>
      </c>
      <c r="C85" s="73" t="s">
        <v>1852</v>
      </c>
      <c r="D85" s="86" t="s">
        <v>117</v>
      </c>
      <c r="E85" s="73"/>
      <c r="F85" s="86" t="s">
        <v>1716</v>
      </c>
      <c r="G85" s="86" t="s">
        <v>131</v>
      </c>
      <c r="H85" s="83">
        <v>909.12610400000005</v>
      </c>
      <c r="I85" s="85">
        <v>3215</v>
      </c>
      <c r="J85" s="73"/>
      <c r="K85" s="83">
        <v>128.36822858799999</v>
      </c>
      <c r="L85" s="84">
        <v>1.3392797512873791E-5</v>
      </c>
      <c r="M85" s="84">
        <f t="shared" si="1"/>
        <v>1.1296236712337494E-2</v>
      </c>
      <c r="N85" s="84">
        <f>K85/'סכום נכסי הקרן'!$C$42</f>
        <v>1.5607522795627053E-3</v>
      </c>
    </row>
    <row r="86" spans="2:14">
      <c r="B86" s="76" t="s">
        <v>1853</v>
      </c>
      <c r="C86" s="73" t="s">
        <v>1854</v>
      </c>
      <c r="D86" s="86" t="s">
        <v>1465</v>
      </c>
      <c r="E86" s="73"/>
      <c r="F86" s="86" t="s">
        <v>1716</v>
      </c>
      <c r="G86" s="86" t="s">
        <v>128</v>
      </c>
      <c r="H86" s="83">
        <v>729.32672700000001</v>
      </c>
      <c r="I86" s="85">
        <v>35379</v>
      </c>
      <c r="J86" s="73"/>
      <c r="K86" s="83">
        <v>829.56163684900002</v>
      </c>
      <c r="L86" s="84">
        <v>6.2164378208400312E-6</v>
      </c>
      <c r="M86" s="84">
        <f t="shared" si="1"/>
        <v>7.3000342221723732E-2</v>
      </c>
      <c r="N86" s="84">
        <f>K86/'סכום נכסי הקרן'!$C$42</f>
        <v>1.0086142264261794E-2</v>
      </c>
    </row>
    <row r="87" spans="2:14">
      <c r="B87" s="76" t="s">
        <v>1855</v>
      </c>
      <c r="C87" s="73" t="s">
        <v>1856</v>
      </c>
      <c r="D87" s="86" t="s">
        <v>1465</v>
      </c>
      <c r="E87" s="73"/>
      <c r="F87" s="86" t="s">
        <v>1716</v>
      </c>
      <c r="G87" s="86" t="s">
        <v>128</v>
      </c>
      <c r="H87" s="83">
        <v>999.12157900000022</v>
      </c>
      <c r="I87" s="85">
        <v>3967</v>
      </c>
      <c r="J87" s="73"/>
      <c r="K87" s="83">
        <v>127.427017062</v>
      </c>
      <c r="L87" s="84">
        <v>1.1604199523809527E-5</v>
      </c>
      <c r="M87" s="84">
        <f t="shared" si="1"/>
        <v>1.1213411325471712E-2</v>
      </c>
      <c r="N87" s="84">
        <f>K87/'סכום נכסי הקרן'!$C$42</f>
        <v>1.5493086532782766E-3</v>
      </c>
    </row>
    <row r="88" spans="2:14">
      <c r="B88" s="76" t="s">
        <v>1857</v>
      </c>
      <c r="C88" s="73" t="s">
        <v>1858</v>
      </c>
      <c r="D88" s="86" t="s">
        <v>1465</v>
      </c>
      <c r="E88" s="73"/>
      <c r="F88" s="86" t="s">
        <v>1716</v>
      </c>
      <c r="G88" s="86" t="s">
        <v>128</v>
      </c>
      <c r="H88" s="83">
        <v>284.83126800000002</v>
      </c>
      <c r="I88" s="85">
        <v>6577</v>
      </c>
      <c r="J88" s="73"/>
      <c r="K88" s="83">
        <v>60.227728276000001</v>
      </c>
      <c r="L88" s="84">
        <v>2.6870874339622644E-5</v>
      </c>
      <c r="M88" s="84">
        <f t="shared" si="1"/>
        <v>5.2999615460584282E-3</v>
      </c>
      <c r="N88" s="84">
        <f>K88/'סכום נכסי הקרן'!$C$42</f>
        <v>7.3227281573968442E-4</v>
      </c>
    </row>
    <row r="89" spans="2:14">
      <c r="B89" s="72"/>
      <c r="C89" s="73"/>
      <c r="D89" s="73"/>
      <c r="E89" s="73"/>
      <c r="F89" s="73"/>
      <c r="G89" s="73"/>
      <c r="H89" s="83"/>
      <c r="I89" s="85"/>
      <c r="J89" s="73"/>
      <c r="K89" s="73"/>
      <c r="L89" s="73"/>
      <c r="M89" s="84"/>
      <c r="N89" s="73"/>
    </row>
    <row r="90" spans="2:14">
      <c r="B90" s="89" t="s">
        <v>222</v>
      </c>
      <c r="C90" s="71"/>
      <c r="D90" s="71"/>
      <c r="E90" s="71"/>
      <c r="F90" s="71"/>
      <c r="G90" s="71"/>
      <c r="H90" s="80"/>
      <c r="I90" s="82"/>
      <c r="J90" s="80">
        <v>1.1887300199999999</v>
      </c>
      <c r="K90" s="80">
        <v>598.03996010600008</v>
      </c>
      <c r="L90" s="71"/>
      <c r="M90" s="81">
        <f t="shared" si="1"/>
        <v>5.2626736592871939E-2</v>
      </c>
      <c r="N90" s="81">
        <f>K90/'סכום נכסי הקרן'!$C$42</f>
        <v>7.2712090933401219E-3</v>
      </c>
    </row>
    <row r="91" spans="2:14">
      <c r="B91" s="76" t="s">
        <v>1859</v>
      </c>
      <c r="C91" s="73" t="s">
        <v>1860</v>
      </c>
      <c r="D91" s="86" t="s">
        <v>117</v>
      </c>
      <c r="E91" s="73"/>
      <c r="F91" s="86" t="s">
        <v>1740</v>
      </c>
      <c r="G91" s="86" t="s">
        <v>128</v>
      </c>
      <c r="H91" s="83">
        <v>59.652163000000002</v>
      </c>
      <c r="I91" s="85">
        <v>10595</v>
      </c>
      <c r="J91" s="73"/>
      <c r="K91" s="83">
        <v>20.319271418</v>
      </c>
      <c r="L91" s="84">
        <v>7.7297816846710713E-6</v>
      </c>
      <c r="M91" s="84">
        <f t="shared" si="1"/>
        <v>1.788069386675469E-3</v>
      </c>
      <c r="N91" s="84">
        <f>K91/'סכום נכסי הקרן'!$C$42</f>
        <v>2.4704983104878198E-4</v>
      </c>
    </row>
    <row r="92" spans="2:14">
      <c r="B92" s="76" t="s">
        <v>1861</v>
      </c>
      <c r="C92" s="73" t="s">
        <v>1862</v>
      </c>
      <c r="D92" s="86" t="s">
        <v>117</v>
      </c>
      <c r="E92" s="73"/>
      <c r="F92" s="86" t="s">
        <v>1740</v>
      </c>
      <c r="G92" s="86" t="s">
        <v>128</v>
      </c>
      <c r="H92" s="83">
        <v>1159.2290089999999</v>
      </c>
      <c r="I92" s="85">
        <v>10305</v>
      </c>
      <c r="J92" s="73"/>
      <c r="K92" s="83">
        <v>384.05923627099997</v>
      </c>
      <c r="L92" s="84">
        <v>2.5471104971812418E-5</v>
      </c>
      <c r="M92" s="84">
        <f t="shared" si="1"/>
        <v>3.3796711944986131E-2</v>
      </c>
      <c r="N92" s="84">
        <f>K92/'סכום נכסי הקרן'!$C$42</f>
        <v>4.6695458454983265E-3</v>
      </c>
    </row>
    <row r="93" spans="2:14">
      <c r="B93" s="76" t="s">
        <v>1863</v>
      </c>
      <c r="C93" s="73" t="s">
        <v>1864</v>
      </c>
      <c r="D93" s="86" t="s">
        <v>117</v>
      </c>
      <c r="E93" s="73"/>
      <c r="F93" s="86" t="s">
        <v>1740</v>
      </c>
      <c r="G93" s="86" t="s">
        <v>131</v>
      </c>
      <c r="H93" s="83">
        <v>9022.1393939999998</v>
      </c>
      <c r="I93" s="85">
        <v>132</v>
      </c>
      <c r="J93" s="83">
        <v>1.1887300199999999</v>
      </c>
      <c r="K93" s="83">
        <v>53.492850906000001</v>
      </c>
      <c r="L93" s="84">
        <v>3.9340870829468817E-5</v>
      </c>
      <c r="M93" s="84">
        <f t="shared" si="1"/>
        <v>4.7073011203680416E-3</v>
      </c>
      <c r="N93" s="84">
        <f>K93/'סכום נכסי הקרן'!$C$42</f>
        <v>6.5038748224692793E-4</v>
      </c>
    </row>
    <row r="94" spans="2:14">
      <c r="B94" s="76" t="s">
        <v>1865</v>
      </c>
      <c r="C94" s="73" t="s">
        <v>1866</v>
      </c>
      <c r="D94" s="86" t="s">
        <v>117</v>
      </c>
      <c r="E94" s="73"/>
      <c r="F94" s="86" t="s">
        <v>1740</v>
      </c>
      <c r="G94" s="86" t="s">
        <v>128</v>
      </c>
      <c r="H94" s="83">
        <v>592.89210300000013</v>
      </c>
      <c r="I94" s="85">
        <v>7353.5</v>
      </c>
      <c r="J94" s="73"/>
      <c r="K94" s="83">
        <v>140.16860151100002</v>
      </c>
      <c r="L94" s="84">
        <v>1.1822662073826642E-5</v>
      </c>
      <c r="M94" s="84">
        <f t="shared" si="1"/>
        <v>1.2334654140842286E-2</v>
      </c>
      <c r="N94" s="84">
        <f>K94/'סכום נכסי הקרן'!$C$42</f>
        <v>1.7042259345460848E-3</v>
      </c>
    </row>
    <row r="95" spans="2:14">
      <c r="B95" s="116"/>
      <c r="C95" s="116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</row>
    <row r="96" spans="2:14">
      <c r="B96" s="116"/>
      <c r="C96" s="116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</row>
    <row r="97" spans="2:14">
      <c r="B97" s="116"/>
      <c r="C97" s="116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</row>
    <row r="98" spans="2:14">
      <c r="B98" s="118" t="s">
        <v>216</v>
      </c>
      <c r="C98" s="116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</row>
    <row r="99" spans="2:14">
      <c r="B99" s="118" t="s">
        <v>108</v>
      </c>
      <c r="C99" s="116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</row>
    <row r="100" spans="2:14">
      <c r="B100" s="118" t="s">
        <v>199</v>
      </c>
      <c r="C100" s="116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</row>
    <row r="101" spans="2:14">
      <c r="B101" s="118" t="s">
        <v>207</v>
      </c>
      <c r="C101" s="116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</row>
    <row r="102" spans="2:14">
      <c r="B102" s="118" t="s">
        <v>214</v>
      </c>
      <c r="C102" s="116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</row>
    <row r="103" spans="2:14">
      <c r="B103" s="116"/>
      <c r="C103" s="116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</row>
    <row r="104" spans="2:14">
      <c r="B104" s="116"/>
      <c r="C104" s="116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</row>
    <row r="105" spans="2:14">
      <c r="B105" s="116"/>
      <c r="C105" s="116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</row>
    <row r="106" spans="2:14">
      <c r="B106" s="116"/>
      <c r="C106" s="116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</row>
    <row r="107" spans="2:14">
      <c r="B107" s="116"/>
      <c r="C107" s="116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</row>
    <row r="108" spans="2:14">
      <c r="B108" s="116"/>
      <c r="C108" s="116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</row>
    <row r="109" spans="2:14">
      <c r="B109" s="116"/>
      <c r="C109" s="116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</row>
    <row r="110" spans="2:14">
      <c r="B110" s="116"/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</row>
    <row r="111" spans="2:14">
      <c r="B111" s="116"/>
      <c r="C111" s="116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</row>
    <row r="112" spans="2:14">
      <c r="B112" s="116"/>
      <c r="C112" s="116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</row>
    <row r="113" spans="2:14">
      <c r="B113" s="116"/>
      <c r="C113" s="116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</row>
    <row r="114" spans="2:14">
      <c r="B114" s="116"/>
      <c r="C114" s="116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</row>
    <row r="115" spans="2:14">
      <c r="B115" s="116"/>
      <c r="C115" s="116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</row>
    <row r="116" spans="2:14">
      <c r="B116" s="116"/>
      <c r="C116" s="116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</row>
    <row r="117" spans="2:14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</row>
    <row r="118" spans="2:14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</row>
    <row r="119" spans="2:14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</row>
    <row r="120" spans="2:14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</row>
    <row r="121" spans="2:14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</row>
    <row r="122" spans="2:14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</row>
    <row r="123" spans="2:14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</row>
    <row r="124" spans="2:14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</row>
    <row r="125" spans="2:14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</row>
    <row r="126" spans="2:14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</row>
    <row r="127" spans="2:14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</row>
    <row r="128" spans="2:14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</row>
    <row r="129" spans="2:14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</row>
    <row r="130" spans="2:14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</row>
    <row r="131" spans="2:14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</row>
    <row r="132" spans="2:14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</row>
    <row r="133" spans="2:14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</row>
    <row r="134" spans="2:14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</row>
    <row r="135" spans="2:14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</row>
    <row r="136" spans="2:14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</row>
    <row r="137" spans="2:14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</row>
    <row r="138" spans="2:14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</row>
    <row r="139" spans="2:14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</row>
    <row r="140" spans="2:14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</row>
    <row r="141" spans="2:14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</row>
    <row r="142" spans="2:14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</row>
    <row r="143" spans="2:14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</row>
    <row r="144" spans="2:14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</row>
    <row r="145" spans="2:14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</row>
    <row r="146" spans="2:14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</row>
    <row r="147" spans="2:14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</row>
    <row r="148" spans="2:14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</row>
    <row r="149" spans="2:14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</row>
    <row r="150" spans="2:14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</row>
    <row r="151" spans="2:14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</row>
    <row r="152" spans="2:14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</row>
    <row r="153" spans="2:14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</row>
    <row r="154" spans="2:14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</row>
    <row r="155" spans="2:14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</row>
    <row r="156" spans="2:14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</row>
    <row r="157" spans="2:14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</row>
    <row r="158" spans="2:14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</row>
    <row r="159" spans="2:14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</row>
    <row r="160" spans="2:14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</row>
    <row r="161" spans="2:14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</row>
    <row r="162" spans="2:14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</row>
    <row r="163" spans="2:14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</row>
    <row r="164" spans="2:14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</row>
    <row r="165" spans="2:14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</row>
    <row r="166" spans="2:14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</row>
    <row r="167" spans="2:14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</row>
    <row r="168" spans="2:14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</row>
    <row r="169" spans="2:14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</row>
    <row r="170" spans="2:14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</row>
    <row r="171" spans="2:14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</row>
    <row r="172" spans="2:14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</row>
    <row r="173" spans="2:14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</row>
    <row r="174" spans="2:14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</row>
    <row r="175" spans="2:14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</row>
    <row r="176" spans="2:14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</row>
    <row r="177" spans="2:14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</row>
    <row r="178" spans="2:14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</row>
    <row r="179" spans="2:14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</row>
    <row r="180" spans="2:14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</row>
    <row r="181" spans="2:14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</row>
    <row r="182" spans="2:14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</row>
    <row r="183" spans="2:14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</row>
    <row r="184" spans="2:14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</row>
    <row r="185" spans="2:14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</row>
    <row r="186" spans="2:14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</row>
    <row r="187" spans="2:14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</row>
    <row r="188" spans="2:14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</row>
    <row r="189" spans="2:14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</row>
    <row r="190" spans="2:14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</row>
    <row r="191" spans="2:14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</row>
    <row r="192" spans="2:14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</row>
    <row r="193" spans="2:14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</row>
    <row r="194" spans="2:14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</row>
    <row r="195" spans="2:14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</row>
    <row r="196" spans="2:14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</row>
    <row r="197" spans="2:14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</row>
    <row r="198" spans="2:14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</row>
    <row r="199" spans="2:14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</row>
    <row r="200" spans="2:14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</row>
    <row r="201" spans="2:14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</row>
    <row r="202" spans="2:14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</row>
    <row r="203" spans="2:14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</row>
    <row r="204" spans="2:14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</row>
    <row r="205" spans="2:14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</row>
    <row r="206" spans="2:14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</row>
    <row r="207" spans="2:14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</row>
    <row r="208" spans="2:14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</row>
    <row r="209" spans="2:14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</row>
    <row r="210" spans="2:14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</row>
    <row r="211" spans="2:14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</row>
    <row r="212" spans="2:14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</row>
    <row r="213" spans="2:14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</row>
    <row r="214" spans="2:14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</row>
    <row r="215" spans="2:14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</row>
    <row r="216" spans="2:14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</row>
    <row r="217" spans="2:14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</row>
    <row r="218" spans="2:14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</row>
    <row r="219" spans="2:14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</row>
    <row r="220" spans="2:14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</row>
    <row r="221" spans="2:14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</row>
    <row r="222" spans="2:14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</row>
    <row r="223" spans="2:14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</row>
    <row r="224" spans="2:14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</row>
    <row r="225" spans="2:14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</row>
    <row r="226" spans="2:14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</row>
    <row r="227" spans="2:14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</row>
    <row r="228" spans="2:14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</row>
    <row r="229" spans="2:14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</row>
    <row r="230" spans="2:14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</row>
    <row r="231" spans="2:14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</row>
    <row r="232" spans="2:14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</row>
    <row r="233" spans="2:14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</row>
    <row r="234" spans="2:14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</row>
    <row r="235" spans="2:14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</row>
    <row r="236" spans="2:14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</row>
    <row r="237" spans="2:14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</row>
    <row r="238" spans="2:14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</row>
    <row r="239" spans="2:14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</row>
    <row r="240" spans="2:14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</row>
    <row r="241" spans="2:14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</row>
    <row r="242" spans="2:14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</row>
    <row r="243" spans="2:14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</row>
    <row r="244" spans="2:14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</row>
    <row r="245" spans="2:14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</row>
    <row r="246" spans="2:14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</row>
    <row r="247" spans="2:14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</row>
    <row r="248" spans="2:14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</row>
    <row r="249" spans="2:14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</row>
    <row r="250" spans="2:14">
      <c r="B250" s="124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</row>
    <row r="251" spans="2:14">
      <c r="B251" s="124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</row>
    <row r="252" spans="2:14">
      <c r="B252" s="125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</row>
    <row r="253" spans="2:14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</row>
    <row r="254" spans="2:14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</row>
    <row r="255" spans="2:14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</row>
    <row r="256" spans="2:14">
      <c r="B256" s="116"/>
      <c r="C256" s="116"/>
      <c r="D256" s="116"/>
      <c r="E256" s="116"/>
      <c r="F256" s="116"/>
      <c r="G256" s="116"/>
      <c r="H256" s="117"/>
      <c r="I256" s="117"/>
      <c r="J256" s="117"/>
      <c r="K256" s="117"/>
      <c r="L256" s="117"/>
      <c r="M256" s="117"/>
      <c r="N256" s="117"/>
    </row>
    <row r="257" spans="2:14">
      <c r="B257" s="116"/>
      <c r="C257" s="116"/>
      <c r="D257" s="116"/>
      <c r="E257" s="116"/>
      <c r="F257" s="116"/>
      <c r="G257" s="116"/>
      <c r="H257" s="117"/>
      <c r="I257" s="117"/>
      <c r="J257" s="117"/>
      <c r="K257" s="117"/>
      <c r="L257" s="117"/>
      <c r="M257" s="117"/>
      <c r="N257" s="117"/>
    </row>
    <row r="258" spans="2:14">
      <c r="B258" s="116"/>
      <c r="C258" s="116"/>
      <c r="D258" s="116"/>
      <c r="E258" s="116"/>
      <c r="F258" s="116"/>
      <c r="G258" s="116"/>
      <c r="H258" s="117"/>
      <c r="I258" s="117"/>
      <c r="J258" s="117"/>
      <c r="K258" s="117"/>
      <c r="L258" s="117"/>
      <c r="M258" s="117"/>
      <c r="N258" s="117"/>
    </row>
    <row r="259" spans="2:14">
      <c r="B259" s="116"/>
      <c r="C259" s="116"/>
      <c r="D259" s="116"/>
      <c r="E259" s="116"/>
      <c r="F259" s="116"/>
      <c r="G259" s="116"/>
      <c r="H259" s="117"/>
      <c r="I259" s="117"/>
      <c r="J259" s="117"/>
      <c r="K259" s="117"/>
      <c r="L259" s="117"/>
      <c r="M259" s="117"/>
      <c r="N259" s="117"/>
    </row>
    <row r="260" spans="2:14">
      <c r="B260" s="116"/>
      <c r="C260" s="116"/>
      <c r="D260" s="116"/>
      <c r="E260" s="116"/>
      <c r="F260" s="116"/>
      <c r="G260" s="116"/>
      <c r="H260" s="117"/>
      <c r="I260" s="117"/>
      <c r="J260" s="117"/>
      <c r="K260" s="117"/>
      <c r="L260" s="117"/>
      <c r="M260" s="117"/>
      <c r="N260" s="117"/>
    </row>
    <row r="261" spans="2:14">
      <c r="B261" s="116"/>
      <c r="C261" s="116"/>
      <c r="D261" s="116"/>
      <c r="E261" s="116"/>
      <c r="F261" s="116"/>
      <c r="G261" s="116"/>
      <c r="H261" s="117"/>
      <c r="I261" s="117"/>
      <c r="J261" s="117"/>
      <c r="K261" s="117"/>
      <c r="L261" s="117"/>
      <c r="M261" s="117"/>
      <c r="N261" s="117"/>
    </row>
    <row r="262" spans="2:14">
      <c r="B262" s="116"/>
      <c r="C262" s="116"/>
      <c r="D262" s="116"/>
      <c r="E262" s="116"/>
      <c r="F262" s="116"/>
      <c r="G262" s="116"/>
      <c r="H262" s="117"/>
      <c r="I262" s="117"/>
      <c r="J262" s="117"/>
      <c r="K262" s="117"/>
      <c r="L262" s="117"/>
      <c r="M262" s="117"/>
      <c r="N262" s="117"/>
    </row>
    <row r="263" spans="2:14">
      <c r="B263" s="116"/>
      <c r="C263" s="116"/>
      <c r="D263" s="116"/>
      <c r="E263" s="116"/>
      <c r="F263" s="116"/>
      <c r="G263" s="116"/>
      <c r="H263" s="117"/>
      <c r="I263" s="117"/>
      <c r="J263" s="117"/>
      <c r="K263" s="117"/>
      <c r="L263" s="117"/>
      <c r="M263" s="117"/>
      <c r="N263" s="117"/>
    </row>
    <row r="264" spans="2:14">
      <c r="B264" s="116"/>
      <c r="C264" s="116"/>
      <c r="D264" s="116"/>
      <c r="E264" s="116"/>
      <c r="F264" s="116"/>
      <c r="G264" s="116"/>
      <c r="H264" s="117"/>
      <c r="I264" s="117"/>
      <c r="J264" s="117"/>
      <c r="K264" s="117"/>
      <c r="L264" s="117"/>
      <c r="M264" s="117"/>
      <c r="N264" s="117"/>
    </row>
    <row r="265" spans="2:14">
      <c r="B265" s="116"/>
      <c r="C265" s="116"/>
      <c r="D265" s="116"/>
      <c r="E265" s="116"/>
      <c r="F265" s="116"/>
      <c r="G265" s="116"/>
      <c r="H265" s="117"/>
      <c r="I265" s="117"/>
      <c r="J265" s="117"/>
      <c r="K265" s="117"/>
      <c r="L265" s="117"/>
      <c r="M265" s="117"/>
      <c r="N265" s="117"/>
    </row>
    <row r="266" spans="2:14">
      <c r="B266" s="116"/>
      <c r="C266" s="116"/>
      <c r="D266" s="116"/>
      <c r="E266" s="116"/>
      <c r="F266" s="116"/>
      <c r="G266" s="116"/>
      <c r="H266" s="117"/>
      <c r="I266" s="117"/>
      <c r="J266" s="117"/>
      <c r="K266" s="117"/>
      <c r="L266" s="117"/>
      <c r="M266" s="117"/>
      <c r="N266" s="117"/>
    </row>
    <row r="267" spans="2:14">
      <c r="B267" s="116"/>
      <c r="C267" s="116"/>
      <c r="D267" s="116"/>
      <c r="E267" s="116"/>
      <c r="F267" s="116"/>
      <c r="G267" s="116"/>
      <c r="H267" s="117"/>
      <c r="I267" s="117"/>
      <c r="J267" s="117"/>
      <c r="K267" s="117"/>
      <c r="L267" s="117"/>
      <c r="M267" s="117"/>
      <c r="N267" s="117"/>
    </row>
    <row r="268" spans="2:14">
      <c r="B268" s="116"/>
      <c r="C268" s="116"/>
      <c r="D268" s="116"/>
      <c r="E268" s="116"/>
      <c r="F268" s="116"/>
      <c r="G268" s="116"/>
      <c r="H268" s="117"/>
      <c r="I268" s="117"/>
      <c r="J268" s="117"/>
      <c r="K268" s="117"/>
      <c r="L268" s="117"/>
      <c r="M268" s="117"/>
      <c r="N268" s="117"/>
    </row>
    <row r="269" spans="2:14">
      <c r="B269" s="116"/>
      <c r="C269" s="116"/>
      <c r="D269" s="116"/>
      <c r="E269" s="116"/>
      <c r="F269" s="116"/>
      <c r="G269" s="116"/>
      <c r="H269" s="117"/>
      <c r="I269" s="117"/>
      <c r="J269" s="117"/>
      <c r="K269" s="117"/>
      <c r="L269" s="117"/>
      <c r="M269" s="117"/>
      <c r="N269" s="117"/>
    </row>
    <row r="270" spans="2:14">
      <c r="B270" s="116"/>
      <c r="C270" s="116"/>
      <c r="D270" s="116"/>
      <c r="E270" s="116"/>
      <c r="F270" s="116"/>
      <c r="G270" s="116"/>
      <c r="H270" s="117"/>
      <c r="I270" s="117"/>
      <c r="J270" s="117"/>
      <c r="K270" s="117"/>
      <c r="L270" s="117"/>
      <c r="M270" s="117"/>
      <c r="N270" s="117"/>
    </row>
    <row r="271" spans="2:14">
      <c r="B271" s="116"/>
      <c r="C271" s="116"/>
      <c r="D271" s="116"/>
      <c r="E271" s="116"/>
      <c r="F271" s="116"/>
      <c r="G271" s="116"/>
      <c r="H271" s="117"/>
      <c r="I271" s="117"/>
      <c r="J271" s="117"/>
      <c r="K271" s="117"/>
      <c r="L271" s="117"/>
      <c r="M271" s="117"/>
      <c r="N271" s="117"/>
    </row>
    <row r="272" spans="2:14">
      <c r="B272" s="116"/>
      <c r="C272" s="116"/>
      <c r="D272" s="116"/>
      <c r="E272" s="116"/>
      <c r="F272" s="116"/>
      <c r="G272" s="116"/>
      <c r="H272" s="117"/>
      <c r="I272" s="117"/>
      <c r="J272" s="117"/>
      <c r="K272" s="117"/>
      <c r="L272" s="117"/>
      <c r="M272" s="117"/>
      <c r="N272" s="117"/>
    </row>
    <row r="273" spans="2:14">
      <c r="B273" s="116"/>
      <c r="C273" s="116"/>
      <c r="D273" s="116"/>
      <c r="E273" s="116"/>
      <c r="F273" s="116"/>
      <c r="G273" s="116"/>
      <c r="H273" s="117"/>
      <c r="I273" s="117"/>
      <c r="J273" s="117"/>
      <c r="K273" s="117"/>
      <c r="L273" s="117"/>
      <c r="M273" s="117"/>
      <c r="N273" s="117"/>
    </row>
    <row r="274" spans="2:14">
      <c r="B274" s="116"/>
      <c r="C274" s="116"/>
      <c r="D274" s="116"/>
      <c r="E274" s="116"/>
      <c r="F274" s="116"/>
      <c r="G274" s="116"/>
      <c r="H274" s="117"/>
      <c r="I274" s="117"/>
      <c r="J274" s="117"/>
      <c r="K274" s="117"/>
      <c r="L274" s="117"/>
      <c r="M274" s="117"/>
      <c r="N274" s="117"/>
    </row>
    <row r="275" spans="2:14">
      <c r="B275" s="116"/>
      <c r="C275" s="116"/>
      <c r="D275" s="116"/>
      <c r="E275" s="116"/>
      <c r="F275" s="116"/>
      <c r="G275" s="116"/>
      <c r="H275" s="117"/>
      <c r="I275" s="117"/>
      <c r="J275" s="117"/>
      <c r="K275" s="117"/>
      <c r="L275" s="117"/>
      <c r="M275" s="117"/>
      <c r="N275" s="117"/>
    </row>
    <row r="276" spans="2:14">
      <c r="B276" s="116"/>
      <c r="C276" s="116"/>
      <c r="D276" s="116"/>
      <c r="E276" s="116"/>
      <c r="F276" s="116"/>
      <c r="G276" s="116"/>
      <c r="H276" s="117"/>
      <c r="I276" s="117"/>
      <c r="J276" s="117"/>
      <c r="K276" s="117"/>
      <c r="L276" s="117"/>
      <c r="M276" s="117"/>
      <c r="N276" s="117"/>
    </row>
    <row r="277" spans="2:14">
      <c r="B277" s="116"/>
      <c r="C277" s="116"/>
      <c r="D277" s="116"/>
      <c r="E277" s="116"/>
      <c r="F277" s="116"/>
      <c r="G277" s="116"/>
      <c r="H277" s="117"/>
      <c r="I277" s="117"/>
      <c r="J277" s="117"/>
      <c r="K277" s="117"/>
      <c r="L277" s="117"/>
      <c r="M277" s="117"/>
      <c r="N277" s="117"/>
    </row>
    <row r="278" spans="2:14">
      <c r="B278" s="116"/>
      <c r="C278" s="116"/>
      <c r="D278" s="116"/>
      <c r="E278" s="116"/>
      <c r="F278" s="116"/>
      <c r="G278" s="116"/>
      <c r="H278" s="117"/>
      <c r="I278" s="117"/>
      <c r="J278" s="117"/>
      <c r="K278" s="117"/>
      <c r="L278" s="117"/>
      <c r="M278" s="117"/>
      <c r="N278" s="117"/>
    </row>
    <row r="279" spans="2:14">
      <c r="B279" s="116"/>
      <c r="C279" s="116"/>
      <c r="D279" s="116"/>
      <c r="E279" s="116"/>
      <c r="F279" s="116"/>
      <c r="G279" s="116"/>
      <c r="H279" s="117"/>
      <c r="I279" s="117"/>
      <c r="J279" s="117"/>
      <c r="K279" s="117"/>
      <c r="L279" s="117"/>
      <c r="M279" s="117"/>
      <c r="N279" s="117"/>
    </row>
    <row r="280" spans="2:14">
      <c r="B280" s="116"/>
      <c r="C280" s="116"/>
      <c r="D280" s="116"/>
      <c r="E280" s="116"/>
      <c r="F280" s="116"/>
      <c r="G280" s="116"/>
      <c r="H280" s="117"/>
      <c r="I280" s="117"/>
      <c r="J280" s="117"/>
      <c r="K280" s="117"/>
      <c r="L280" s="117"/>
      <c r="M280" s="117"/>
      <c r="N280" s="117"/>
    </row>
    <row r="281" spans="2:14">
      <c r="B281" s="116"/>
      <c r="C281" s="116"/>
      <c r="D281" s="116"/>
      <c r="E281" s="116"/>
      <c r="F281" s="116"/>
      <c r="G281" s="116"/>
      <c r="H281" s="117"/>
      <c r="I281" s="117"/>
      <c r="J281" s="117"/>
      <c r="K281" s="117"/>
      <c r="L281" s="117"/>
      <c r="M281" s="117"/>
      <c r="N281" s="117"/>
    </row>
    <row r="282" spans="2:14">
      <c r="B282" s="116"/>
      <c r="C282" s="116"/>
      <c r="D282" s="116"/>
      <c r="E282" s="116"/>
      <c r="F282" s="116"/>
      <c r="G282" s="116"/>
      <c r="H282" s="117"/>
      <c r="I282" s="117"/>
      <c r="J282" s="117"/>
      <c r="K282" s="117"/>
      <c r="L282" s="117"/>
      <c r="M282" s="117"/>
      <c r="N282" s="117"/>
    </row>
    <row r="283" spans="2:14">
      <c r="B283" s="116"/>
      <c r="C283" s="116"/>
      <c r="D283" s="116"/>
      <c r="E283" s="116"/>
      <c r="F283" s="116"/>
      <c r="G283" s="116"/>
      <c r="H283" s="117"/>
      <c r="I283" s="117"/>
      <c r="J283" s="117"/>
      <c r="K283" s="117"/>
      <c r="L283" s="117"/>
      <c r="M283" s="117"/>
      <c r="N283" s="117"/>
    </row>
    <row r="284" spans="2:14">
      <c r="B284" s="116"/>
      <c r="C284" s="116"/>
      <c r="D284" s="116"/>
      <c r="E284" s="116"/>
      <c r="F284" s="116"/>
      <c r="G284" s="116"/>
      <c r="H284" s="117"/>
      <c r="I284" s="117"/>
      <c r="J284" s="117"/>
      <c r="K284" s="117"/>
      <c r="L284" s="117"/>
      <c r="M284" s="117"/>
      <c r="N284" s="117"/>
    </row>
    <row r="285" spans="2:14">
      <c r="B285" s="116"/>
      <c r="C285" s="116"/>
      <c r="D285" s="116"/>
      <c r="E285" s="116"/>
      <c r="F285" s="116"/>
      <c r="G285" s="116"/>
      <c r="H285" s="117"/>
      <c r="I285" s="117"/>
      <c r="J285" s="117"/>
      <c r="K285" s="117"/>
      <c r="L285" s="117"/>
      <c r="M285" s="117"/>
      <c r="N285" s="117"/>
    </row>
    <row r="286" spans="2:14">
      <c r="B286" s="116"/>
      <c r="C286" s="116"/>
      <c r="D286" s="116"/>
      <c r="E286" s="116"/>
      <c r="F286" s="116"/>
      <c r="G286" s="116"/>
      <c r="H286" s="117"/>
      <c r="I286" s="117"/>
      <c r="J286" s="117"/>
      <c r="K286" s="117"/>
      <c r="L286" s="117"/>
      <c r="M286" s="117"/>
      <c r="N286" s="117"/>
    </row>
    <row r="287" spans="2:14">
      <c r="B287" s="116"/>
      <c r="C287" s="116"/>
      <c r="D287" s="116"/>
      <c r="E287" s="116"/>
      <c r="F287" s="116"/>
      <c r="G287" s="116"/>
      <c r="H287" s="117"/>
      <c r="I287" s="117"/>
      <c r="J287" s="117"/>
      <c r="K287" s="117"/>
      <c r="L287" s="117"/>
      <c r="M287" s="117"/>
      <c r="N287" s="117"/>
    </row>
    <row r="288" spans="2:14">
      <c r="B288" s="116"/>
      <c r="C288" s="116"/>
      <c r="D288" s="116"/>
      <c r="E288" s="116"/>
      <c r="F288" s="116"/>
      <c r="G288" s="116"/>
      <c r="H288" s="117"/>
      <c r="I288" s="117"/>
      <c r="J288" s="117"/>
      <c r="K288" s="117"/>
      <c r="L288" s="117"/>
      <c r="M288" s="117"/>
      <c r="N288" s="117"/>
    </row>
    <row r="289" spans="2:14">
      <c r="B289" s="116"/>
      <c r="C289" s="116"/>
      <c r="D289" s="116"/>
      <c r="E289" s="116"/>
      <c r="F289" s="116"/>
      <c r="G289" s="116"/>
      <c r="H289" s="117"/>
      <c r="I289" s="117"/>
      <c r="J289" s="117"/>
      <c r="K289" s="117"/>
      <c r="L289" s="117"/>
      <c r="M289" s="117"/>
      <c r="N289" s="117"/>
    </row>
    <row r="290" spans="2:14">
      <c r="B290" s="116"/>
      <c r="C290" s="116"/>
      <c r="D290" s="116"/>
      <c r="E290" s="116"/>
      <c r="F290" s="116"/>
      <c r="G290" s="116"/>
      <c r="H290" s="117"/>
      <c r="I290" s="117"/>
      <c r="J290" s="117"/>
      <c r="K290" s="117"/>
      <c r="L290" s="117"/>
      <c r="M290" s="117"/>
      <c r="N290" s="117"/>
    </row>
    <row r="291" spans="2:14">
      <c r="B291" s="116"/>
      <c r="C291" s="116"/>
      <c r="D291" s="116"/>
      <c r="E291" s="116"/>
      <c r="F291" s="116"/>
      <c r="G291" s="116"/>
      <c r="H291" s="117"/>
      <c r="I291" s="117"/>
      <c r="J291" s="117"/>
      <c r="K291" s="117"/>
      <c r="L291" s="117"/>
      <c r="M291" s="117"/>
      <c r="N291" s="117"/>
    </row>
    <row r="292" spans="2:14">
      <c r="B292" s="116"/>
      <c r="C292" s="116"/>
      <c r="D292" s="116"/>
      <c r="E292" s="116"/>
      <c r="F292" s="116"/>
      <c r="G292" s="116"/>
      <c r="H292" s="117"/>
      <c r="I292" s="117"/>
      <c r="J292" s="117"/>
      <c r="K292" s="117"/>
      <c r="L292" s="117"/>
      <c r="M292" s="117"/>
      <c r="N292" s="117"/>
    </row>
    <row r="293" spans="2:14">
      <c r="B293" s="116"/>
      <c r="C293" s="116"/>
      <c r="D293" s="116"/>
      <c r="E293" s="116"/>
      <c r="F293" s="116"/>
      <c r="G293" s="116"/>
      <c r="H293" s="117"/>
      <c r="I293" s="117"/>
      <c r="J293" s="117"/>
      <c r="K293" s="117"/>
      <c r="L293" s="117"/>
      <c r="M293" s="117"/>
      <c r="N293" s="117"/>
    </row>
    <row r="294" spans="2:14">
      <c r="B294" s="116"/>
      <c r="C294" s="116"/>
      <c r="D294" s="116"/>
      <c r="E294" s="116"/>
      <c r="F294" s="116"/>
      <c r="G294" s="116"/>
      <c r="H294" s="117"/>
      <c r="I294" s="117"/>
      <c r="J294" s="117"/>
      <c r="K294" s="117"/>
      <c r="L294" s="117"/>
      <c r="M294" s="117"/>
      <c r="N294" s="117"/>
    </row>
    <row r="295" spans="2:14">
      <c r="B295" s="116"/>
      <c r="C295" s="116"/>
      <c r="D295" s="116"/>
      <c r="E295" s="116"/>
      <c r="F295" s="116"/>
      <c r="G295" s="116"/>
      <c r="H295" s="117"/>
      <c r="I295" s="117"/>
      <c r="J295" s="117"/>
      <c r="K295" s="117"/>
      <c r="L295" s="117"/>
      <c r="M295" s="117"/>
      <c r="N295" s="117"/>
    </row>
    <row r="296" spans="2:14">
      <c r="B296" s="116"/>
      <c r="C296" s="116"/>
      <c r="D296" s="116"/>
      <c r="E296" s="116"/>
      <c r="F296" s="116"/>
      <c r="G296" s="116"/>
      <c r="H296" s="117"/>
      <c r="I296" s="117"/>
      <c r="J296" s="117"/>
      <c r="K296" s="117"/>
      <c r="L296" s="117"/>
      <c r="M296" s="117"/>
      <c r="N296" s="117"/>
    </row>
    <row r="297" spans="2:14">
      <c r="B297" s="116"/>
      <c r="C297" s="116"/>
      <c r="D297" s="116"/>
      <c r="E297" s="116"/>
      <c r="F297" s="116"/>
      <c r="G297" s="116"/>
      <c r="H297" s="117"/>
      <c r="I297" s="117"/>
      <c r="J297" s="117"/>
      <c r="K297" s="117"/>
      <c r="L297" s="117"/>
      <c r="M297" s="117"/>
      <c r="N297" s="117"/>
    </row>
    <row r="298" spans="2:14">
      <c r="B298" s="116"/>
      <c r="C298" s="116"/>
      <c r="D298" s="116"/>
      <c r="E298" s="116"/>
      <c r="F298" s="116"/>
      <c r="G298" s="116"/>
      <c r="H298" s="117"/>
      <c r="I298" s="117"/>
      <c r="J298" s="117"/>
      <c r="K298" s="117"/>
      <c r="L298" s="117"/>
      <c r="M298" s="117"/>
      <c r="N298" s="117"/>
    </row>
    <row r="299" spans="2:14">
      <c r="B299" s="116"/>
      <c r="C299" s="116"/>
      <c r="D299" s="116"/>
      <c r="E299" s="116"/>
      <c r="F299" s="116"/>
      <c r="G299" s="116"/>
      <c r="H299" s="117"/>
      <c r="I299" s="117"/>
      <c r="J299" s="117"/>
      <c r="K299" s="117"/>
      <c r="L299" s="117"/>
      <c r="M299" s="117"/>
      <c r="N299" s="117"/>
    </row>
    <row r="300" spans="2:14">
      <c r="B300" s="116"/>
      <c r="C300" s="116"/>
      <c r="D300" s="116"/>
      <c r="E300" s="116"/>
      <c r="F300" s="116"/>
      <c r="G300" s="116"/>
      <c r="H300" s="117"/>
      <c r="I300" s="117"/>
      <c r="J300" s="117"/>
      <c r="K300" s="117"/>
      <c r="L300" s="117"/>
      <c r="M300" s="117"/>
      <c r="N300" s="117"/>
    </row>
    <row r="301" spans="2:14">
      <c r="B301" s="116"/>
      <c r="C301" s="116"/>
      <c r="D301" s="116"/>
      <c r="E301" s="116"/>
      <c r="F301" s="116"/>
      <c r="G301" s="116"/>
      <c r="H301" s="117"/>
      <c r="I301" s="117"/>
      <c r="J301" s="117"/>
      <c r="K301" s="117"/>
      <c r="L301" s="117"/>
      <c r="M301" s="117"/>
      <c r="N301" s="117"/>
    </row>
    <row r="302" spans="2:14">
      <c r="B302" s="116"/>
      <c r="C302" s="116"/>
      <c r="D302" s="116"/>
      <c r="E302" s="116"/>
      <c r="F302" s="116"/>
      <c r="G302" s="116"/>
      <c r="H302" s="117"/>
      <c r="I302" s="117"/>
      <c r="J302" s="117"/>
      <c r="K302" s="117"/>
      <c r="L302" s="117"/>
      <c r="M302" s="117"/>
      <c r="N302" s="117"/>
    </row>
    <row r="303" spans="2:14">
      <c r="B303" s="116"/>
      <c r="C303" s="116"/>
      <c r="D303" s="116"/>
      <c r="E303" s="116"/>
      <c r="F303" s="116"/>
      <c r="G303" s="116"/>
      <c r="H303" s="117"/>
      <c r="I303" s="117"/>
      <c r="J303" s="117"/>
      <c r="K303" s="117"/>
      <c r="L303" s="117"/>
      <c r="M303" s="117"/>
      <c r="N303" s="117"/>
    </row>
    <row r="304" spans="2:14">
      <c r="B304" s="116"/>
      <c r="C304" s="116"/>
      <c r="D304" s="116"/>
      <c r="E304" s="116"/>
      <c r="F304" s="116"/>
      <c r="G304" s="116"/>
      <c r="H304" s="117"/>
      <c r="I304" s="117"/>
      <c r="J304" s="117"/>
      <c r="K304" s="117"/>
      <c r="L304" s="117"/>
      <c r="M304" s="117"/>
      <c r="N304" s="117"/>
    </row>
    <row r="305" spans="2:14">
      <c r="B305" s="116"/>
      <c r="C305" s="116"/>
      <c r="D305" s="116"/>
      <c r="E305" s="116"/>
      <c r="F305" s="116"/>
      <c r="G305" s="116"/>
      <c r="H305" s="117"/>
      <c r="I305" s="117"/>
      <c r="J305" s="117"/>
      <c r="K305" s="117"/>
      <c r="L305" s="117"/>
      <c r="M305" s="117"/>
      <c r="N305" s="117"/>
    </row>
    <row r="306" spans="2:14">
      <c r="B306" s="116"/>
      <c r="C306" s="116"/>
      <c r="D306" s="116"/>
      <c r="E306" s="116"/>
      <c r="F306" s="116"/>
      <c r="G306" s="116"/>
      <c r="H306" s="117"/>
      <c r="I306" s="117"/>
      <c r="J306" s="117"/>
      <c r="K306" s="117"/>
      <c r="L306" s="117"/>
      <c r="M306" s="117"/>
      <c r="N306" s="117"/>
    </row>
    <row r="307" spans="2:14">
      <c r="B307" s="116"/>
      <c r="C307" s="116"/>
      <c r="D307" s="116"/>
      <c r="E307" s="116"/>
      <c r="F307" s="116"/>
      <c r="G307" s="116"/>
      <c r="H307" s="117"/>
      <c r="I307" s="117"/>
      <c r="J307" s="117"/>
      <c r="K307" s="117"/>
      <c r="L307" s="117"/>
      <c r="M307" s="117"/>
      <c r="N307" s="117"/>
    </row>
    <row r="308" spans="2:14">
      <c r="B308" s="116"/>
      <c r="C308" s="116"/>
      <c r="D308" s="116"/>
      <c r="E308" s="116"/>
      <c r="F308" s="116"/>
      <c r="G308" s="116"/>
      <c r="H308" s="117"/>
      <c r="I308" s="117"/>
      <c r="J308" s="117"/>
      <c r="K308" s="117"/>
      <c r="L308" s="117"/>
      <c r="M308" s="117"/>
      <c r="N308" s="117"/>
    </row>
    <row r="309" spans="2:14">
      <c r="B309" s="116"/>
      <c r="C309" s="116"/>
      <c r="D309" s="116"/>
      <c r="E309" s="116"/>
      <c r="F309" s="116"/>
      <c r="G309" s="116"/>
      <c r="H309" s="117"/>
      <c r="I309" s="117"/>
      <c r="J309" s="117"/>
      <c r="K309" s="117"/>
      <c r="L309" s="117"/>
      <c r="M309" s="117"/>
      <c r="N309" s="117"/>
    </row>
    <row r="310" spans="2:14">
      <c r="B310" s="116"/>
      <c r="C310" s="116"/>
      <c r="D310" s="116"/>
      <c r="E310" s="116"/>
      <c r="F310" s="116"/>
      <c r="G310" s="116"/>
      <c r="H310" s="117"/>
      <c r="I310" s="117"/>
      <c r="J310" s="117"/>
      <c r="K310" s="117"/>
      <c r="L310" s="117"/>
      <c r="M310" s="117"/>
      <c r="N310" s="117"/>
    </row>
    <row r="311" spans="2:14">
      <c r="B311" s="116"/>
      <c r="C311" s="116"/>
      <c r="D311" s="116"/>
      <c r="E311" s="116"/>
      <c r="F311" s="116"/>
      <c r="G311" s="116"/>
      <c r="H311" s="117"/>
      <c r="I311" s="117"/>
      <c r="J311" s="117"/>
      <c r="K311" s="117"/>
      <c r="L311" s="117"/>
      <c r="M311" s="117"/>
      <c r="N311" s="117"/>
    </row>
    <row r="312" spans="2:14">
      <c r="B312" s="116"/>
      <c r="C312" s="116"/>
      <c r="D312" s="116"/>
      <c r="E312" s="116"/>
      <c r="F312" s="116"/>
      <c r="G312" s="116"/>
      <c r="H312" s="117"/>
      <c r="I312" s="117"/>
      <c r="J312" s="117"/>
      <c r="K312" s="117"/>
      <c r="L312" s="117"/>
      <c r="M312" s="117"/>
      <c r="N312" s="117"/>
    </row>
    <row r="313" spans="2:14">
      <c r="B313" s="116"/>
      <c r="C313" s="116"/>
      <c r="D313" s="116"/>
      <c r="E313" s="116"/>
      <c r="F313" s="116"/>
      <c r="G313" s="116"/>
      <c r="H313" s="117"/>
      <c r="I313" s="117"/>
      <c r="J313" s="117"/>
      <c r="K313" s="117"/>
      <c r="L313" s="117"/>
      <c r="M313" s="117"/>
      <c r="N313" s="117"/>
    </row>
    <row r="314" spans="2:14">
      <c r="B314" s="116"/>
      <c r="C314" s="116"/>
      <c r="D314" s="116"/>
      <c r="E314" s="116"/>
      <c r="F314" s="116"/>
      <c r="G314" s="116"/>
      <c r="H314" s="117"/>
      <c r="I314" s="117"/>
      <c r="J314" s="117"/>
      <c r="K314" s="117"/>
      <c r="L314" s="117"/>
      <c r="M314" s="117"/>
      <c r="N314" s="117"/>
    </row>
    <row r="315" spans="2:14">
      <c r="B315" s="116"/>
      <c r="C315" s="116"/>
      <c r="D315" s="116"/>
      <c r="E315" s="116"/>
      <c r="F315" s="116"/>
      <c r="G315" s="116"/>
      <c r="H315" s="117"/>
      <c r="I315" s="117"/>
      <c r="J315" s="117"/>
      <c r="K315" s="117"/>
      <c r="L315" s="117"/>
      <c r="M315" s="117"/>
      <c r="N315" s="117"/>
    </row>
    <row r="316" spans="2:14">
      <c r="B316" s="116"/>
      <c r="C316" s="116"/>
      <c r="D316" s="116"/>
      <c r="E316" s="116"/>
      <c r="F316" s="116"/>
      <c r="G316" s="116"/>
      <c r="H316" s="117"/>
      <c r="I316" s="117"/>
      <c r="J316" s="117"/>
      <c r="K316" s="117"/>
      <c r="L316" s="117"/>
      <c r="M316" s="117"/>
      <c r="N316" s="117"/>
    </row>
    <row r="317" spans="2:14">
      <c r="B317" s="116"/>
      <c r="C317" s="116"/>
      <c r="D317" s="116"/>
      <c r="E317" s="116"/>
      <c r="F317" s="116"/>
      <c r="G317" s="116"/>
      <c r="H317" s="117"/>
      <c r="I317" s="117"/>
      <c r="J317" s="117"/>
      <c r="K317" s="117"/>
      <c r="L317" s="117"/>
      <c r="M317" s="117"/>
      <c r="N317" s="117"/>
    </row>
    <row r="318" spans="2:14">
      <c r="B318" s="116"/>
      <c r="C318" s="116"/>
      <c r="D318" s="116"/>
      <c r="E318" s="116"/>
      <c r="F318" s="116"/>
      <c r="G318" s="116"/>
      <c r="H318" s="117"/>
      <c r="I318" s="117"/>
      <c r="J318" s="117"/>
      <c r="K318" s="117"/>
      <c r="L318" s="117"/>
      <c r="M318" s="117"/>
      <c r="N318" s="117"/>
    </row>
    <row r="319" spans="2:14">
      <c r="B319" s="116"/>
      <c r="C319" s="116"/>
      <c r="D319" s="116"/>
      <c r="E319" s="116"/>
      <c r="F319" s="116"/>
      <c r="G319" s="116"/>
      <c r="H319" s="117"/>
      <c r="I319" s="117"/>
      <c r="J319" s="117"/>
      <c r="K319" s="117"/>
      <c r="L319" s="117"/>
      <c r="M319" s="117"/>
      <c r="N319" s="117"/>
    </row>
    <row r="320" spans="2:14">
      <c r="B320" s="116"/>
      <c r="C320" s="116"/>
      <c r="D320" s="116"/>
      <c r="E320" s="116"/>
      <c r="F320" s="116"/>
      <c r="G320" s="116"/>
      <c r="H320" s="117"/>
      <c r="I320" s="117"/>
      <c r="J320" s="117"/>
      <c r="K320" s="117"/>
      <c r="L320" s="117"/>
      <c r="M320" s="117"/>
      <c r="N320" s="117"/>
    </row>
    <row r="321" spans="2:14">
      <c r="B321" s="116"/>
      <c r="C321" s="116"/>
      <c r="D321" s="116"/>
      <c r="E321" s="116"/>
      <c r="F321" s="116"/>
      <c r="G321" s="116"/>
      <c r="H321" s="117"/>
      <c r="I321" s="117"/>
      <c r="J321" s="117"/>
      <c r="K321" s="117"/>
      <c r="L321" s="117"/>
      <c r="M321" s="117"/>
      <c r="N321" s="117"/>
    </row>
    <row r="322" spans="2:14">
      <c r="B322" s="116"/>
      <c r="C322" s="116"/>
      <c r="D322" s="116"/>
      <c r="E322" s="116"/>
      <c r="F322" s="116"/>
      <c r="G322" s="116"/>
      <c r="H322" s="117"/>
      <c r="I322" s="117"/>
      <c r="J322" s="117"/>
      <c r="K322" s="117"/>
      <c r="L322" s="117"/>
      <c r="M322" s="117"/>
      <c r="N322" s="117"/>
    </row>
    <row r="323" spans="2:14">
      <c r="B323" s="116"/>
      <c r="C323" s="116"/>
      <c r="D323" s="116"/>
      <c r="E323" s="116"/>
      <c r="F323" s="116"/>
      <c r="G323" s="116"/>
      <c r="H323" s="117"/>
      <c r="I323" s="117"/>
      <c r="J323" s="117"/>
      <c r="K323" s="117"/>
      <c r="L323" s="117"/>
      <c r="M323" s="117"/>
      <c r="N323" s="117"/>
    </row>
    <row r="324" spans="2:14">
      <c r="B324" s="116"/>
      <c r="C324" s="116"/>
      <c r="D324" s="116"/>
      <c r="E324" s="116"/>
      <c r="F324" s="116"/>
      <c r="G324" s="116"/>
      <c r="H324" s="117"/>
      <c r="I324" s="117"/>
      <c r="J324" s="117"/>
      <c r="K324" s="117"/>
      <c r="L324" s="117"/>
      <c r="M324" s="117"/>
      <c r="N324" s="117"/>
    </row>
    <row r="325" spans="2:14">
      <c r="B325" s="116"/>
      <c r="C325" s="116"/>
      <c r="D325" s="116"/>
      <c r="E325" s="116"/>
      <c r="F325" s="116"/>
      <c r="G325" s="116"/>
      <c r="H325" s="117"/>
      <c r="I325" s="117"/>
      <c r="J325" s="117"/>
      <c r="K325" s="117"/>
      <c r="L325" s="117"/>
      <c r="M325" s="117"/>
      <c r="N325" s="117"/>
    </row>
    <row r="326" spans="2:14">
      <c r="B326" s="116"/>
      <c r="C326" s="116"/>
      <c r="D326" s="116"/>
      <c r="E326" s="116"/>
      <c r="F326" s="116"/>
      <c r="G326" s="116"/>
      <c r="H326" s="117"/>
      <c r="I326" s="117"/>
      <c r="J326" s="117"/>
      <c r="K326" s="117"/>
      <c r="L326" s="117"/>
      <c r="M326" s="117"/>
      <c r="N326" s="117"/>
    </row>
    <row r="327" spans="2:14">
      <c r="B327" s="116"/>
      <c r="C327" s="116"/>
      <c r="D327" s="116"/>
      <c r="E327" s="116"/>
      <c r="F327" s="116"/>
      <c r="G327" s="116"/>
      <c r="H327" s="117"/>
      <c r="I327" s="117"/>
      <c r="J327" s="117"/>
      <c r="K327" s="117"/>
      <c r="L327" s="117"/>
      <c r="M327" s="117"/>
      <c r="N327" s="117"/>
    </row>
    <row r="328" spans="2:14">
      <c r="B328" s="116"/>
      <c r="C328" s="116"/>
      <c r="D328" s="116"/>
      <c r="E328" s="116"/>
      <c r="F328" s="116"/>
      <c r="G328" s="116"/>
      <c r="H328" s="117"/>
      <c r="I328" s="117"/>
      <c r="J328" s="117"/>
      <c r="K328" s="117"/>
      <c r="L328" s="117"/>
      <c r="M328" s="117"/>
      <c r="N328" s="117"/>
    </row>
    <row r="329" spans="2:14">
      <c r="B329" s="116"/>
      <c r="C329" s="116"/>
      <c r="D329" s="116"/>
      <c r="E329" s="116"/>
      <c r="F329" s="116"/>
      <c r="G329" s="116"/>
      <c r="H329" s="117"/>
      <c r="I329" s="117"/>
      <c r="J329" s="117"/>
      <c r="K329" s="117"/>
      <c r="L329" s="117"/>
      <c r="M329" s="117"/>
      <c r="N329" s="117"/>
    </row>
    <row r="330" spans="2:14">
      <c r="B330" s="116"/>
      <c r="C330" s="116"/>
      <c r="D330" s="116"/>
      <c r="E330" s="116"/>
      <c r="F330" s="116"/>
      <c r="G330" s="116"/>
      <c r="H330" s="117"/>
      <c r="I330" s="117"/>
      <c r="J330" s="117"/>
      <c r="K330" s="117"/>
      <c r="L330" s="117"/>
      <c r="M330" s="117"/>
      <c r="N330" s="117"/>
    </row>
    <row r="331" spans="2:14">
      <c r="B331" s="116"/>
      <c r="C331" s="116"/>
      <c r="D331" s="116"/>
      <c r="E331" s="116"/>
      <c r="F331" s="116"/>
      <c r="G331" s="116"/>
      <c r="H331" s="117"/>
      <c r="I331" s="117"/>
      <c r="J331" s="117"/>
      <c r="K331" s="117"/>
      <c r="L331" s="117"/>
      <c r="M331" s="117"/>
      <c r="N331" s="117"/>
    </row>
    <row r="332" spans="2:14">
      <c r="B332" s="116"/>
      <c r="C332" s="116"/>
      <c r="D332" s="116"/>
      <c r="E332" s="116"/>
      <c r="F332" s="116"/>
      <c r="G332" s="116"/>
      <c r="H332" s="117"/>
      <c r="I332" s="117"/>
      <c r="J332" s="117"/>
      <c r="K332" s="117"/>
      <c r="L332" s="117"/>
      <c r="M332" s="117"/>
      <c r="N332" s="117"/>
    </row>
    <row r="333" spans="2:14">
      <c r="B333" s="116"/>
      <c r="C333" s="116"/>
      <c r="D333" s="116"/>
      <c r="E333" s="116"/>
      <c r="F333" s="116"/>
      <c r="G333" s="116"/>
      <c r="H333" s="117"/>
      <c r="I333" s="117"/>
      <c r="J333" s="117"/>
      <c r="K333" s="117"/>
      <c r="L333" s="117"/>
      <c r="M333" s="117"/>
      <c r="N333" s="117"/>
    </row>
    <row r="334" spans="2:14">
      <c r="B334" s="116"/>
      <c r="C334" s="116"/>
      <c r="D334" s="116"/>
      <c r="E334" s="116"/>
      <c r="F334" s="116"/>
      <c r="G334" s="116"/>
      <c r="H334" s="117"/>
      <c r="I334" s="117"/>
      <c r="J334" s="117"/>
      <c r="K334" s="117"/>
      <c r="L334" s="117"/>
      <c r="M334" s="117"/>
      <c r="N334" s="117"/>
    </row>
    <row r="335" spans="2:14">
      <c r="B335" s="116"/>
      <c r="C335" s="116"/>
      <c r="D335" s="116"/>
      <c r="E335" s="116"/>
      <c r="F335" s="116"/>
      <c r="G335" s="116"/>
      <c r="H335" s="117"/>
      <c r="I335" s="117"/>
      <c r="J335" s="117"/>
      <c r="K335" s="117"/>
      <c r="L335" s="117"/>
      <c r="M335" s="117"/>
      <c r="N335" s="117"/>
    </row>
    <row r="336" spans="2:14">
      <c r="B336" s="116"/>
      <c r="C336" s="116"/>
      <c r="D336" s="116"/>
      <c r="E336" s="116"/>
      <c r="F336" s="116"/>
      <c r="G336" s="116"/>
      <c r="H336" s="117"/>
      <c r="I336" s="117"/>
      <c r="J336" s="117"/>
      <c r="K336" s="117"/>
      <c r="L336" s="117"/>
      <c r="M336" s="117"/>
      <c r="N336" s="117"/>
    </row>
    <row r="337" spans="2:14">
      <c r="B337" s="116"/>
      <c r="C337" s="116"/>
      <c r="D337" s="116"/>
      <c r="E337" s="116"/>
      <c r="F337" s="116"/>
      <c r="G337" s="116"/>
      <c r="H337" s="117"/>
      <c r="I337" s="117"/>
      <c r="J337" s="117"/>
      <c r="K337" s="117"/>
      <c r="L337" s="117"/>
      <c r="M337" s="117"/>
      <c r="N337" s="117"/>
    </row>
    <row r="338" spans="2:14">
      <c r="B338" s="116"/>
      <c r="C338" s="116"/>
      <c r="D338" s="116"/>
      <c r="E338" s="116"/>
      <c r="F338" s="116"/>
      <c r="G338" s="116"/>
      <c r="H338" s="117"/>
      <c r="I338" s="117"/>
      <c r="J338" s="117"/>
      <c r="K338" s="117"/>
      <c r="L338" s="117"/>
      <c r="M338" s="117"/>
      <c r="N338" s="117"/>
    </row>
    <row r="339" spans="2:14">
      <c r="B339" s="116"/>
      <c r="C339" s="116"/>
      <c r="D339" s="116"/>
      <c r="E339" s="116"/>
      <c r="F339" s="116"/>
      <c r="G339" s="116"/>
      <c r="H339" s="117"/>
      <c r="I339" s="117"/>
      <c r="J339" s="117"/>
      <c r="K339" s="117"/>
      <c r="L339" s="117"/>
      <c r="M339" s="117"/>
      <c r="N339" s="117"/>
    </row>
    <row r="340" spans="2:14">
      <c r="B340" s="116"/>
      <c r="C340" s="116"/>
      <c r="D340" s="116"/>
      <c r="E340" s="116"/>
      <c r="F340" s="116"/>
      <c r="G340" s="116"/>
      <c r="H340" s="117"/>
      <c r="I340" s="117"/>
      <c r="J340" s="117"/>
      <c r="K340" s="117"/>
      <c r="L340" s="117"/>
      <c r="M340" s="117"/>
      <c r="N340" s="117"/>
    </row>
    <row r="341" spans="2:14">
      <c r="B341" s="116"/>
      <c r="C341" s="116"/>
      <c r="D341" s="116"/>
      <c r="E341" s="116"/>
      <c r="F341" s="116"/>
      <c r="G341" s="116"/>
      <c r="H341" s="117"/>
      <c r="I341" s="117"/>
      <c r="J341" s="117"/>
      <c r="K341" s="117"/>
      <c r="L341" s="117"/>
      <c r="M341" s="117"/>
      <c r="N341" s="117"/>
    </row>
    <row r="342" spans="2:14">
      <c r="B342" s="116"/>
      <c r="C342" s="116"/>
      <c r="D342" s="116"/>
      <c r="E342" s="116"/>
      <c r="F342" s="116"/>
      <c r="G342" s="116"/>
      <c r="H342" s="117"/>
      <c r="I342" s="117"/>
      <c r="J342" s="117"/>
      <c r="K342" s="117"/>
      <c r="L342" s="117"/>
      <c r="M342" s="117"/>
      <c r="N342" s="117"/>
    </row>
    <row r="343" spans="2:14">
      <c r="B343" s="116"/>
      <c r="C343" s="116"/>
      <c r="D343" s="116"/>
      <c r="E343" s="116"/>
      <c r="F343" s="116"/>
      <c r="G343" s="116"/>
      <c r="H343" s="117"/>
      <c r="I343" s="117"/>
      <c r="J343" s="117"/>
      <c r="K343" s="117"/>
      <c r="L343" s="117"/>
      <c r="M343" s="117"/>
      <c r="N343" s="117"/>
    </row>
    <row r="344" spans="2:14">
      <c r="B344" s="116"/>
      <c r="C344" s="116"/>
      <c r="D344" s="116"/>
      <c r="E344" s="116"/>
      <c r="F344" s="116"/>
      <c r="G344" s="116"/>
      <c r="H344" s="117"/>
      <c r="I344" s="117"/>
      <c r="J344" s="117"/>
      <c r="K344" s="117"/>
      <c r="L344" s="117"/>
      <c r="M344" s="117"/>
      <c r="N344" s="117"/>
    </row>
    <row r="345" spans="2:14">
      <c r="B345" s="116"/>
      <c r="C345" s="116"/>
      <c r="D345" s="116"/>
      <c r="E345" s="116"/>
      <c r="F345" s="116"/>
      <c r="G345" s="116"/>
      <c r="H345" s="117"/>
      <c r="I345" s="117"/>
      <c r="J345" s="117"/>
      <c r="K345" s="117"/>
      <c r="L345" s="117"/>
      <c r="M345" s="117"/>
      <c r="N345" s="117"/>
    </row>
    <row r="346" spans="2:14">
      <c r="B346" s="116"/>
      <c r="C346" s="116"/>
      <c r="D346" s="116"/>
      <c r="E346" s="116"/>
      <c r="F346" s="116"/>
      <c r="G346" s="116"/>
      <c r="H346" s="117"/>
      <c r="I346" s="117"/>
      <c r="J346" s="117"/>
      <c r="K346" s="117"/>
      <c r="L346" s="117"/>
      <c r="M346" s="117"/>
      <c r="N346" s="117"/>
    </row>
    <row r="347" spans="2:14">
      <c r="B347" s="116"/>
      <c r="C347" s="116"/>
      <c r="D347" s="116"/>
      <c r="E347" s="116"/>
      <c r="F347" s="116"/>
      <c r="G347" s="116"/>
      <c r="H347" s="117"/>
      <c r="I347" s="117"/>
      <c r="J347" s="117"/>
      <c r="K347" s="117"/>
      <c r="L347" s="117"/>
      <c r="M347" s="117"/>
      <c r="N347" s="117"/>
    </row>
    <row r="348" spans="2:14">
      <c r="B348" s="116"/>
      <c r="C348" s="116"/>
      <c r="D348" s="116"/>
      <c r="E348" s="116"/>
      <c r="F348" s="116"/>
      <c r="G348" s="116"/>
      <c r="H348" s="117"/>
      <c r="I348" s="117"/>
      <c r="J348" s="117"/>
      <c r="K348" s="117"/>
      <c r="L348" s="117"/>
      <c r="M348" s="117"/>
      <c r="N348" s="117"/>
    </row>
    <row r="349" spans="2:14">
      <c r="B349" s="116"/>
      <c r="C349" s="116"/>
      <c r="D349" s="116"/>
      <c r="E349" s="116"/>
      <c r="F349" s="116"/>
      <c r="G349" s="116"/>
      <c r="H349" s="117"/>
      <c r="I349" s="117"/>
      <c r="J349" s="117"/>
      <c r="K349" s="117"/>
      <c r="L349" s="117"/>
      <c r="M349" s="117"/>
      <c r="N349" s="117"/>
    </row>
    <row r="350" spans="2:14">
      <c r="B350" s="116"/>
      <c r="C350" s="116"/>
      <c r="D350" s="116"/>
      <c r="E350" s="116"/>
      <c r="F350" s="116"/>
      <c r="G350" s="116"/>
      <c r="H350" s="117"/>
      <c r="I350" s="117"/>
      <c r="J350" s="117"/>
      <c r="K350" s="117"/>
      <c r="L350" s="117"/>
      <c r="M350" s="117"/>
      <c r="N350" s="117"/>
    </row>
    <row r="351" spans="2:14">
      <c r="B351" s="116"/>
      <c r="C351" s="116"/>
      <c r="D351" s="116"/>
      <c r="E351" s="116"/>
      <c r="F351" s="116"/>
      <c r="G351" s="116"/>
      <c r="H351" s="117"/>
      <c r="I351" s="117"/>
      <c r="J351" s="117"/>
      <c r="K351" s="117"/>
      <c r="L351" s="117"/>
      <c r="M351" s="117"/>
      <c r="N351" s="117"/>
    </row>
    <row r="352" spans="2:14">
      <c r="B352" s="116"/>
      <c r="C352" s="116"/>
      <c r="D352" s="116"/>
      <c r="E352" s="116"/>
      <c r="F352" s="116"/>
      <c r="G352" s="116"/>
      <c r="H352" s="117"/>
      <c r="I352" s="117"/>
      <c r="J352" s="117"/>
      <c r="K352" s="117"/>
      <c r="L352" s="117"/>
      <c r="M352" s="117"/>
      <c r="N352" s="117"/>
    </row>
    <row r="353" spans="2:14">
      <c r="B353" s="116"/>
      <c r="C353" s="116"/>
      <c r="D353" s="116"/>
      <c r="E353" s="116"/>
      <c r="F353" s="116"/>
      <c r="G353" s="116"/>
      <c r="H353" s="117"/>
      <c r="I353" s="117"/>
      <c r="J353" s="117"/>
      <c r="K353" s="117"/>
      <c r="L353" s="117"/>
      <c r="M353" s="117"/>
      <c r="N353" s="117"/>
    </row>
    <row r="354" spans="2:14">
      <c r="B354" s="116"/>
      <c r="C354" s="116"/>
      <c r="D354" s="116"/>
      <c r="E354" s="116"/>
      <c r="F354" s="116"/>
      <c r="G354" s="116"/>
      <c r="H354" s="117"/>
      <c r="I354" s="117"/>
      <c r="J354" s="117"/>
      <c r="K354" s="117"/>
      <c r="L354" s="117"/>
      <c r="M354" s="117"/>
      <c r="N354" s="117"/>
    </row>
    <row r="355" spans="2:14">
      <c r="B355" s="116"/>
      <c r="C355" s="116"/>
      <c r="D355" s="116"/>
      <c r="E355" s="116"/>
      <c r="F355" s="116"/>
      <c r="G355" s="116"/>
      <c r="H355" s="117"/>
      <c r="I355" s="117"/>
      <c r="J355" s="117"/>
      <c r="K355" s="117"/>
      <c r="L355" s="117"/>
      <c r="M355" s="117"/>
      <c r="N355" s="117"/>
    </row>
    <row r="356" spans="2:14">
      <c r="B356" s="116"/>
      <c r="C356" s="116"/>
      <c r="D356" s="116"/>
      <c r="E356" s="116"/>
      <c r="F356" s="116"/>
      <c r="G356" s="116"/>
      <c r="H356" s="117"/>
      <c r="I356" s="117"/>
      <c r="J356" s="117"/>
      <c r="K356" s="117"/>
      <c r="L356" s="117"/>
      <c r="M356" s="117"/>
      <c r="N356" s="117"/>
    </row>
    <row r="357" spans="2:14">
      <c r="B357" s="116"/>
      <c r="C357" s="116"/>
      <c r="D357" s="116"/>
      <c r="E357" s="116"/>
      <c r="F357" s="116"/>
      <c r="G357" s="116"/>
      <c r="H357" s="117"/>
      <c r="I357" s="117"/>
      <c r="J357" s="117"/>
      <c r="K357" s="117"/>
      <c r="L357" s="117"/>
      <c r="M357" s="117"/>
      <c r="N357" s="117"/>
    </row>
    <row r="358" spans="2:14">
      <c r="B358" s="116"/>
      <c r="C358" s="116"/>
      <c r="D358" s="116"/>
      <c r="E358" s="116"/>
      <c r="F358" s="116"/>
      <c r="G358" s="116"/>
      <c r="H358" s="117"/>
      <c r="I358" s="117"/>
      <c r="J358" s="117"/>
      <c r="K358" s="117"/>
      <c r="L358" s="117"/>
      <c r="M358" s="117"/>
      <c r="N358" s="117"/>
    </row>
    <row r="359" spans="2:14">
      <c r="B359" s="116"/>
      <c r="C359" s="116"/>
      <c r="D359" s="116"/>
      <c r="E359" s="116"/>
      <c r="F359" s="116"/>
      <c r="G359" s="116"/>
      <c r="H359" s="117"/>
      <c r="I359" s="117"/>
      <c r="J359" s="117"/>
      <c r="K359" s="117"/>
      <c r="L359" s="117"/>
      <c r="M359" s="117"/>
      <c r="N359" s="117"/>
    </row>
    <row r="360" spans="2:14">
      <c r="B360" s="116"/>
      <c r="C360" s="116"/>
      <c r="D360" s="116"/>
      <c r="E360" s="116"/>
      <c r="F360" s="116"/>
      <c r="G360" s="116"/>
      <c r="H360" s="117"/>
      <c r="I360" s="117"/>
      <c r="J360" s="117"/>
      <c r="K360" s="117"/>
      <c r="L360" s="117"/>
      <c r="M360" s="117"/>
      <c r="N360" s="117"/>
    </row>
    <row r="361" spans="2:14">
      <c r="B361" s="116"/>
      <c r="C361" s="116"/>
      <c r="D361" s="116"/>
      <c r="E361" s="116"/>
      <c r="F361" s="116"/>
      <c r="G361" s="116"/>
      <c r="H361" s="117"/>
      <c r="I361" s="117"/>
      <c r="J361" s="117"/>
      <c r="K361" s="117"/>
      <c r="L361" s="117"/>
      <c r="M361" s="117"/>
      <c r="N361" s="117"/>
    </row>
    <row r="362" spans="2:14">
      <c r="B362" s="116"/>
      <c r="C362" s="116"/>
      <c r="D362" s="116"/>
      <c r="E362" s="116"/>
      <c r="F362" s="116"/>
      <c r="G362" s="116"/>
      <c r="H362" s="117"/>
      <c r="I362" s="117"/>
      <c r="J362" s="117"/>
      <c r="K362" s="117"/>
      <c r="L362" s="117"/>
      <c r="M362" s="117"/>
      <c r="N362" s="117"/>
    </row>
    <row r="363" spans="2:14">
      <c r="B363" s="116"/>
      <c r="C363" s="116"/>
      <c r="D363" s="116"/>
      <c r="E363" s="116"/>
      <c r="F363" s="116"/>
      <c r="G363" s="116"/>
      <c r="H363" s="117"/>
      <c r="I363" s="117"/>
      <c r="J363" s="117"/>
      <c r="K363" s="117"/>
      <c r="L363" s="117"/>
      <c r="M363" s="117"/>
      <c r="N363" s="117"/>
    </row>
    <row r="364" spans="2:14">
      <c r="B364" s="116"/>
      <c r="C364" s="116"/>
      <c r="D364" s="116"/>
      <c r="E364" s="116"/>
      <c r="F364" s="116"/>
      <c r="G364" s="116"/>
      <c r="H364" s="117"/>
      <c r="I364" s="117"/>
      <c r="J364" s="117"/>
      <c r="K364" s="117"/>
      <c r="L364" s="117"/>
      <c r="M364" s="117"/>
      <c r="N364" s="117"/>
    </row>
    <row r="365" spans="2:14">
      <c r="B365" s="116"/>
      <c r="C365" s="116"/>
      <c r="D365" s="116"/>
      <c r="E365" s="116"/>
      <c r="F365" s="116"/>
      <c r="G365" s="116"/>
      <c r="H365" s="117"/>
      <c r="I365" s="117"/>
      <c r="J365" s="117"/>
      <c r="K365" s="117"/>
      <c r="L365" s="117"/>
      <c r="M365" s="117"/>
      <c r="N365" s="117"/>
    </row>
    <row r="366" spans="2:14">
      <c r="B366" s="116"/>
      <c r="C366" s="116"/>
      <c r="D366" s="116"/>
      <c r="E366" s="116"/>
      <c r="F366" s="116"/>
      <c r="G366" s="116"/>
      <c r="H366" s="117"/>
      <c r="I366" s="117"/>
      <c r="J366" s="117"/>
      <c r="K366" s="117"/>
      <c r="L366" s="117"/>
      <c r="M366" s="117"/>
      <c r="N366" s="117"/>
    </row>
    <row r="367" spans="2:14">
      <c r="B367" s="116"/>
      <c r="C367" s="116"/>
      <c r="D367" s="116"/>
      <c r="E367" s="116"/>
      <c r="F367" s="116"/>
      <c r="G367" s="116"/>
      <c r="H367" s="117"/>
      <c r="I367" s="117"/>
      <c r="J367" s="117"/>
      <c r="K367" s="117"/>
      <c r="L367" s="117"/>
      <c r="M367" s="117"/>
      <c r="N367" s="117"/>
    </row>
    <row r="368" spans="2:14">
      <c r="B368" s="116"/>
      <c r="C368" s="116"/>
      <c r="D368" s="116"/>
      <c r="E368" s="116"/>
      <c r="F368" s="116"/>
      <c r="G368" s="116"/>
      <c r="H368" s="117"/>
      <c r="I368" s="117"/>
      <c r="J368" s="117"/>
      <c r="K368" s="117"/>
      <c r="L368" s="117"/>
      <c r="M368" s="117"/>
      <c r="N368" s="117"/>
    </row>
    <row r="369" spans="2:14">
      <c r="B369" s="116"/>
      <c r="C369" s="116"/>
      <c r="D369" s="116"/>
      <c r="E369" s="116"/>
      <c r="F369" s="116"/>
      <c r="G369" s="116"/>
      <c r="H369" s="117"/>
      <c r="I369" s="117"/>
      <c r="J369" s="117"/>
      <c r="K369" s="117"/>
      <c r="L369" s="117"/>
      <c r="M369" s="117"/>
      <c r="N369" s="117"/>
    </row>
    <row r="370" spans="2:14">
      <c r="B370" s="116"/>
      <c r="C370" s="116"/>
      <c r="D370" s="116"/>
      <c r="E370" s="116"/>
      <c r="F370" s="116"/>
      <c r="G370" s="116"/>
      <c r="H370" s="117"/>
      <c r="I370" s="117"/>
      <c r="J370" s="117"/>
      <c r="K370" s="117"/>
      <c r="L370" s="117"/>
      <c r="M370" s="117"/>
      <c r="N370" s="117"/>
    </row>
    <row r="371" spans="2:14">
      <c r="B371" s="116"/>
      <c r="C371" s="116"/>
      <c r="D371" s="116"/>
      <c r="E371" s="116"/>
      <c r="F371" s="116"/>
      <c r="G371" s="116"/>
      <c r="H371" s="117"/>
      <c r="I371" s="117"/>
      <c r="J371" s="117"/>
      <c r="K371" s="117"/>
      <c r="L371" s="117"/>
      <c r="M371" s="117"/>
      <c r="N371" s="117"/>
    </row>
    <row r="372" spans="2:14">
      <c r="B372" s="116"/>
      <c r="C372" s="116"/>
      <c r="D372" s="116"/>
      <c r="E372" s="116"/>
      <c r="F372" s="116"/>
      <c r="G372" s="116"/>
      <c r="H372" s="117"/>
      <c r="I372" s="117"/>
      <c r="J372" s="117"/>
      <c r="K372" s="117"/>
      <c r="L372" s="117"/>
      <c r="M372" s="117"/>
      <c r="N372" s="117"/>
    </row>
    <row r="373" spans="2:14">
      <c r="B373" s="116"/>
      <c r="C373" s="116"/>
      <c r="D373" s="116"/>
      <c r="E373" s="116"/>
      <c r="F373" s="116"/>
      <c r="G373" s="116"/>
      <c r="H373" s="117"/>
      <c r="I373" s="117"/>
      <c r="J373" s="117"/>
      <c r="K373" s="117"/>
      <c r="L373" s="117"/>
      <c r="M373" s="117"/>
      <c r="N373" s="117"/>
    </row>
    <row r="374" spans="2:14">
      <c r="B374" s="116"/>
      <c r="C374" s="116"/>
      <c r="D374" s="116"/>
      <c r="E374" s="116"/>
      <c r="F374" s="116"/>
      <c r="G374" s="116"/>
      <c r="H374" s="117"/>
      <c r="I374" s="117"/>
      <c r="J374" s="117"/>
      <c r="K374" s="117"/>
      <c r="L374" s="117"/>
      <c r="M374" s="117"/>
      <c r="N374" s="117"/>
    </row>
    <row r="375" spans="2:14">
      <c r="B375" s="116"/>
      <c r="C375" s="116"/>
      <c r="D375" s="116"/>
      <c r="E375" s="116"/>
      <c r="F375" s="116"/>
      <c r="G375" s="116"/>
      <c r="H375" s="117"/>
      <c r="I375" s="117"/>
      <c r="J375" s="117"/>
      <c r="K375" s="117"/>
      <c r="L375" s="117"/>
      <c r="M375" s="117"/>
      <c r="N375" s="117"/>
    </row>
    <row r="376" spans="2:14">
      <c r="B376" s="116"/>
      <c r="C376" s="116"/>
      <c r="D376" s="116"/>
      <c r="E376" s="116"/>
      <c r="F376" s="116"/>
      <c r="G376" s="116"/>
      <c r="H376" s="117"/>
      <c r="I376" s="117"/>
      <c r="J376" s="117"/>
      <c r="K376" s="117"/>
      <c r="L376" s="117"/>
      <c r="M376" s="117"/>
      <c r="N376" s="117"/>
    </row>
    <row r="377" spans="2:14">
      <c r="B377" s="116"/>
      <c r="C377" s="116"/>
      <c r="D377" s="116"/>
      <c r="E377" s="116"/>
      <c r="F377" s="116"/>
      <c r="G377" s="116"/>
      <c r="H377" s="117"/>
      <c r="I377" s="117"/>
      <c r="J377" s="117"/>
      <c r="K377" s="117"/>
      <c r="L377" s="117"/>
      <c r="M377" s="117"/>
      <c r="N377" s="117"/>
    </row>
    <row r="378" spans="2:14">
      <c r="B378" s="116"/>
      <c r="C378" s="116"/>
      <c r="D378" s="116"/>
      <c r="E378" s="116"/>
      <c r="F378" s="116"/>
      <c r="G378" s="116"/>
      <c r="H378" s="117"/>
      <c r="I378" s="117"/>
      <c r="J378" s="117"/>
      <c r="K378" s="117"/>
      <c r="L378" s="117"/>
      <c r="M378" s="117"/>
      <c r="N378" s="117"/>
    </row>
    <row r="379" spans="2:14">
      <c r="B379" s="116"/>
      <c r="C379" s="116"/>
      <c r="D379" s="116"/>
      <c r="E379" s="116"/>
      <c r="F379" s="116"/>
      <c r="G379" s="116"/>
      <c r="H379" s="117"/>
      <c r="I379" s="117"/>
      <c r="J379" s="117"/>
      <c r="K379" s="117"/>
      <c r="L379" s="117"/>
      <c r="M379" s="117"/>
      <c r="N379" s="117"/>
    </row>
    <row r="380" spans="2:14">
      <c r="B380" s="116"/>
      <c r="C380" s="116"/>
      <c r="D380" s="116"/>
      <c r="E380" s="116"/>
      <c r="F380" s="116"/>
      <c r="G380" s="116"/>
      <c r="H380" s="117"/>
      <c r="I380" s="117"/>
      <c r="J380" s="117"/>
      <c r="K380" s="117"/>
      <c r="L380" s="117"/>
      <c r="M380" s="117"/>
      <c r="N380" s="117"/>
    </row>
    <row r="381" spans="2:14">
      <c r="B381" s="116"/>
      <c r="C381" s="116"/>
      <c r="D381" s="116"/>
      <c r="E381" s="116"/>
      <c r="F381" s="116"/>
      <c r="G381" s="116"/>
      <c r="H381" s="117"/>
      <c r="I381" s="117"/>
      <c r="J381" s="117"/>
      <c r="K381" s="117"/>
      <c r="L381" s="117"/>
      <c r="M381" s="117"/>
      <c r="N381" s="117"/>
    </row>
    <row r="382" spans="2:14">
      <c r="B382" s="116"/>
      <c r="C382" s="116"/>
      <c r="D382" s="116"/>
      <c r="E382" s="116"/>
      <c r="F382" s="116"/>
      <c r="G382" s="116"/>
      <c r="H382" s="117"/>
      <c r="I382" s="117"/>
      <c r="J382" s="117"/>
      <c r="K382" s="117"/>
      <c r="L382" s="117"/>
      <c r="M382" s="117"/>
      <c r="N382" s="117"/>
    </row>
    <row r="383" spans="2:14">
      <c r="B383" s="116"/>
      <c r="C383" s="116"/>
      <c r="D383" s="116"/>
      <c r="E383" s="116"/>
      <c r="F383" s="116"/>
      <c r="G383" s="116"/>
      <c r="H383" s="117"/>
      <c r="I383" s="117"/>
      <c r="J383" s="117"/>
      <c r="K383" s="117"/>
      <c r="L383" s="117"/>
      <c r="M383" s="117"/>
      <c r="N383" s="117"/>
    </row>
    <row r="384" spans="2:14">
      <c r="B384" s="116"/>
      <c r="C384" s="116"/>
      <c r="D384" s="116"/>
      <c r="E384" s="116"/>
      <c r="F384" s="116"/>
      <c r="G384" s="116"/>
      <c r="H384" s="117"/>
      <c r="I384" s="117"/>
      <c r="J384" s="117"/>
      <c r="K384" s="117"/>
      <c r="L384" s="117"/>
      <c r="M384" s="117"/>
      <c r="N384" s="117"/>
    </row>
    <row r="385" spans="2:14">
      <c r="B385" s="116"/>
      <c r="C385" s="116"/>
      <c r="D385" s="116"/>
      <c r="E385" s="116"/>
      <c r="F385" s="116"/>
      <c r="G385" s="116"/>
      <c r="H385" s="117"/>
      <c r="I385" s="117"/>
      <c r="J385" s="117"/>
      <c r="K385" s="117"/>
      <c r="L385" s="117"/>
      <c r="M385" s="117"/>
      <c r="N385" s="117"/>
    </row>
    <row r="386" spans="2:14">
      <c r="B386" s="116"/>
      <c r="C386" s="116"/>
      <c r="D386" s="116"/>
      <c r="E386" s="116"/>
      <c r="F386" s="116"/>
      <c r="G386" s="116"/>
      <c r="H386" s="117"/>
      <c r="I386" s="117"/>
      <c r="J386" s="117"/>
      <c r="K386" s="117"/>
      <c r="L386" s="117"/>
      <c r="M386" s="117"/>
      <c r="N386" s="117"/>
    </row>
    <row r="387" spans="2:14">
      <c r="B387" s="116"/>
      <c r="C387" s="116"/>
      <c r="D387" s="116"/>
      <c r="E387" s="116"/>
      <c r="F387" s="116"/>
      <c r="G387" s="116"/>
      <c r="H387" s="117"/>
      <c r="I387" s="117"/>
      <c r="J387" s="117"/>
      <c r="K387" s="117"/>
      <c r="L387" s="117"/>
      <c r="M387" s="117"/>
      <c r="N387" s="117"/>
    </row>
    <row r="388" spans="2:14">
      <c r="B388" s="116"/>
      <c r="C388" s="116"/>
      <c r="D388" s="116"/>
      <c r="E388" s="116"/>
      <c r="F388" s="116"/>
      <c r="G388" s="116"/>
      <c r="H388" s="117"/>
      <c r="I388" s="117"/>
      <c r="J388" s="117"/>
      <c r="K388" s="117"/>
      <c r="L388" s="117"/>
      <c r="M388" s="117"/>
      <c r="N388" s="117"/>
    </row>
    <row r="389" spans="2:14">
      <c r="B389" s="116"/>
      <c r="C389" s="116"/>
      <c r="D389" s="116"/>
      <c r="E389" s="116"/>
      <c r="F389" s="116"/>
      <c r="G389" s="116"/>
      <c r="H389" s="117"/>
      <c r="I389" s="117"/>
      <c r="J389" s="117"/>
      <c r="K389" s="117"/>
      <c r="L389" s="117"/>
      <c r="M389" s="117"/>
      <c r="N389" s="117"/>
    </row>
    <row r="390" spans="2:14">
      <c r="B390" s="116"/>
      <c r="C390" s="116"/>
      <c r="D390" s="116"/>
      <c r="E390" s="116"/>
      <c r="F390" s="116"/>
      <c r="G390" s="116"/>
      <c r="H390" s="117"/>
      <c r="I390" s="117"/>
      <c r="J390" s="117"/>
      <c r="K390" s="117"/>
      <c r="L390" s="117"/>
      <c r="M390" s="117"/>
      <c r="N390" s="117"/>
    </row>
    <row r="391" spans="2:14">
      <c r="B391" s="116"/>
      <c r="C391" s="116"/>
      <c r="D391" s="116"/>
      <c r="E391" s="116"/>
      <c r="F391" s="116"/>
      <c r="G391" s="116"/>
      <c r="H391" s="117"/>
      <c r="I391" s="117"/>
      <c r="J391" s="117"/>
      <c r="K391" s="117"/>
      <c r="L391" s="117"/>
      <c r="M391" s="117"/>
      <c r="N391" s="117"/>
    </row>
    <row r="392" spans="2:14">
      <c r="B392" s="116"/>
      <c r="C392" s="116"/>
      <c r="D392" s="116"/>
      <c r="E392" s="116"/>
      <c r="F392" s="116"/>
      <c r="G392" s="116"/>
      <c r="H392" s="117"/>
      <c r="I392" s="117"/>
      <c r="J392" s="117"/>
      <c r="K392" s="117"/>
      <c r="L392" s="117"/>
      <c r="M392" s="117"/>
      <c r="N392" s="117"/>
    </row>
    <row r="393" spans="2:14">
      <c r="B393" s="116"/>
      <c r="C393" s="116"/>
      <c r="D393" s="116"/>
      <c r="E393" s="116"/>
      <c r="F393" s="116"/>
      <c r="G393" s="116"/>
      <c r="H393" s="117"/>
      <c r="I393" s="117"/>
      <c r="J393" s="117"/>
      <c r="K393" s="117"/>
      <c r="L393" s="117"/>
      <c r="M393" s="117"/>
      <c r="N393" s="117"/>
    </row>
    <row r="394" spans="2:14">
      <c r="B394" s="116"/>
      <c r="C394" s="116"/>
      <c r="D394" s="116"/>
      <c r="E394" s="116"/>
      <c r="F394" s="116"/>
      <c r="G394" s="116"/>
      <c r="H394" s="117"/>
      <c r="I394" s="117"/>
      <c r="J394" s="117"/>
      <c r="K394" s="117"/>
      <c r="L394" s="117"/>
      <c r="M394" s="117"/>
      <c r="N394" s="117"/>
    </row>
    <row r="395" spans="2:14">
      <c r="B395" s="116"/>
      <c r="C395" s="116"/>
      <c r="D395" s="116"/>
      <c r="E395" s="116"/>
      <c r="F395" s="116"/>
      <c r="G395" s="116"/>
      <c r="H395" s="117"/>
      <c r="I395" s="117"/>
      <c r="J395" s="117"/>
      <c r="K395" s="117"/>
      <c r="L395" s="117"/>
      <c r="M395" s="117"/>
      <c r="N395" s="117"/>
    </row>
    <row r="396" spans="2:14">
      <c r="B396" s="116"/>
      <c r="C396" s="116"/>
      <c r="D396" s="116"/>
      <c r="E396" s="116"/>
      <c r="F396" s="116"/>
      <c r="G396" s="116"/>
      <c r="H396" s="117"/>
      <c r="I396" s="117"/>
      <c r="J396" s="117"/>
      <c r="K396" s="117"/>
      <c r="L396" s="117"/>
      <c r="M396" s="117"/>
      <c r="N396" s="117"/>
    </row>
    <row r="397" spans="2:14">
      <c r="B397" s="116"/>
      <c r="C397" s="116"/>
      <c r="D397" s="116"/>
      <c r="E397" s="116"/>
      <c r="F397" s="116"/>
      <c r="G397" s="116"/>
      <c r="H397" s="117"/>
      <c r="I397" s="117"/>
      <c r="J397" s="117"/>
      <c r="K397" s="117"/>
      <c r="L397" s="117"/>
      <c r="M397" s="117"/>
      <c r="N397" s="117"/>
    </row>
    <row r="398" spans="2:14">
      <c r="B398" s="116"/>
      <c r="C398" s="116"/>
      <c r="D398" s="116"/>
      <c r="E398" s="116"/>
      <c r="F398" s="116"/>
      <c r="G398" s="116"/>
      <c r="H398" s="117"/>
      <c r="I398" s="117"/>
      <c r="J398" s="117"/>
      <c r="K398" s="117"/>
      <c r="L398" s="117"/>
      <c r="M398" s="117"/>
      <c r="N398" s="117"/>
    </row>
    <row r="399" spans="2:14">
      <c r="B399" s="116"/>
      <c r="C399" s="116"/>
      <c r="D399" s="116"/>
      <c r="E399" s="116"/>
      <c r="F399" s="116"/>
      <c r="G399" s="116"/>
      <c r="H399" s="117"/>
      <c r="I399" s="117"/>
      <c r="J399" s="117"/>
      <c r="K399" s="117"/>
      <c r="L399" s="117"/>
      <c r="M399" s="117"/>
      <c r="N399" s="117"/>
    </row>
    <row r="400" spans="2:14">
      <c r="B400" s="116"/>
      <c r="C400" s="116"/>
      <c r="D400" s="116"/>
      <c r="E400" s="116"/>
      <c r="F400" s="116"/>
      <c r="G400" s="116"/>
      <c r="H400" s="117"/>
      <c r="I400" s="117"/>
      <c r="J400" s="117"/>
      <c r="K400" s="117"/>
      <c r="L400" s="117"/>
      <c r="M400" s="117"/>
      <c r="N400" s="117"/>
    </row>
    <row r="401" spans="2:14">
      <c r="B401" s="116"/>
      <c r="C401" s="116"/>
      <c r="D401" s="116"/>
      <c r="E401" s="116"/>
      <c r="F401" s="116"/>
      <c r="G401" s="116"/>
      <c r="H401" s="117"/>
      <c r="I401" s="117"/>
      <c r="J401" s="117"/>
      <c r="K401" s="117"/>
      <c r="L401" s="117"/>
      <c r="M401" s="117"/>
      <c r="N401" s="117"/>
    </row>
    <row r="402" spans="2:14">
      <c r="B402" s="116"/>
      <c r="C402" s="116"/>
      <c r="D402" s="116"/>
      <c r="E402" s="116"/>
      <c r="F402" s="116"/>
      <c r="G402" s="116"/>
      <c r="H402" s="117"/>
      <c r="I402" s="117"/>
      <c r="J402" s="117"/>
      <c r="K402" s="117"/>
      <c r="L402" s="117"/>
      <c r="M402" s="117"/>
      <c r="N402" s="117"/>
    </row>
    <row r="403" spans="2:14">
      <c r="B403" s="116"/>
      <c r="C403" s="116"/>
      <c r="D403" s="116"/>
      <c r="E403" s="116"/>
      <c r="F403" s="116"/>
      <c r="G403" s="116"/>
      <c r="H403" s="117"/>
      <c r="I403" s="117"/>
      <c r="J403" s="117"/>
      <c r="K403" s="117"/>
      <c r="L403" s="117"/>
      <c r="M403" s="117"/>
      <c r="N403" s="117"/>
    </row>
    <row r="404" spans="2:14">
      <c r="B404" s="116"/>
      <c r="C404" s="116"/>
      <c r="D404" s="116"/>
      <c r="E404" s="116"/>
      <c r="F404" s="116"/>
      <c r="G404" s="116"/>
      <c r="H404" s="117"/>
      <c r="I404" s="117"/>
      <c r="J404" s="117"/>
      <c r="K404" s="117"/>
      <c r="L404" s="117"/>
      <c r="M404" s="117"/>
      <c r="N404" s="117"/>
    </row>
    <row r="405" spans="2:14">
      <c r="B405" s="116"/>
      <c r="C405" s="116"/>
      <c r="D405" s="116"/>
      <c r="E405" s="116"/>
      <c r="F405" s="116"/>
      <c r="G405" s="116"/>
      <c r="H405" s="117"/>
      <c r="I405" s="117"/>
      <c r="J405" s="117"/>
      <c r="K405" s="117"/>
      <c r="L405" s="117"/>
      <c r="M405" s="117"/>
      <c r="N405" s="117"/>
    </row>
    <row r="406" spans="2:14">
      <c r="B406" s="116"/>
      <c r="C406" s="116"/>
      <c r="D406" s="116"/>
      <c r="E406" s="116"/>
      <c r="F406" s="116"/>
      <c r="G406" s="116"/>
      <c r="H406" s="117"/>
      <c r="I406" s="117"/>
      <c r="J406" s="117"/>
      <c r="K406" s="117"/>
      <c r="L406" s="117"/>
      <c r="M406" s="117"/>
      <c r="N406" s="117"/>
    </row>
    <row r="407" spans="2:14">
      <c r="B407" s="116"/>
      <c r="C407" s="116"/>
      <c r="D407" s="116"/>
      <c r="E407" s="116"/>
      <c r="F407" s="116"/>
      <c r="G407" s="116"/>
      <c r="H407" s="117"/>
      <c r="I407" s="117"/>
      <c r="J407" s="117"/>
      <c r="K407" s="117"/>
      <c r="L407" s="117"/>
      <c r="M407" s="117"/>
      <c r="N407" s="117"/>
    </row>
    <row r="408" spans="2:14">
      <c r="B408" s="116"/>
      <c r="C408" s="116"/>
      <c r="D408" s="116"/>
      <c r="E408" s="116"/>
      <c r="F408" s="116"/>
      <c r="G408" s="116"/>
      <c r="H408" s="117"/>
      <c r="I408" s="117"/>
      <c r="J408" s="117"/>
      <c r="K408" s="117"/>
      <c r="L408" s="117"/>
      <c r="M408" s="117"/>
      <c r="N408" s="117"/>
    </row>
    <row r="409" spans="2:14">
      <c r="B409" s="116"/>
      <c r="C409" s="116"/>
      <c r="D409" s="116"/>
      <c r="E409" s="116"/>
      <c r="F409" s="116"/>
      <c r="G409" s="116"/>
      <c r="H409" s="117"/>
      <c r="I409" s="117"/>
      <c r="J409" s="117"/>
      <c r="K409" s="117"/>
      <c r="L409" s="117"/>
      <c r="M409" s="117"/>
      <c r="N409" s="117"/>
    </row>
    <row r="410" spans="2:14">
      <c r="B410" s="116"/>
      <c r="C410" s="116"/>
      <c r="D410" s="116"/>
      <c r="E410" s="116"/>
      <c r="F410" s="116"/>
      <c r="G410" s="116"/>
      <c r="H410" s="117"/>
      <c r="I410" s="117"/>
      <c r="J410" s="117"/>
      <c r="K410" s="117"/>
      <c r="L410" s="117"/>
      <c r="M410" s="117"/>
      <c r="N410" s="117"/>
    </row>
    <row r="411" spans="2:14">
      <c r="B411" s="116"/>
      <c r="C411" s="116"/>
      <c r="D411" s="116"/>
      <c r="E411" s="116"/>
      <c r="F411" s="116"/>
      <c r="G411" s="116"/>
      <c r="H411" s="117"/>
      <c r="I411" s="117"/>
      <c r="J411" s="117"/>
      <c r="K411" s="117"/>
      <c r="L411" s="117"/>
      <c r="M411" s="117"/>
      <c r="N411" s="117"/>
    </row>
    <row r="412" spans="2:14">
      <c r="B412" s="116"/>
      <c r="C412" s="116"/>
      <c r="D412" s="116"/>
      <c r="E412" s="116"/>
      <c r="F412" s="116"/>
      <c r="G412" s="116"/>
      <c r="H412" s="117"/>
      <c r="I412" s="117"/>
      <c r="J412" s="117"/>
      <c r="K412" s="117"/>
      <c r="L412" s="117"/>
      <c r="M412" s="117"/>
      <c r="N412" s="117"/>
    </row>
    <row r="413" spans="2:14">
      <c r="B413" s="116"/>
      <c r="C413" s="116"/>
      <c r="D413" s="116"/>
      <c r="E413" s="116"/>
      <c r="F413" s="116"/>
      <c r="G413" s="116"/>
      <c r="H413" s="117"/>
      <c r="I413" s="117"/>
      <c r="J413" s="117"/>
      <c r="K413" s="117"/>
      <c r="L413" s="117"/>
      <c r="M413" s="117"/>
      <c r="N413" s="117"/>
    </row>
    <row r="414" spans="2:14">
      <c r="B414" s="116"/>
      <c r="C414" s="116"/>
      <c r="D414" s="116"/>
      <c r="E414" s="116"/>
      <c r="F414" s="116"/>
      <c r="G414" s="116"/>
      <c r="H414" s="117"/>
      <c r="I414" s="117"/>
      <c r="J414" s="117"/>
      <c r="K414" s="117"/>
      <c r="L414" s="117"/>
      <c r="M414" s="117"/>
      <c r="N414" s="117"/>
    </row>
    <row r="415" spans="2:14">
      <c r="B415" s="116"/>
      <c r="C415" s="116"/>
      <c r="D415" s="116"/>
      <c r="E415" s="116"/>
      <c r="F415" s="116"/>
      <c r="G415" s="116"/>
      <c r="H415" s="117"/>
      <c r="I415" s="117"/>
      <c r="J415" s="117"/>
      <c r="K415" s="117"/>
      <c r="L415" s="117"/>
      <c r="M415" s="117"/>
      <c r="N415" s="117"/>
    </row>
    <row r="416" spans="2:14">
      <c r="B416" s="116"/>
      <c r="C416" s="116"/>
      <c r="D416" s="116"/>
      <c r="E416" s="116"/>
      <c r="F416" s="116"/>
      <c r="G416" s="116"/>
      <c r="H416" s="117"/>
      <c r="I416" s="117"/>
      <c r="J416" s="117"/>
      <c r="K416" s="117"/>
      <c r="L416" s="117"/>
      <c r="M416" s="117"/>
      <c r="N416" s="117"/>
    </row>
    <row r="417" spans="2:14">
      <c r="B417" s="116"/>
      <c r="C417" s="116"/>
      <c r="D417" s="116"/>
      <c r="E417" s="116"/>
      <c r="F417" s="116"/>
      <c r="G417" s="116"/>
      <c r="H417" s="117"/>
      <c r="I417" s="117"/>
      <c r="J417" s="117"/>
      <c r="K417" s="117"/>
      <c r="L417" s="117"/>
      <c r="M417" s="117"/>
      <c r="N417" s="117"/>
    </row>
    <row r="418" spans="2:14">
      <c r="B418" s="116"/>
      <c r="C418" s="116"/>
      <c r="D418" s="116"/>
      <c r="E418" s="116"/>
      <c r="F418" s="116"/>
      <c r="G418" s="116"/>
      <c r="H418" s="117"/>
      <c r="I418" s="117"/>
      <c r="J418" s="117"/>
      <c r="K418" s="117"/>
      <c r="L418" s="117"/>
      <c r="M418" s="117"/>
      <c r="N418" s="117"/>
    </row>
    <row r="419" spans="2:14">
      <c r="B419" s="116"/>
      <c r="C419" s="116"/>
      <c r="D419" s="116"/>
      <c r="E419" s="116"/>
      <c r="F419" s="116"/>
      <c r="G419" s="116"/>
      <c r="H419" s="117"/>
      <c r="I419" s="117"/>
      <c r="J419" s="117"/>
      <c r="K419" s="117"/>
      <c r="L419" s="117"/>
      <c r="M419" s="117"/>
      <c r="N419" s="117"/>
    </row>
    <row r="420" spans="2:14">
      <c r="B420" s="116"/>
      <c r="C420" s="116"/>
      <c r="D420" s="116"/>
      <c r="E420" s="116"/>
      <c r="F420" s="116"/>
      <c r="G420" s="116"/>
      <c r="H420" s="117"/>
      <c r="I420" s="117"/>
      <c r="J420" s="117"/>
      <c r="K420" s="117"/>
      <c r="L420" s="117"/>
      <c r="M420" s="117"/>
      <c r="N420" s="117"/>
    </row>
    <row r="421" spans="2:14">
      <c r="B421" s="116"/>
      <c r="C421" s="116"/>
      <c r="D421" s="116"/>
      <c r="E421" s="116"/>
      <c r="F421" s="116"/>
      <c r="G421" s="116"/>
      <c r="H421" s="117"/>
      <c r="I421" s="117"/>
      <c r="J421" s="117"/>
      <c r="K421" s="117"/>
      <c r="L421" s="117"/>
      <c r="M421" s="117"/>
      <c r="N421" s="117"/>
    </row>
    <row r="422" spans="2:14">
      <c r="B422" s="116"/>
      <c r="C422" s="116"/>
      <c r="D422" s="116"/>
      <c r="E422" s="116"/>
      <c r="F422" s="116"/>
      <c r="G422" s="116"/>
      <c r="H422" s="117"/>
      <c r="I422" s="117"/>
      <c r="J422" s="117"/>
      <c r="K422" s="117"/>
      <c r="L422" s="117"/>
      <c r="M422" s="117"/>
      <c r="N422" s="117"/>
    </row>
    <row r="423" spans="2:14">
      <c r="B423" s="116"/>
      <c r="C423" s="116"/>
      <c r="D423" s="116"/>
      <c r="E423" s="116"/>
      <c r="F423" s="116"/>
      <c r="G423" s="116"/>
      <c r="H423" s="117"/>
      <c r="I423" s="117"/>
      <c r="J423" s="117"/>
      <c r="K423" s="117"/>
      <c r="L423" s="117"/>
      <c r="M423" s="117"/>
      <c r="N423" s="117"/>
    </row>
    <row r="424" spans="2:14">
      <c r="B424" s="116"/>
      <c r="C424" s="116"/>
      <c r="D424" s="116"/>
      <c r="E424" s="116"/>
      <c r="F424" s="116"/>
      <c r="G424" s="116"/>
      <c r="H424" s="117"/>
      <c r="I424" s="117"/>
      <c r="J424" s="117"/>
      <c r="K424" s="117"/>
      <c r="L424" s="117"/>
      <c r="M424" s="117"/>
      <c r="N424" s="117"/>
    </row>
    <row r="425" spans="2:14">
      <c r="B425" s="116"/>
      <c r="C425" s="116"/>
      <c r="D425" s="116"/>
      <c r="E425" s="116"/>
      <c r="F425" s="116"/>
      <c r="G425" s="116"/>
      <c r="H425" s="117"/>
      <c r="I425" s="117"/>
      <c r="J425" s="117"/>
      <c r="K425" s="117"/>
      <c r="L425" s="117"/>
      <c r="M425" s="117"/>
      <c r="N425" s="117"/>
    </row>
    <row r="426" spans="2:14">
      <c r="B426" s="116"/>
      <c r="C426" s="116"/>
      <c r="D426" s="116"/>
      <c r="E426" s="116"/>
      <c r="F426" s="116"/>
      <c r="G426" s="116"/>
      <c r="H426" s="117"/>
      <c r="I426" s="117"/>
      <c r="J426" s="117"/>
      <c r="K426" s="117"/>
      <c r="L426" s="117"/>
      <c r="M426" s="117"/>
      <c r="N426" s="117"/>
    </row>
    <row r="427" spans="2:14">
      <c r="B427" s="116"/>
      <c r="C427" s="116"/>
      <c r="D427" s="116"/>
      <c r="E427" s="116"/>
      <c r="F427" s="116"/>
      <c r="G427" s="116"/>
      <c r="H427" s="117"/>
      <c r="I427" s="117"/>
      <c r="J427" s="117"/>
      <c r="K427" s="117"/>
      <c r="L427" s="117"/>
      <c r="M427" s="117"/>
      <c r="N427" s="117"/>
    </row>
    <row r="428" spans="2:14">
      <c r="B428" s="116"/>
      <c r="C428" s="116"/>
      <c r="D428" s="116"/>
      <c r="E428" s="116"/>
      <c r="F428" s="116"/>
      <c r="G428" s="116"/>
      <c r="H428" s="117"/>
      <c r="I428" s="117"/>
      <c r="J428" s="117"/>
      <c r="K428" s="117"/>
      <c r="L428" s="117"/>
      <c r="M428" s="117"/>
      <c r="N428" s="117"/>
    </row>
    <row r="429" spans="2:14">
      <c r="B429" s="116"/>
      <c r="C429" s="116"/>
      <c r="D429" s="116"/>
      <c r="E429" s="116"/>
      <c r="F429" s="116"/>
      <c r="G429" s="116"/>
      <c r="H429" s="117"/>
      <c r="I429" s="117"/>
      <c r="J429" s="117"/>
      <c r="K429" s="117"/>
      <c r="L429" s="117"/>
      <c r="M429" s="117"/>
      <c r="N429" s="117"/>
    </row>
    <row r="430" spans="2:14">
      <c r="B430" s="116"/>
      <c r="C430" s="116"/>
      <c r="D430" s="116"/>
      <c r="E430" s="116"/>
      <c r="F430" s="116"/>
      <c r="G430" s="116"/>
      <c r="H430" s="117"/>
      <c r="I430" s="117"/>
      <c r="J430" s="117"/>
      <c r="K430" s="117"/>
      <c r="L430" s="117"/>
      <c r="M430" s="117"/>
      <c r="N430" s="117"/>
    </row>
    <row r="431" spans="2:14">
      <c r="B431" s="116"/>
      <c r="C431" s="116"/>
      <c r="D431" s="116"/>
      <c r="E431" s="116"/>
      <c r="F431" s="116"/>
      <c r="G431" s="116"/>
      <c r="H431" s="117"/>
      <c r="I431" s="117"/>
      <c r="J431" s="117"/>
      <c r="K431" s="117"/>
      <c r="L431" s="117"/>
      <c r="M431" s="117"/>
      <c r="N431" s="117"/>
    </row>
    <row r="432" spans="2:14">
      <c r="B432" s="116"/>
      <c r="C432" s="116"/>
      <c r="D432" s="116"/>
      <c r="E432" s="116"/>
      <c r="F432" s="116"/>
      <c r="G432" s="116"/>
      <c r="H432" s="117"/>
      <c r="I432" s="117"/>
      <c r="J432" s="117"/>
      <c r="K432" s="117"/>
      <c r="L432" s="117"/>
      <c r="M432" s="117"/>
      <c r="N432" s="117"/>
    </row>
    <row r="433" spans="2:14">
      <c r="B433" s="116"/>
      <c r="C433" s="116"/>
      <c r="D433" s="116"/>
      <c r="E433" s="116"/>
      <c r="F433" s="116"/>
      <c r="G433" s="116"/>
      <c r="H433" s="117"/>
      <c r="I433" s="117"/>
      <c r="J433" s="117"/>
      <c r="K433" s="117"/>
      <c r="L433" s="117"/>
      <c r="M433" s="117"/>
      <c r="N433" s="117"/>
    </row>
    <row r="434" spans="2:14">
      <c r="B434" s="116"/>
      <c r="C434" s="116"/>
      <c r="D434" s="116"/>
      <c r="E434" s="116"/>
      <c r="F434" s="116"/>
      <c r="G434" s="116"/>
      <c r="H434" s="117"/>
      <c r="I434" s="117"/>
      <c r="J434" s="117"/>
      <c r="K434" s="117"/>
      <c r="L434" s="117"/>
      <c r="M434" s="117"/>
      <c r="N434" s="117"/>
    </row>
    <row r="435" spans="2:14">
      <c r="B435" s="116"/>
      <c r="C435" s="116"/>
      <c r="D435" s="116"/>
      <c r="E435" s="116"/>
      <c r="F435" s="116"/>
      <c r="G435" s="116"/>
      <c r="H435" s="117"/>
      <c r="I435" s="117"/>
      <c r="J435" s="117"/>
      <c r="K435" s="117"/>
      <c r="L435" s="117"/>
      <c r="M435" s="117"/>
      <c r="N435" s="117"/>
    </row>
    <row r="436" spans="2:14">
      <c r="B436" s="116"/>
      <c r="C436" s="116"/>
      <c r="D436" s="116"/>
      <c r="E436" s="116"/>
      <c r="F436" s="116"/>
      <c r="G436" s="116"/>
      <c r="H436" s="117"/>
      <c r="I436" s="117"/>
      <c r="J436" s="117"/>
      <c r="K436" s="117"/>
      <c r="L436" s="117"/>
      <c r="M436" s="117"/>
      <c r="N436" s="117"/>
    </row>
    <row r="437" spans="2:14">
      <c r="B437" s="116"/>
      <c r="C437" s="116"/>
      <c r="D437" s="116"/>
      <c r="E437" s="116"/>
      <c r="F437" s="116"/>
      <c r="G437" s="116"/>
      <c r="H437" s="117"/>
      <c r="I437" s="117"/>
      <c r="J437" s="117"/>
      <c r="K437" s="117"/>
      <c r="L437" s="117"/>
      <c r="M437" s="117"/>
      <c r="N437" s="117"/>
    </row>
    <row r="438" spans="2:14">
      <c r="B438" s="116"/>
      <c r="C438" s="116"/>
      <c r="D438" s="116"/>
      <c r="E438" s="116"/>
      <c r="F438" s="116"/>
      <c r="G438" s="116"/>
      <c r="H438" s="117"/>
      <c r="I438" s="117"/>
      <c r="J438" s="117"/>
      <c r="K438" s="117"/>
      <c r="L438" s="117"/>
      <c r="M438" s="117"/>
      <c r="N438" s="117"/>
    </row>
    <row r="439" spans="2:14">
      <c r="B439" s="116"/>
      <c r="C439" s="116"/>
      <c r="D439" s="116"/>
      <c r="E439" s="116"/>
      <c r="F439" s="116"/>
      <c r="G439" s="116"/>
      <c r="H439" s="117"/>
      <c r="I439" s="117"/>
      <c r="J439" s="117"/>
      <c r="K439" s="117"/>
      <c r="L439" s="117"/>
      <c r="M439" s="117"/>
      <c r="N439" s="117"/>
    </row>
    <row r="440" spans="2:14">
      <c r="B440" s="116"/>
      <c r="C440" s="116"/>
      <c r="D440" s="116"/>
      <c r="E440" s="116"/>
      <c r="F440" s="116"/>
      <c r="G440" s="116"/>
      <c r="H440" s="117"/>
      <c r="I440" s="117"/>
      <c r="J440" s="117"/>
      <c r="K440" s="117"/>
      <c r="L440" s="117"/>
      <c r="M440" s="117"/>
      <c r="N440" s="117"/>
    </row>
    <row r="441" spans="2:14">
      <c r="B441" s="116"/>
      <c r="C441" s="116"/>
      <c r="D441" s="116"/>
      <c r="E441" s="116"/>
      <c r="F441" s="116"/>
      <c r="G441" s="116"/>
      <c r="H441" s="117"/>
      <c r="I441" s="117"/>
      <c r="J441" s="117"/>
      <c r="K441" s="117"/>
      <c r="L441" s="117"/>
      <c r="M441" s="117"/>
      <c r="N441" s="117"/>
    </row>
    <row r="442" spans="2:14">
      <c r="B442" s="116"/>
      <c r="C442" s="116"/>
      <c r="D442" s="116"/>
      <c r="E442" s="116"/>
      <c r="F442" s="116"/>
      <c r="G442" s="116"/>
      <c r="H442" s="117"/>
      <c r="I442" s="117"/>
      <c r="J442" s="117"/>
      <c r="K442" s="117"/>
      <c r="L442" s="117"/>
      <c r="M442" s="117"/>
      <c r="N442" s="117"/>
    </row>
    <row r="443" spans="2:14">
      <c r="B443" s="116"/>
      <c r="C443" s="116"/>
      <c r="D443" s="116"/>
      <c r="E443" s="116"/>
      <c r="F443" s="116"/>
      <c r="G443" s="116"/>
      <c r="H443" s="117"/>
      <c r="I443" s="117"/>
      <c r="J443" s="117"/>
      <c r="K443" s="117"/>
      <c r="L443" s="117"/>
      <c r="M443" s="117"/>
      <c r="N443" s="117"/>
    </row>
    <row r="444" spans="2:14">
      <c r="B444" s="116"/>
      <c r="C444" s="116"/>
      <c r="D444" s="116"/>
      <c r="E444" s="116"/>
      <c r="F444" s="116"/>
      <c r="G444" s="116"/>
      <c r="H444" s="117"/>
      <c r="I444" s="117"/>
      <c r="J444" s="117"/>
      <c r="K444" s="117"/>
      <c r="L444" s="117"/>
      <c r="M444" s="117"/>
      <c r="N444" s="117"/>
    </row>
    <row r="445" spans="2:14">
      <c r="B445" s="116"/>
      <c r="C445" s="116"/>
      <c r="D445" s="116"/>
      <c r="E445" s="116"/>
      <c r="F445" s="116"/>
      <c r="G445" s="116"/>
      <c r="H445" s="117"/>
      <c r="I445" s="117"/>
      <c r="J445" s="117"/>
      <c r="K445" s="117"/>
      <c r="L445" s="117"/>
      <c r="M445" s="117"/>
      <c r="N445" s="117"/>
    </row>
    <row r="446" spans="2:14">
      <c r="B446" s="116"/>
      <c r="C446" s="116"/>
      <c r="D446" s="116"/>
      <c r="E446" s="116"/>
      <c r="F446" s="116"/>
      <c r="G446" s="116"/>
      <c r="H446" s="117"/>
      <c r="I446" s="117"/>
      <c r="J446" s="117"/>
      <c r="K446" s="117"/>
      <c r="L446" s="117"/>
      <c r="M446" s="117"/>
      <c r="N446" s="117"/>
    </row>
    <row r="447" spans="2:14">
      <c r="B447" s="116"/>
      <c r="C447" s="116"/>
      <c r="D447" s="116"/>
      <c r="E447" s="116"/>
      <c r="F447" s="116"/>
      <c r="G447" s="116"/>
      <c r="H447" s="117"/>
      <c r="I447" s="117"/>
      <c r="J447" s="117"/>
      <c r="K447" s="117"/>
      <c r="L447" s="117"/>
      <c r="M447" s="117"/>
      <c r="N447" s="117"/>
    </row>
    <row r="448" spans="2:14">
      <c r="B448" s="116"/>
      <c r="C448" s="116"/>
      <c r="D448" s="116"/>
      <c r="E448" s="116"/>
      <c r="F448" s="116"/>
      <c r="G448" s="116"/>
      <c r="H448" s="117"/>
      <c r="I448" s="117"/>
      <c r="J448" s="117"/>
      <c r="K448" s="117"/>
      <c r="L448" s="117"/>
      <c r="M448" s="117"/>
      <c r="N448" s="117"/>
    </row>
    <row r="449" spans="2:14">
      <c r="B449" s="116"/>
      <c r="C449" s="116"/>
      <c r="D449" s="116"/>
      <c r="E449" s="116"/>
      <c r="F449" s="116"/>
      <c r="G449" s="116"/>
      <c r="H449" s="117"/>
      <c r="I449" s="117"/>
      <c r="J449" s="117"/>
      <c r="K449" s="117"/>
      <c r="L449" s="117"/>
      <c r="M449" s="117"/>
      <c r="N449" s="117"/>
    </row>
    <row r="450" spans="2:14">
      <c r="B450" s="116"/>
      <c r="C450" s="116"/>
      <c r="D450" s="116"/>
      <c r="E450" s="116"/>
      <c r="F450" s="116"/>
      <c r="G450" s="116"/>
      <c r="H450" s="117"/>
      <c r="I450" s="117"/>
      <c r="J450" s="117"/>
      <c r="K450" s="117"/>
      <c r="L450" s="117"/>
      <c r="M450" s="117"/>
      <c r="N450" s="117"/>
    </row>
    <row r="451" spans="2:14">
      <c r="B451" s="116"/>
      <c r="C451" s="116"/>
      <c r="D451" s="116"/>
      <c r="E451" s="116"/>
      <c r="F451" s="116"/>
      <c r="G451" s="116"/>
      <c r="H451" s="117"/>
      <c r="I451" s="117"/>
      <c r="J451" s="117"/>
      <c r="K451" s="117"/>
      <c r="L451" s="117"/>
      <c r="M451" s="117"/>
      <c r="N451" s="117"/>
    </row>
    <row r="452" spans="2:14">
      <c r="B452" s="116"/>
      <c r="C452" s="116"/>
      <c r="D452" s="116"/>
      <c r="E452" s="116"/>
      <c r="F452" s="116"/>
      <c r="G452" s="116"/>
      <c r="H452" s="117"/>
      <c r="I452" s="117"/>
      <c r="J452" s="117"/>
      <c r="K452" s="117"/>
      <c r="L452" s="117"/>
      <c r="M452" s="117"/>
      <c r="N452" s="117"/>
    </row>
    <row r="453" spans="2:14">
      <c r="B453" s="116"/>
      <c r="C453" s="116"/>
      <c r="D453" s="116"/>
      <c r="E453" s="116"/>
      <c r="F453" s="116"/>
      <c r="G453" s="116"/>
      <c r="H453" s="117"/>
      <c r="I453" s="117"/>
      <c r="J453" s="117"/>
      <c r="K453" s="117"/>
      <c r="L453" s="117"/>
      <c r="M453" s="117"/>
      <c r="N453" s="117"/>
    </row>
    <row r="454" spans="2:14">
      <c r="B454" s="116"/>
      <c r="C454" s="116"/>
      <c r="D454" s="116"/>
      <c r="E454" s="116"/>
      <c r="F454" s="116"/>
      <c r="G454" s="116"/>
      <c r="H454" s="117"/>
      <c r="I454" s="117"/>
      <c r="J454" s="117"/>
      <c r="K454" s="117"/>
      <c r="L454" s="117"/>
      <c r="M454" s="117"/>
      <c r="N454" s="117"/>
    </row>
    <row r="455" spans="2:14">
      <c r="B455" s="116"/>
      <c r="C455" s="116"/>
      <c r="D455" s="116"/>
      <c r="E455" s="116"/>
      <c r="F455" s="116"/>
      <c r="G455" s="116"/>
      <c r="H455" s="117"/>
      <c r="I455" s="117"/>
      <c r="J455" s="117"/>
      <c r="K455" s="117"/>
      <c r="L455" s="117"/>
      <c r="M455" s="117"/>
      <c r="N455" s="117"/>
    </row>
    <row r="456" spans="2:14">
      <c r="B456" s="116"/>
      <c r="C456" s="116"/>
      <c r="D456" s="116"/>
      <c r="E456" s="116"/>
      <c r="F456" s="116"/>
      <c r="G456" s="116"/>
      <c r="H456" s="117"/>
      <c r="I456" s="117"/>
      <c r="J456" s="117"/>
      <c r="K456" s="117"/>
      <c r="L456" s="117"/>
      <c r="M456" s="117"/>
      <c r="N456" s="117"/>
    </row>
    <row r="457" spans="2:14">
      <c r="B457" s="116"/>
      <c r="C457" s="116"/>
      <c r="D457" s="116"/>
      <c r="E457" s="116"/>
      <c r="F457" s="116"/>
      <c r="G457" s="116"/>
      <c r="H457" s="117"/>
      <c r="I457" s="117"/>
      <c r="J457" s="117"/>
      <c r="K457" s="117"/>
      <c r="L457" s="117"/>
      <c r="M457" s="117"/>
      <c r="N457" s="117"/>
    </row>
    <row r="458" spans="2:14">
      <c r="B458" s="116"/>
      <c r="C458" s="116"/>
      <c r="D458" s="116"/>
      <c r="E458" s="116"/>
      <c r="F458" s="116"/>
      <c r="G458" s="116"/>
      <c r="H458" s="117"/>
      <c r="I458" s="117"/>
      <c r="J458" s="117"/>
      <c r="K458" s="117"/>
      <c r="L458" s="117"/>
      <c r="M458" s="117"/>
      <c r="N458" s="117"/>
    </row>
    <row r="459" spans="2:14">
      <c r="B459" s="116"/>
      <c r="C459" s="116"/>
      <c r="D459" s="116"/>
      <c r="E459" s="116"/>
      <c r="F459" s="116"/>
      <c r="G459" s="116"/>
      <c r="H459" s="117"/>
      <c r="I459" s="117"/>
      <c r="J459" s="117"/>
      <c r="K459" s="117"/>
      <c r="L459" s="117"/>
      <c r="M459" s="117"/>
      <c r="N459" s="117"/>
    </row>
    <row r="460" spans="2:14">
      <c r="B460" s="116"/>
      <c r="C460" s="116"/>
      <c r="D460" s="116"/>
      <c r="E460" s="116"/>
      <c r="F460" s="116"/>
      <c r="G460" s="116"/>
      <c r="H460" s="117"/>
      <c r="I460" s="117"/>
      <c r="J460" s="117"/>
      <c r="K460" s="117"/>
      <c r="L460" s="117"/>
      <c r="M460" s="117"/>
      <c r="N460" s="117"/>
    </row>
    <row r="461" spans="2:14">
      <c r="B461" s="116"/>
      <c r="C461" s="116"/>
      <c r="D461" s="116"/>
      <c r="E461" s="116"/>
      <c r="F461" s="116"/>
      <c r="G461" s="116"/>
      <c r="H461" s="117"/>
      <c r="I461" s="117"/>
      <c r="J461" s="117"/>
      <c r="K461" s="117"/>
      <c r="L461" s="117"/>
      <c r="M461" s="117"/>
      <c r="N461" s="117"/>
    </row>
    <row r="462" spans="2:14">
      <c r="B462" s="116"/>
      <c r="C462" s="116"/>
      <c r="D462" s="116"/>
      <c r="E462" s="116"/>
      <c r="F462" s="116"/>
      <c r="G462" s="116"/>
      <c r="H462" s="117"/>
      <c r="I462" s="117"/>
      <c r="J462" s="117"/>
      <c r="K462" s="117"/>
      <c r="L462" s="117"/>
      <c r="M462" s="117"/>
      <c r="N462" s="117"/>
    </row>
    <row r="463" spans="2:14">
      <c r="B463" s="116"/>
      <c r="C463" s="116"/>
      <c r="D463" s="116"/>
      <c r="E463" s="116"/>
      <c r="F463" s="116"/>
      <c r="G463" s="116"/>
      <c r="H463" s="117"/>
      <c r="I463" s="117"/>
      <c r="J463" s="117"/>
      <c r="K463" s="117"/>
      <c r="L463" s="117"/>
      <c r="M463" s="117"/>
      <c r="N463" s="117"/>
    </row>
    <row r="464" spans="2:14">
      <c r="B464" s="116"/>
      <c r="C464" s="116"/>
      <c r="D464" s="116"/>
      <c r="E464" s="116"/>
      <c r="F464" s="116"/>
      <c r="G464" s="116"/>
      <c r="H464" s="117"/>
      <c r="I464" s="117"/>
      <c r="J464" s="117"/>
      <c r="K464" s="117"/>
      <c r="L464" s="117"/>
      <c r="M464" s="117"/>
      <c r="N464" s="117"/>
    </row>
    <row r="465" spans="2:14">
      <c r="B465" s="116"/>
      <c r="C465" s="116"/>
      <c r="D465" s="116"/>
      <c r="E465" s="116"/>
      <c r="F465" s="116"/>
      <c r="G465" s="116"/>
      <c r="H465" s="117"/>
      <c r="I465" s="117"/>
      <c r="J465" s="117"/>
      <c r="K465" s="117"/>
      <c r="L465" s="117"/>
      <c r="M465" s="117"/>
      <c r="N465" s="117"/>
    </row>
    <row r="466" spans="2:14">
      <c r="B466" s="116"/>
      <c r="C466" s="116"/>
      <c r="D466" s="116"/>
      <c r="E466" s="116"/>
      <c r="F466" s="116"/>
      <c r="G466" s="116"/>
      <c r="H466" s="117"/>
      <c r="I466" s="117"/>
      <c r="J466" s="117"/>
      <c r="K466" s="117"/>
      <c r="L466" s="117"/>
      <c r="M466" s="117"/>
      <c r="N466" s="117"/>
    </row>
    <row r="467" spans="2:14">
      <c r="B467" s="116"/>
      <c r="C467" s="116"/>
      <c r="D467" s="116"/>
      <c r="E467" s="116"/>
      <c r="F467" s="116"/>
      <c r="G467" s="116"/>
      <c r="H467" s="117"/>
      <c r="I467" s="117"/>
      <c r="J467" s="117"/>
      <c r="K467" s="117"/>
      <c r="L467" s="117"/>
      <c r="M467" s="117"/>
      <c r="N467" s="117"/>
    </row>
    <row r="468" spans="2:14">
      <c r="B468" s="116"/>
      <c r="C468" s="116"/>
      <c r="D468" s="116"/>
      <c r="E468" s="116"/>
      <c r="F468" s="116"/>
      <c r="G468" s="116"/>
      <c r="H468" s="117"/>
      <c r="I468" s="117"/>
      <c r="J468" s="117"/>
      <c r="K468" s="117"/>
      <c r="L468" s="117"/>
      <c r="M468" s="117"/>
      <c r="N468" s="117"/>
    </row>
    <row r="469" spans="2:14">
      <c r="B469" s="116"/>
      <c r="C469" s="116"/>
      <c r="D469" s="116"/>
      <c r="E469" s="116"/>
      <c r="F469" s="116"/>
      <c r="G469" s="116"/>
      <c r="H469" s="117"/>
      <c r="I469" s="117"/>
      <c r="J469" s="117"/>
      <c r="K469" s="117"/>
      <c r="L469" s="117"/>
      <c r="M469" s="117"/>
      <c r="N469" s="117"/>
    </row>
    <row r="470" spans="2:14">
      <c r="B470" s="116"/>
      <c r="C470" s="116"/>
      <c r="D470" s="116"/>
      <c r="E470" s="116"/>
      <c r="F470" s="116"/>
      <c r="G470" s="116"/>
      <c r="H470" s="117"/>
      <c r="I470" s="117"/>
      <c r="J470" s="117"/>
      <c r="K470" s="117"/>
      <c r="L470" s="117"/>
      <c r="M470" s="117"/>
      <c r="N470" s="117"/>
    </row>
    <row r="471" spans="2:14">
      <c r="B471" s="116"/>
      <c r="C471" s="116"/>
      <c r="D471" s="116"/>
      <c r="E471" s="116"/>
      <c r="F471" s="116"/>
      <c r="G471" s="116"/>
      <c r="H471" s="117"/>
      <c r="I471" s="117"/>
      <c r="J471" s="117"/>
      <c r="K471" s="117"/>
      <c r="L471" s="117"/>
      <c r="M471" s="117"/>
      <c r="N471" s="117"/>
    </row>
    <row r="472" spans="2:14">
      <c r="B472" s="116"/>
      <c r="C472" s="116"/>
      <c r="D472" s="116"/>
      <c r="E472" s="116"/>
      <c r="F472" s="116"/>
      <c r="G472" s="116"/>
      <c r="H472" s="117"/>
      <c r="I472" s="117"/>
      <c r="J472" s="117"/>
      <c r="K472" s="117"/>
      <c r="L472" s="117"/>
      <c r="M472" s="117"/>
      <c r="N472" s="117"/>
    </row>
    <row r="473" spans="2:14">
      <c r="B473" s="116"/>
      <c r="C473" s="116"/>
      <c r="D473" s="116"/>
      <c r="E473" s="116"/>
      <c r="F473" s="116"/>
      <c r="G473" s="116"/>
      <c r="H473" s="117"/>
      <c r="I473" s="117"/>
      <c r="J473" s="117"/>
      <c r="K473" s="117"/>
      <c r="L473" s="117"/>
      <c r="M473" s="117"/>
      <c r="N473" s="117"/>
    </row>
    <row r="474" spans="2:14">
      <c r="B474" s="116"/>
      <c r="C474" s="116"/>
      <c r="D474" s="116"/>
      <c r="E474" s="116"/>
      <c r="F474" s="116"/>
      <c r="G474" s="116"/>
      <c r="H474" s="117"/>
      <c r="I474" s="117"/>
      <c r="J474" s="117"/>
      <c r="K474" s="117"/>
      <c r="L474" s="117"/>
      <c r="M474" s="117"/>
      <c r="N474" s="117"/>
    </row>
    <row r="475" spans="2:14">
      <c r="B475" s="116"/>
      <c r="C475" s="116"/>
      <c r="D475" s="116"/>
      <c r="E475" s="116"/>
      <c r="F475" s="116"/>
      <c r="G475" s="116"/>
      <c r="H475" s="117"/>
      <c r="I475" s="117"/>
      <c r="J475" s="117"/>
      <c r="K475" s="117"/>
      <c r="L475" s="117"/>
      <c r="M475" s="117"/>
      <c r="N475" s="117"/>
    </row>
    <row r="476" spans="2:14">
      <c r="B476" s="116"/>
      <c r="C476" s="116"/>
      <c r="D476" s="116"/>
      <c r="E476" s="116"/>
      <c r="F476" s="116"/>
      <c r="G476" s="116"/>
      <c r="H476" s="117"/>
      <c r="I476" s="117"/>
      <c r="J476" s="117"/>
      <c r="K476" s="117"/>
      <c r="L476" s="117"/>
      <c r="M476" s="117"/>
      <c r="N476" s="117"/>
    </row>
    <row r="477" spans="2:14">
      <c r="B477" s="116"/>
      <c r="C477" s="116"/>
      <c r="D477" s="116"/>
      <c r="E477" s="116"/>
      <c r="F477" s="116"/>
      <c r="G477" s="116"/>
      <c r="H477" s="117"/>
      <c r="I477" s="117"/>
      <c r="J477" s="117"/>
      <c r="K477" s="117"/>
      <c r="L477" s="117"/>
      <c r="M477" s="117"/>
      <c r="N477" s="117"/>
    </row>
    <row r="478" spans="2:14">
      <c r="B478" s="116"/>
      <c r="C478" s="116"/>
      <c r="D478" s="116"/>
      <c r="E478" s="116"/>
      <c r="F478" s="116"/>
      <c r="G478" s="116"/>
      <c r="H478" s="117"/>
      <c r="I478" s="117"/>
      <c r="J478" s="117"/>
      <c r="K478" s="117"/>
      <c r="L478" s="117"/>
      <c r="M478" s="117"/>
      <c r="N478" s="117"/>
    </row>
    <row r="479" spans="2:14">
      <c r="B479" s="116"/>
      <c r="C479" s="116"/>
      <c r="D479" s="116"/>
      <c r="E479" s="116"/>
      <c r="F479" s="116"/>
      <c r="G479" s="116"/>
      <c r="H479" s="117"/>
      <c r="I479" s="117"/>
      <c r="J479" s="117"/>
      <c r="K479" s="117"/>
      <c r="L479" s="117"/>
      <c r="M479" s="117"/>
      <c r="N479" s="117"/>
    </row>
    <row r="480" spans="2:14">
      <c r="B480" s="116"/>
      <c r="C480" s="116"/>
      <c r="D480" s="116"/>
      <c r="E480" s="116"/>
      <c r="F480" s="116"/>
      <c r="G480" s="116"/>
      <c r="H480" s="117"/>
      <c r="I480" s="117"/>
      <c r="J480" s="117"/>
      <c r="K480" s="117"/>
      <c r="L480" s="117"/>
      <c r="M480" s="117"/>
      <c r="N480" s="117"/>
    </row>
    <row r="481" spans="2:14">
      <c r="B481" s="116"/>
      <c r="C481" s="116"/>
      <c r="D481" s="116"/>
      <c r="E481" s="116"/>
      <c r="F481" s="116"/>
      <c r="G481" s="116"/>
      <c r="H481" s="117"/>
      <c r="I481" s="117"/>
      <c r="J481" s="117"/>
      <c r="K481" s="117"/>
      <c r="L481" s="117"/>
      <c r="M481" s="117"/>
      <c r="N481" s="117"/>
    </row>
    <row r="482" spans="2:14">
      <c r="B482" s="116"/>
      <c r="C482" s="116"/>
      <c r="D482" s="116"/>
      <c r="E482" s="116"/>
      <c r="F482" s="116"/>
      <c r="G482" s="116"/>
      <c r="H482" s="117"/>
      <c r="I482" s="117"/>
      <c r="J482" s="117"/>
      <c r="K482" s="117"/>
      <c r="L482" s="117"/>
      <c r="M482" s="117"/>
      <c r="N482" s="117"/>
    </row>
    <row r="483" spans="2:14">
      <c r="B483" s="116"/>
      <c r="C483" s="116"/>
      <c r="D483" s="116"/>
      <c r="E483" s="116"/>
      <c r="F483" s="116"/>
      <c r="G483" s="116"/>
      <c r="H483" s="117"/>
      <c r="I483" s="117"/>
      <c r="J483" s="117"/>
      <c r="K483" s="117"/>
      <c r="L483" s="117"/>
      <c r="M483" s="117"/>
      <c r="N483" s="117"/>
    </row>
    <row r="484" spans="2:14">
      <c r="B484" s="116"/>
      <c r="C484" s="116"/>
      <c r="D484" s="116"/>
      <c r="E484" s="116"/>
      <c r="F484" s="116"/>
      <c r="G484" s="116"/>
      <c r="H484" s="117"/>
      <c r="I484" s="117"/>
      <c r="J484" s="117"/>
      <c r="K484" s="117"/>
      <c r="L484" s="117"/>
      <c r="M484" s="117"/>
      <c r="N484" s="117"/>
    </row>
    <row r="485" spans="2:14">
      <c r="B485" s="116"/>
      <c r="C485" s="116"/>
      <c r="D485" s="116"/>
      <c r="E485" s="116"/>
      <c r="F485" s="116"/>
      <c r="G485" s="116"/>
      <c r="H485" s="117"/>
      <c r="I485" s="117"/>
      <c r="J485" s="117"/>
      <c r="K485" s="117"/>
      <c r="L485" s="117"/>
      <c r="M485" s="117"/>
      <c r="N485" s="117"/>
    </row>
    <row r="486" spans="2:14">
      <c r="B486" s="116"/>
      <c r="C486" s="116"/>
      <c r="D486" s="116"/>
      <c r="E486" s="116"/>
      <c r="F486" s="116"/>
      <c r="G486" s="116"/>
      <c r="H486" s="117"/>
      <c r="I486" s="117"/>
      <c r="J486" s="117"/>
      <c r="K486" s="117"/>
      <c r="L486" s="117"/>
      <c r="M486" s="117"/>
      <c r="N486" s="117"/>
    </row>
    <row r="487" spans="2:14">
      <c r="B487" s="116"/>
      <c r="C487" s="116"/>
      <c r="D487" s="116"/>
      <c r="E487" s="116"/>
      <c r="F487" s="116"/>
      <c r="G487" s="116"/>
      <c r="H487" s="117"/>
      <c r="I487" s="117"/>
      <c r="J487" s="117"/>
      <c r="K487" s="117"/>
      <c r="L487" s="117"/>
      <c r="M487" s="117"/>
      <c r="N487" s="117"/>
    </row>
    <row r="488" spans="2:14">
      <c r="B488" s="116"/>
      <c r="C488" s="116"/>
      <c r="D488" s="116"/>
      <c r="E488" s="116"/>
      <c r="F488" s="116"/>
      <c r="G488" s="116"/>
      <c r="H488" s="117"/>
      <c r="I488" s="117"/>
      <c r="J488" s="117"/>
      <c r="K488" s="117"/>
      <c r="L488" s="117"/>
      <c r="M488" s="117"/>
      <c r="N488" s="117"/>
    </row>
    <row r="489" spans="2:14">
      <c r="B489" s="116"/>
      <c r="C489" s="116"/>
      <c r="D489" s="116"/>
      <c r="E489" s="116"/>
      <c r="F489" s="116"/>
      <c r="G489" s="116"/>
      <c r="H489" s="117"/>
      <c r="I489" s="117"/>
      <c r="J489" s="117"/>
      <c r="K489" s="117"/>
      <c r="L489" s="117"/>
      <c r="M489" s="117"/>
      <c r="N489" s="117"/>
    </row>
    <row r="490" spans="2:14">
      <c r="B490" s="116"/>
      <c r="C490" s="116"/>
      <c r="D490" s="116"/>
      <c r="E490" s="116"/>
      <c r="F490" s="116"/>
      <c r="G490" s="116"/>
      <c r="H490" s="117"/>
      <c r="I490" s="117"/>
      <c r="J490" s="117"/>
      <c r="K490" s="117"/>
      <c r="L490" s="117"/>
      <c r="M490" s="117"/>
      <c r="N490" s="117"/>
    </row>
    <row r="491" spans="2:14">
      <c r="B491" s="116"/>
      <c r="C491" s="116"/>
      <c r="D491" s="116"/>
      <c r="E491" s="116"/>
      <c r="F491" s="116"/>
      <c r="G491" s="116"/>
      <c r="H491" s="117"/>
      <c r="I491" s="117"/>
      <c r="J491" s="117"/>
      <c r="K491" s="117"/>
      <c r="L491" s="117"/>
      <c r="M491" s="117"/>
      <c r="N491" s="117"/>
    </row>
    <row r="492" spans="2:14">
      <c r="B492" s="116"/>
      <c r="C492" s="116"/>
      <c r="D492" s="116"/>
      <c r="E492" s="116"/>
      <c r="F492" s="116"/>
      <c r="G492" s="116"/>
      <c r="H492" s="117"/>
      <c r="I492" s="117"/>
      <c r="J492" s="117"/>
      <c r="K492" s="117"/>
      <c r="L492" s="117"/>
      <c r="M492" s="117"/>
      <c r="N492" s="117"/>
    </row>
    <row r="493" spans="2:14">
      <c r="B493" s="116"/>
      <c r="C493" s="116"/>
      <c r="D493" s="116"/>
      <c r="E493" s="116"/>
      <c r="F493" s="116"/>
      <c r="G493" s="116"/>
      <c r="H493" s="117"/>
      <c r="I493" s="117"/>
      <c r="J493" s="117"/>
      <c r="K493" s="117"/>
      <c r="L493" s="117"/>
      <c r="M493" s="117"/>
      <c r="N493" s="117"/>
    </row>
    <row r="494" spans="2:14">
      <c r="B494" s="116"/>
      <c r="C494" s="116"/>
      <c r="D494" s="116"/>
      <c r="E494" s="116"/>
      <c r="F494" s="116"/>
      <c r="G494" s="116"/>
      <c r="H494" s="117"/>
      <c r="I494" s="117"/>
      <c r="J494" s="117"/>
      <c r="K494" s="117"/>
      <c r="L494" s="117"/>
      <c r="M494" s="117"/>
      <c r="N494" s="117"/>
    </row>
    <row r="495" spans="2:14">
      <c r="B495" s="116"/>
      <c r="C495" s="116"/>
      <c r="D495" s="116"/>
      <c r="E495" s="116"/>
      <c r="F495" s="116"/>
      <c r="G495" s="116"/>
      <c r="H495" s="117"/>
      <c r="I495" s="117"/>
      <c r="J495" s="117"/>
      <c r="K495" s="117"/>
      <c r="L495" s="117"/>
      <c r="M495" s="117"/>
      <c r="N495" s="117"/>
    </row>
    <row r="496" spans="2:14">
      <c r="B496" s="116"/>
      <c r="C496" s="116"/>
      <c r="D496" s="116"/>
      <c r="E496" s="116"/>
      <c r="F496" s="116"/>
      <c r="G496" s="116"/>
      <c r="H496" s="117"/>
      <c r="I496" s="117"/>
      <c r="J496" s="117"/>
      <c r="K496" s="117"/>
      <c r="L496" s="117"/>
      <c r="M496" s="117"/>
      <c r="N496" s="117"/>
    </row>
    <row r="497" spans="2:14">
      <c r="B497" s="116"/>
      <c r="C497" s="116"/>
      <c r="D497" s="116"/>
      <c r="E497" s="116"/>
      <c r="F497" s="116"/>
      <c r="G497" s="116"/>
      <c r="H497" s="117"/>
      <c r="I497" s="117"/>
      <c r="J497" s="117"/>
      <c r="K497" s="117"/>
      <c r="L497" s="117"/>
      <c r="M497" s="117"/>
      <c r="N497" s="117"/>
    </row>
    <row r="498" spans="2:14">
      <c r="B498" s="116"/>
      <c r="C498" s="116"/>
      <c r="D498" s="116"/>
      <c r="E498" s="116"/>
      <c r="F498" s="116"/>
      <c r="G498" s="116"/>
      <c r="H498" s="117"/>
      <c r="I498" s="117"/>
      <c r="J498" s="117"/>
      <c r="K498" s="117"/>
      <c r="L498" s="117"/>
      <c r="M498" s="117"/>
      <c r="N498" s="117"/>
    </row>
    <row r="499" spans="2:14">
      <c r="B499" s="116"/>
      <c r="C499" s="116"/>
      <c r="D499" s="116"/>
      <c r="E499" s="116"/>
      <c r="F499" s="116"/>
      <c r="G499" s="116"/>
      <c r="H499" s="117"/>
      <c r="I499" s="117"/>
      <c r="J499" s="117"/>
      <c r="K499" s="117"/>
      <c r="L499" s="117"/>
      <c r="M499" s="117"/>
      <c r="N499" s="117"/>
    </row>
    <row r="500" spans="2:14">
      <c r="B500" s="116"/>
      <c r="C500" s="116"/>
      <c r="D500" s="116"/>
      <c r="E500" s="116"/>
      <c r="F500" s="116"/>
      <c r="G500" s="116"/>
      <c r="H500" s="117"/>
      <c r="I500" s="117"/>
      <c r="J500" s="117"/>
      <c r="K500" s="117"/>
      <c r="L500" s="117"/>
      <c r="M500" s="117"/>
      <c r="N500" s="117"/>
    </row>
    <row r="501" spans="2:14">
      <c r="B501" s="116"/>
      <c r="C501" s="116"/>
      <c r="D501" s="116"/>
      <c r="E501" s="116"/>
      <c r="F501" s="116"/>
      <c r="G501" s="116"/>
      <c r="H501" s="117"/>
      <c r="I501" s="117"/>
      <c r="J501" s="117"/>
      <c r="K501" s="117"/>
      <c r="L501" s="117"/>
      <c r="M501" s="117"/>
      <c r="N501" s="117"/>
    </row>
    <row r="502" spans="2:14">
      <c r="B502" s="116"/>
      <c r="C502" s="116"/>
      <c r="D502" s="116"/>
      <c r="E502" s="116"/>
      <c r="F502" s="116"/>
      <c r="G502" s="116"/>
      <c r="H502" s="117"/>
      <c r="I502" s="117"/>
      <c r="J502" s="117"/>
      <c r="K502" s="117"/>
      <c r="L502" s="117"/>
      <c r="M502" s="117"/>
      <c r="N502" s="117"/>
    </row>
    <row r="503" spans="2:14">
      <c r="B503" s="116"/>
      <c r="C503" s="116"/>
      <c r="D503" s="116"/>
      <c r="E503" s="116"/>
      <c r="F503" s="116"/>
      <c r="G503" s="116"/>
      <c r="H503" s="117"/>
      <c r="I503" s="117"/>
      <c r="J503" s="117"/>
      <c r="K503" s="117"/>
      <c r="L503" s="117"/>
      <c r="M503" s="117"/>
      <c r="N503" s="117"/>
    </row>
    <row r="504" spans="2:14">
      <c r="B504" s="116"/>
      <c r="C504" s="116"/>
      <c r="D504" s="116"/>
      <c r="E504" s="116"/>
      <c r="F504" s="116"/>
      <c r="G504" s="116"/>
      <c r="H504" s="117"/>
      <c r="I504" s="117"/>
      <c r="J504" s="117"/>
      <c r="K504" s="117"/>
      <c r="L504" s="117"/>
      <c r="M504" s="117"/>
      <c r="N504" s="117"/>
    </row>
    <row r="505" spans="2:14">
      <c r="B505" s="116"/>
      <c r="C505" s="116"/>
      <c r="D505" s="116"/>
      <c r="E505" s="116"/>
      <c r="F505" s="116"/>
      <c r="G505" s="116"/>
      <c r="H505" s="117"/>
      <c r="I505" s="117"/>
      <c r="J505" s="117"/>
      <c r="K505" s="117"/>
      <c r="L505" s="117"/>
      <c r="M505" s="117"/>
      <c r="N505" s="117"/>
    </row>
    <row r="506" spans="2:14">
      <c r="B506" s="116"/>
      <c r="C506" s="116"/>
      <c r="D506" s="116"/>
      <c r="E506" s="116"/>
      <c r="F506" s="116"/>
      <c r="G506" s="116"/>
      <c r="H506" s="117"/>
      <c r="I506" s="117"/>
      <c r="J506" s="117"/>
      <c r="K506" s="117"/>
      <c r="L506" s="117"/>
      <c r="M506" s="117"/>
      <c r="N506" s="117"/>
    </row>
    <row r="507" spans="2:14">
      <c r="B507" s="116"/>
      <c r="C507" s="116"/>
      <c r="D507" s="116"/>
      <c r="E507" s="116"/>
      <c r="F507" s="116"/>
      <c r="G507" s="116"/>
      <c r="H507" s="117"/>
      <c r="I507" s="117"/>
      <c r="J507" s="117"/>
      <c r="K507" s="117"/>
      <c r="L507" s="117"/>
      <c r="M507" s="117"/>
      <c r="N507" s="117"/>
    </row>
    <row r="508" spans="2:14">
      <c r="B508" s="116"/>
      <c r="C508" s="116"/>
      <c r="D508" s="116"/>
      <c r="E508" s="116"/>
      <c r="F508" s="116"/>
      <c r="G508" s="116"/>
      <c r="H508" s="117"/>
      <c r="I508" s="117"/>
      <c r="J508" s="117"/>
      <c r="K508" s="117"/>
      <c r="L508" s="117"/>
      <c r="M508" s="117"/>
      <c r="N508" s="117"/>
    </row>
    <row r="509" spans="2:14">
      <c r="B509" s="116"/>
      <c r="C509" s="116"/>
      <c r="D509" s="116"/>
      <c r="E509" s="116"/>
      <c r="F509" s="116"/>
      <c r="G509" s="116"/>
      <c r="H509" s="117"/>
      <c r="I509" s="117"/>
      <c r="J509" s="117"/>
      <c r="K509" s="117"/>
      <c r="L509" s="117"/>
      <c r="M509" s="117"/>
      <c r="N509" s="117"/>
    </row>
    <row r="510" spans="2:14">
      <c r="B510" s="116"/>
      <c r="C510" s="116"/>
      <c r="D510" s="116"/>
      <c r="E510" s="116"/>
      <c r="F510" s="116"/>
      <c r="G510" s="116"/>
      <c r="H510" s="117"/>
      <c r="I510" s="117"/>
      <c r="J510" s="117"/>
      <c r="K510" s="117"/>
      <c r="L510" s="117"/>
      <c r="M510" s="117"/>
      <c r="N510" s="117"/>
    </row>
    <row r="511" spans="2:14">
      <c r="B511" s="116"/>
      <c r="C511" s="116"/>
      <c r="D511" s="116"/>
      <c r="E511" s="116"/>
      <c r="F511" s="116"/>
      <c r="G511" s="116"/>
      <c r="H511" s="117"/>
      <c r="I511" s="117"/>
      <c r="J511" s="117"/>
      <c r="K511" s="117"/>
      <c r="L511" s="117"/>
      <c r="M511" s="117"/>
      <c r="N511" s="117"/>
    </row>
    <row r="512" spans="2:14">
      <c r="B512" s="116"/>
      <c r="C512" s="116"/>
      <c r="D512" s="116"/>
      <c r="E512" s="116"/>
      <c r="F512" s="116"/>
      <c r="G512" s="116"/>
      <c r="H512" s="117"/>
      <c r="I512" s="117"/>
      <c r="J512" s="117"/>
      <c r="K512" s="117"/>
      <c r="L512" s="117"/>
      <c r="M512" s="117"/>
      <c r="N512" s="117"/>
    </row>
    <row r="513" spans="2:14">
      <c r="B513" s="116"/>
      <c r="C513" s="116"/>
      <c r="D513" s="116"/>
      <c r="E513" s="116"/>
      <c r="F513" s="116"/>
      <c r="G513" s="116"/>
      <c r="H513" s="117"/>
      <c r="I513" s="117"/>
      <c r="J513" s="117"/>
      <c r="K513" s="117"/>
      <c r="L513" s="117"/>
      <c r="M513" s="117"/>
      <c r="N513" s="117"/>
    </row>
    <row r="514" spans="2:14">
      <c r="B514" s="116"/>
      <c r="C514" s="116"/>
      <c r="D514" s="116"/>
      <c r="E514" s="116"/>
      <c r="F514" s="116"/>
      <c r="G514" s="116"/>
      <c r="H514" s="117"/>
      <c r="I514" s="117"/>
      <c r="J514" s="117"/>
      <c r="K514" s="117"/>
      <c r="L514" s="117"/>
      <c r="M514" s="117"/>
      <c r="N514" s="117"/>
    </row>
    <row r="515" spans="2:14">
      <c r="B515" s="116"/>
      <c r="C515" s="116"/>
      <c r="D515" s="116"/>
      <c r="E515" s="116"/>
      <c r="F515" s="116"/>
      <c r="G515" s="116"/>
      <c r="H515" s="117"/>
      <c r="I515" s="117"/>
      <c r="J515" s="117"/>
      <c r="K515" s="117"/>
      <c r="L515" s="117"/>
      <c r="M515" s="117"/>
      <c r="N515" s="117"/>
    </row>
    <row r="516" spans="2:14">
      <c r="B516" s="116"/>
      <c r="C516" s="116"/>
      <c r="D516" s="116"/>
      <c r="E516" s="116"/>
      <c r="F516" s="116"/>
      <c r="G516" s="116"/>
      <c r="H516" s="117"/>
      <c r="I516" s="117"/>
      <c r="J516" s="117"/>
      <c r="K516" s="117"/>
      <c r="L516" s="117"/>
      <c r="M516" s="117"/>
      <c r="N516" s="117"/>
    </row>
    <row r="517" spans="2:14">
      <c r="B517" s="116"/>
      <c r="C517" s="116"/>
      <c r="D517" s="116"/>
      <c r="E517" s="116"/>
      <c r="F517" s="116"/>
      <c r="G517" s="116"/>
      <c r="H517" s="117"/>
      <c r="I517" s="117"/>
      <c r="J517" s="117"/>
      <c r="K517" s="117"/>
      <c r="L517" s="117"/>
      <c r="M517" s="117"/>
      <c r="N517" s="117"/>
    </row>
    <row r="518" spans="2:14">
      <c r="B518" s="116"/>
      <c r="C518" s="116"/>
      <c r="D518" s="116"/>
      <c r="E518" s="116"/>
      <c r="F518" s="116"/>
      <c r="G518" s="116"/>
      <c r="H518" s="117"/>
      <c r="I518" s="117"/>
      <c r="J518" s="117"/>
      <c r="K518" s="117"/>
      <c r="L518" s="117"/>
      <c r="M518" s="117"/>
      <c r="N518" s="117"/>
    </row>
    <row r="519" spans="2:14">
      <c r="B519" s="116"/>
      <c r="C519" s="116"/>
      <c r="D519" s="116"/>
      <c r="E519" s="116"/>
      <c r="F519" s="116"/>
      <c r="G519" s="116"/>
      <c r="H519" s="117"/>
      <c r="I519" s="117"/>
      <c r="J519" s="117"/>
      <c r="K519" s="117"/>
      <c r="L519" s="117"/>
      <c r="M519" s="117"/>
      <c r="N519" s="117"/>
    </row>
    <row r="520" spans="2:14">
      <c r="B520" s="116"/>
      <c r="C520" s="116"/>
      <c r="D520" s="116"/>
      <c r="E520" s="116"/>
      <c r="F520" s="116"/>
      <c r="G520" s="116"/>
      <c r="H520" s="117"/>
      <c r="I520" s="117"/>
      <c r="J520" s="117"/>
      <c r="K520" s="117"/>
      <c r="L520" s="117"/>
      <c r="M520" s="117"/>
      <c r="N520" s="117"/>
    </row>
    <row r="521" spans="2:14">
      <c r="B521" s="116"/>
      <c r="C521" s="116"/>
      <c r="D521" s="116"/>
      <c r="E521" s="116"/>
      <c r="F521" s="116"/>
      <c r="G521" s="116"/>
      <c r="H521" s="117"/>
      <c r="I521" s="117"/>
      <c r="J521" s="117"/>
      <c r="K521" s="117"/>
      <c r="L521" s="117"/>
      <c r="M521" s="117"/>
      <c r="N521" s="117"/>
    </row>
    <row r="522" spans="2:14">
      <c r="B522" s="116"/>
      <c r="C522" s="116"/>
      <c r="D522" s="116"/>
      <c r="E522" s="116"/>
      <c r="F522" s="116"/>
      <c r="G522" s="116"/>
      <c r="H522" s="117"/>
      <c r="I522" s="117"/>
      <c r="J522" s="117"/>
      <c r="K522" s="117"/>
      <c r="L522" s="117"/>
      <c r="M522" s="117"/>
      <c r="N522" s="117"/>
    </row>
    <row r="523" spans="2:14">
      <c r="B523" s="116"/>
      <c r="C523" s="116"/>
      <c r="D523" s="116"/>
      <c r="E523" s="116"/>
      <c r="F523" s="116"/>
      <c r="G523" s="116"/>
      <c r="H523" s="117"/>
      <c r="I523" s="117"/>
      <c r="J523" s="117"/>
      <c r="K523" s="117"/>
      <c r="L523" s="117"/>
      <c r="M523" s="117"/>
      <c r="N523" s="117"/>
    </row>
    <row r="524" spans="2:14">
      <c r="B524" s="116"/>
      <c r="C524" s="116"/>
      <c r="D524" s="116"/>
      <c r="E524" s="116"/>
      <c r="F524" s="116"/>
      <c r="G524" s="116"/>
      <c r="H524" s="117"/>
      <c r="I524" s="117"/>
      <c r="J524" s="117"/>
      <c r="K524" s="117"/>
      <c r="L524" s="117"/>
      <c r="M524" s="117"/>
      <c r="N524" s="117"/>
    </row>
    <row r="525" spans="2:14">
      <c r="B525" s="116"/>
      <c r="C525" s="116"/>
      <c r="D525" s="116"/>
      <c r="E525" s="116"/>
      <c r="F525" s="116"/>
      <c r="G525" s="116"/>
      <c r="H525" s="117"/>
      <c r="I525" s="117"/>
      <c r="J525" s="117"/>
      <c r="K525" s="117"/>
      <c r="L525" s="117"/>
      <c r="M525" s="117"/>
      <c r="N525" s="117"/>
    </row>
    <row r="526" spans="2:14">
      <c r="B526" s="116"/>
      <c r="C526" s="116"/>
      <c r="D526" s="116"/>
      <c r="E526" s="116"/>
      <c r="F526" s="116"/>
      <c r="G526" s="116"/>
      <c r="H526" s="117"/>
      <c r="I526" s="117"/>
      <c r="J526" s="117"/>
      <c r="K526" s="117"/>
      <c r="L526" s="117"/>
      <c r="M526" s="117"/>
      <c r="N526" s="117"/>
    </row>
    <row r="527" spans="2:14">
      <c r="B527" s="116"/>
      <c r="C527" s="116"/>
      <c r="D527" s="116"/>
      <c r="E527" s="116"/>
      <c r="F527" s="116"/>
      <c r="G527" s="116"/>
      <c r="H527" s="117"/>
      <c r="I527" s="117"/>
      <c r="J527" s="117"/>
      <c r="K527" s="117"/>
      <c r="L527" s="117"/>
      <c r="M527" s="117"/>
      <c r="N527" s="117"/>
    </row>
    <row r="528" spans="2:14">
      <c r="B528" s="116"/>
      <c r="C528" s="116"/>
      <c r="D528" s="116"/>
      <c r="E528" s="116"/>
      <c r="F528" s="116"/>
      <c r="G528" s="116"/>
      <c r="H528" s="117"/>
      <c r="I528" s="117"/>
      <c r="J528" s="117"/>
      <c r="K528" s="117"/>
      <c r="L528" s="117"/>
      <c r="M528" s="117"/>
      <c r="N528" s="117"/>
    </row>
    <row r="529" spans="2:14">
      <c r="B529" s="116"/>
      <c r="C529" s="116"/>
      <c r="D529" s="116"/>
      <c r="E529" s="116"/>
      <c r="F529" s="116"/>
      <c r="G529" s="116"/>
      <c r="H529" s="117"/>
      <c r="I529" s="117"/>
      <c r="J529" s="117"/>
      <c r="K529" s="117"/>
      <c r="L529" s="117"/>
      <c r="M529" s="117"/>
      <c r="N529" s="117"/>
    </row>
    <row r="530" spans="2:14">
      <c r="B530" s="116"/>
      <c r="C530" s="116"/>
      <c r="D530" s="116"/>
      <c r="E530" s="116"/>
      <c r="F530" s="116"/>
      <c r="G530" s="116"/>
      <c r="H530" s="117"/>
      <c r="I530" s="117"/>
      <c r="J530" s="117"/>
      <c r="K530" s="117"/>
      <c r="L530" s="117"/>
      <c r="M530" s="117"/>
      <c r="N530" s="117"/>
    </row>
    <row r="531" spans="2:14">
      <c r="B531" s="116"/>
      <c r="C531" s="116"/>
      <c r="D531" s="116"/>
      <c r="E531" s="116"/>
      <c r="F531" s="116"/>
      <c r="G531" s="116"/>
      <c r="H531" s="117"/>
      <c r="I531" s="117"/>
      <c r="J531" s="117"/>
      <c r="K531" s="117"/>
      <c r="L531" s="117"/>
      <c r="M531" s="117"/>
      <c r="N531" s="117"/>
    </row>
    <row r="532" spans="2:14">
      <c r="B532" s="116"/>
      <c r="C532" s="116"/>
      <c r="D532" s="116"/>
      <c r="E532" s="116"/>
      <c r="F532" s="116"/>
      <c r="G532" s="116"/>
      <c r="H532" s="117"/>
      <c r="I532" s="117"/>
      <c r="J532" s="117"/>
      <c r="K532" s="117"/>
      <c r="L532" s="117"/>
      <c r="M532" s="117"/>
      <c r="N532" s="117"/>
    </row>
    <row r="533" spans="2:14">
      <c r="B533" s="116"/>
      <c r="C533" s="116"/>
      <c r="D533" s="116"/>
      <c r="E533" s="116"/>
      <c r="F533" s="116"/>
      <c r="G533" s="116"/>
      <c r="H533" s="117"/>
      <c r="I533" s="117"/>
      <c r="J533" s="117"/>
      <c r="K533" s="117"/>
      <c r="L533" s="117"/>
      <c r="M533" s="117"/>
      <c r="N533" s="117"/>
    </row>
    <row r="534" spans="2:14">
      <c r="B534" s="116"/>
      <c r="C534" s="116"/>
      <c r="D534" s="116"/>
      <c r="E534" s="116"/>
      <c r="F534" s="116"/>
      <c r="G534" s="116"/>
      <c r="H534" s="117"/>
      <c r="I534" s="117"/>
      <c r="J534" s="117"/>
      <c r="K534" s="117"/>
      <c r="L534" s="117"/>
      <c r="M534" s="117"/>
      <c r="N534" s="117"/>
    </row>
    <row r="535" spans="2:14">
      <c r="B535" s="116"/>
      <c r="C535" s="116"/>
      <c r="D535" s="116"/>
      <c r="E535" s="116"/>
      <c r="F535" s="116"/>
      <c r="G535" s="116"/>
      <c r="H535" s="117"/>
      <c r="I535" s="117"/>
      <c r="J535" s="117"/>
      <c r="K535" s="117"/>
      <c r="L535" s="117"/>
      <c r="M535" s="117"/>
      <c r="N535" s="117"/>
    </row>
    <row r="536" spans="2:14">
      <c r="B536" s="116"/>
      <c r="C536" s="116"/>
      <c r="D536" s="116"/>
      <c r="E536" s="116"/>
      <c r="F536" s="116"/>
      <c r="G536" s="116"/>
      <c r="H536" s="117"/>
      <c r="I536" s="117"/>
      <c r="J536" s="117"/>
      <c r="K536" s="117"/>
      <c r="L536" s="117"/>
      <c r="M536" s="117"/>
      <c r="N536" s="117"/>
    </row>
    <row r="537" spans="2:14">
      <c r="B537" s="116"/>
      <c r="C537" s="116"/>
      <c r="D537" s="116"/>
      <c r="E537" s="116"/>
      <c r="F537" s="116"/>
      <c r="G537" s="116"/>
      <c r="H537" s="117"/>
      <c r="I537" s="117"/>
      <c r="J537" s="117"/>
      <c r="K537" s="117"/>
      <c r="L537" s="117"/>
      <c r="M537" s="117"/>
      <c r="N537" s="117"/>
    </row>
    <row r="538" spans="2:14">
      <c r="B538" s="116"/>
      <c r="C538" s="116"/>
      <c r="D538" s="116"/>
      <c r="E538" s="116"/>
      <c r="F538" s="116"/>
      <c r="G538" s="116"/>
      <c r="H538" s="117"/>
      <c r="I538" s="117"/>
      <c r="J538" s="117"/>
      <c r="K538" s="117"/>
      <c r="L538" s="117"/>
      <c r="M538" s="117"/>
      <c r="N538" s="117"/>
    </row>
    <row r="539" spans="2:14">
      <c r="B539" s="116"/>
      <c r="C539" s="116"/>
      <c r="D539" s="116"/>
      <c r="E539" s="116"/>
      <c r="F539" s="116"/>
      <c r="G539" s="116"/>
      <c r="H539" s="117"/>
      <c r="I539" s="117"/>
      <c r="J539" s="117"/>
      <c r="K539" s="117"/>
      <c r="L539" s="117"/>
      <c r="M539" s="117"/>
      <c r="N539" s="117"/>
    </row>
    <row r="540" spans="2:14">
      <c r="B540" s="116"/>
      <c r="C540" s="116"/>
      <c r="D540" s="116"/>
      <c r="E540" s="116"/>
      <c r="F540" s="116"/>
      <c r="G540" s="116"/>
      <c r="H540" s="117"/>
      <c r="I540" s="117"/>
      <c r="J540" s="117"/>
      <c r="K540" s="117"/>
      <c r="L540" s="117"/>
      <c r="M540" s="117"/>
      <c r="N540" s="117"/>
    </row>
    <row r="541" spans="2:14">
      <c r="B541" s="116"/>
      <c r="C541" s="116"/>
      <c r="D541" s="116"/>
      <c r="E541" s="116"/>
      <c r="F541" s="116"/>
      <c r="G541" s="116"/>
      <c r="H541" s="117"/>
      <c r="I541" s="117"/>
      <c r="J541" s="117"/>
      <c r="K541" s="117"/>
      <c r="L541" s="117"/>
      <c r="M541" s="117"/>
      <c r="N541" s="117"/>
    </row>
    <row r="542" spans="2:14">
      <c r="B542" s="116"/>
      <c r="C542" s="116"/>
      <c r="D542" s="116"/>
      <c r="E542" s="116"/>
      <c r="F542" s="116"/>
      <c r="G542" s="116"/>
      <c r="H542" s="117"/>
      <c r="I542" s="117"/>
      <c r="J542" s="117"/>
      <c r="K542" s="117"/>
      <c r="L542" s="117"/>
      <c r="M542" s="117"/>
      <c r="N542" s="117"/>
    </row>
    <row r="543" spans="2:14">
      <c r="B543" s="116"/>
      <c r="C543" s="116"/>
      <c r="D543" s="116"/>
      <c r="E543" s="116"/>
      <c r="F543" s="116"/>
      <c r="G543" s="116"/>
      <c r="H543" s="117"/>
      <c r="I543" s="117"/>
      <c r="J543" s="117"/>
      <c r="K543" s="117"/>
      <c r="L543" s="117"/>
      <c r="M543" s="117"/>
      <c r="N543" s="117"/>
    </row>
    <row r="544" spans="2:14">
      <c r="B544" s="116"/>
      <c r="C544" s="116"/>
      <c r="D544" s="116"/>
      <c r="E544" s="116"/>
      <c r="F544" s="116"/>
      <c r="G544" s="116"/>
      <c r="H544" s="117"/>
      <c r="I544" s="117"/>
      <c r="J544" s="117"/>
      <c r="K544" s="117"/>
      <c r="L544" s="117"/>
      <c r="M544" s="117"/>
      <c r="N544" s="117"/>
    </row>
    <row r="545" spans="2:14">
      <c r="B545" s="116"/>
      <c r="C545" s="116"/>
      <c r="D545" s="116"/>
      <c r="E545" s="116"/>
      <c r="F545" s="116"/>
      <c r="G545" s="116"/>
      <c r="H545" s="117"/>
      <c r="I545" s="117"/>
      <c r="J545" s="117"/>
      <c r="K545" s="117"/>
      <c r="L545" s="117"/>
      <c r="M545" s="117"/>
      <c r="N545" s="117"/>
    </row>
    <row r="546" spans="2:14">
      <c r="B546" s="116"/>
      <c r="C546" s="116"/>
      <c r="D546" s="116"/>
      <c r="E546" s="116"/>
      <c r="F546" s="116"/>
      <c r="G546" s="116"/>
      <c r="H546" s="117"/>
      <c r="I546" s="117"/>
      <c r="J546" s="117"/>
      <c r="K546" s="117"/>
      <c r="L546" s="117"/>
      <c r="M546" s="117"/>
      <c r="N546" s="117"/>
    </row>
    <row r="547" spans="2:14">
      <c r="B547" s="116"/>
      <c r="C547" s="116"/>
      <c r="D547" s="116"/>
      <c r="E547" s="116"/>
      <c r="F547" s="116"/>
      <c r="G547" s="116"/>
      <c r="H547" s="117"/>
      <c r="I547" s="117"/>
      <c r="J547" s="117"/>
      <c r="K547" s="117"/>
      <c r="L547" s="117"/>
      <c r="M547" s="117"/>
      <c r="N547" s="117"/>
    </row>
    <row r="548" spans="2:14">
      <c r="B548" s="116"/>
      <c r="C548" s="116"/>
      <c r="D548" s="116"/>
      <c r="E548" s="116"/>
      <c r="F548" s="116"/>
      <c r="G548" s="116"/>
      <c r="H548" s="117"/>
      <c r="I548" s="117"/>
      <c r="J548" s="117"/>
      <c r="K548" s="117"/>
      <c r="L548" s="117"/>
      <c r="M548" s="117"/>
      <c r="N548" s="117"/>
    </row>
    <row r="549" spans="2:14">
      <c r="B549" s="116"/>
      <c r="C549" s="116"/>
      <c r="D549" s="116"/>
      <c r="E549" s="116"/>
      <c r="F549" s="116"/>
      <c r="G549" s="116"/>
      <c r="H549" s="117"/>
      <c r="I549" s="117"/>
      <c r="J549" s="117"/>
      <c r="K549" s="117"/>
      <c r="L549" s="117"/>
      <c r="M549" s="117"/>
      <c r="N549" s="117"/>
    </row>
    <row r="550" spans="2:14">
      <c r="B550" s="116"/>
      <c r="C550" s="116"/>
      <c r="D550" s="116"/>
      <c r="E550" s="116"/>
      <c r="F550" s="116"/>
      <c r="G550" s="116"/>
      <c r="H550" s="117"/>
      <c r="I550" s="117"/>
      <c r="J550" s="117"/>
      <c r="K550" s="117"/>
      <c r="L550" s="117"/>
      <c r="M550" s="117"/>
      <c r="N550" s="117"/>
    </row>
    <row r="551" spans="2:14">
      <c r="B551" s="116"/>
      <c r="C551" s="116"/>
      <c r="D551" s="116"/>
      <c r="E551" s="116"/>
      <c r="F551" s="116"/>
      <c r="G551" s="116"/>
      <c r="H551" s="117"/>
      <c r="I551" s="117"/>
      <c r="J551" s="117"/>
      <c r="K551" s="117"/>
      <c r="L551" s="117"/>
      <c r="M551" s="117"/>
      <c r="N551" s="117"/>
    </row>
    <row r="552" spans="2:14">
      <c r="B552" s="116"/>
      <c r="C552" s="116"/>
      <c r="D552" s="116"/>
      <c r="E552" s="116"/>
      <c r="F552" s="116"/>
      <c r="G552" s="116"/>
      <c r="H552" s="117"/>
      <c r="I552" s="117"/>
      <c r="J552" s="117"/>
      <c r="K552" s="117"/>
      <c r="L552" s="117"/>
      <c r="M552" s="117"/>
      <c r="N552" s="117"/>
    </row>
    <row r="553" spans="2:14">
      <c r="B553" s="116"/>
      <c r="C553" s="116"/>
      <c r="D553" s="116"/>
      <c r="E553" s="116"/>
      <c r="F553" s="116"/>
      <c r="G553" s="116"/>
      <c r="H553" s="117"/>
      <c r="I553" s="117"/>
      <c r="J553" s="117"/>
      <c r="K553" s="117"/>
      <c r="L553" s="117"/>
      <c r="M553" s="117"/>
      <c r="N553" s="117"/>
    </row>
    <row r="554" spans="2:14">
      <c r="B554" s="116"/>
      <c r="C554" s="116"/>
      <c r="D554" s="116"/>
      <c r="E554" s="116"/>
      <c r="F554" s="116"/>
      <c r="G554" s="116"/>
      <c r="H554" s="117"/>
      <c r="I554" s="117"/>
      <c r="J554" s="117"/>
      <c r="K554" s="117"/>
      <c r="L554" s="117"/>
      <c r="M554" s="117"/>
      <c r="N554" s="117"/>
    </row>
    <row r="555" spans="2:14">
      <c r="B555" s="116"/>
      <c r="C555" s="116"/>
      <c r="D555" s="116"/>
      <c r="E555" s="116"/>
      <c r="F555" s="116"/>
      <c r="G555" s="116"/>
      <c r="H555" s="117"/>
      <c r="I555" s="117"/>
      <c r="J555" s="117"/>
      <c r="K555" s="117"/>
      <c r="L555" s="117"/>
      <c r="M555" s="117"/>
      <c r="N555" s="117"/>
    </row>
    <row r="556" spans="2:14">
      <c r="B556" s="116"/>
      <c r="C556" s="116"/>
      <c r="D556" s="116"/>
      <c r="E556" s="116"/>
      <c r="F556" s="116"/>
      <c r="G556" s="116"/>
      <c r="H556" s="117"/>
      <c r="I556" s="117"/>
      <c r="J556" s="117"/>
      <c r="K556" s="117"/>
      <c r="L556" s="117"/>
      <c r="M556" s="117"/>
      <c r="N556" s="117"/>
    </row>
    <row r="557" spans="2:14">
      <c r="B557" s="116"/>
      <c r="C557" s="116"/>
      <c r="D557" s="116"/>
      <c r="E557" s="116"/>
      <c r="F557" s="116"/>
      <c r="G557" s="116"/>
      <c r="H557" s="117"/>
      <c r="I557" s="117"/>
      <c r="J557" s="117"/>
      <c r="K557" s="117"/>
      <c r="L557" s="117"/>
      <c r="M557" s="117"/>
      <c r="N557" s="117"/>
    </row>
    <row r="558" spans="2:14">
      <c r="B558" s="116"/>
      <c r="C558" s="116"/>
      <c r="D558" s="116"/>
      <c r="E558" s="116"/>
      <c r="F558" s="116"/>
      <c r="G558" s="116"/>
      <c r="H558" s="117"/>
      <c r="I558" s="117"/>
      <c r="J558" s="117"/>
      <c r="K558" s="117"/>
      <c r="L558" s="117"/>
      <c r="M558" s="117"/>
      <c r="N558" s="117"/>
    </row>
    <row r="559" spans="2:14">
      <c r="B559" s="116"/>
      <c r="C559" s="116"/>
      <c r="D559" s="116"/>
      <c r="E559" s="116"/>
      <c r="F559" s="116"/>
      <c r="G559" s="116"/>
      <c r="H559" s="117"/>
      <c r="I559" s="117"/>
      <c r="J559" s="117"/>
      <c r="K559" s="117"/>
      <c r="L559" s="117"/>
      <c r="M559" s="117"/>
      <c r="N559" s="117"/>
    </row>
    <row r="560" spans="2:14">
      <c r="B560" s="116"/>
      <c r="C560" s="116"/>
      <c r="D560" s="116"/>
      <c r="E560" s="116"/>
      <c r="F560" s="116"/>
      <c r="G560" s="116"/>
      <c r="H560" s="117"/>
      <c r="I560" s="117"/>
      <c r="J560" s="117"/>
      <c r="K560" s="117"/>
      <c r="L560" s="117"/>
      <c r="M560" s="117"/>
      <c r="N560" s="117"/>
    </row>
    <row r="561" spans="2:14">
      <c r="B561" s="116"/>
      <c r="C561" s="116"/>
      <c r="D561" s="116"/>
      <c r="E561" s="116"/>
      <c r="F561" s="116"/>
      <c r="G561" s="116"/>
      <c r="H561" s="117"/>
      <c r="I561" s="117"/>
      <c r="J561" s="117"/>
      <c r="K561" s="117"/>
      <c r="L561" s="117"/>
      <c r="M561" s="117"/>
      <c r="N561" s="117"/>
    </row>
    <row r="562" spans="2:14">
      <c r="B562" s="116"/>
      <c r="C562" s="116"/>
      <c r="D562" s="116"/>
      <c r="E562" s="116"/>
      <c r="F562" s="116"/>
      <c r="G562" s="116"/>
      <c r="H562" s="117"/>
      <c r="I562" s="117"/>
      <c r="J562" s="117"/>
      <c r="K562" s="117"/>
      <c r="L562" s="117"/>
      <c r="M562" s="117"/>
      <c r="N562" s="117"/>
    </row>
    <row r="563" spans="2:14">
      <c r="B563" s="116"/>
      <c r="C563" s="116"/>
      <c r="D563" s="116"/>
      <c r="E563" s="116"/>
      <c r="F563" s="116"/>
      <c r="G563" s="116"/>
      <c r="H563" s="117"/>
      <c r="I563" s="117"/>
      <c r="J563" s="117"/>
      <c r="K563" s="117"/>
      <c r="L563" s="117"/>
      <c r="M563" s="117"/>
      <c r="N563" s="117"/>
    </row>
    <row r="564" spans="2:14">
      <c r="B564" s="116"/>
      <c r="C564" s="116"/>
      <c r="D564" s="116"/>
      <c r="E564" s="116"/>
      <c r="F564" s="116"/>
      <c r="G564" s="116"/>
      <c r="H564" s="117"/>
      <c r="I564" s="117"/>
      <c r="J564" s="117"/>
      <c r="K564" s="117"/>
      <c r="L564" s="117"/>
      <c r="M564" s="117"/>
      <c r="N564" s="117"/>
    </row>
    <row r="565" spans="2:14">
      <c r="B565" s="116"/>
      <c r="C565" s="116"/>
      <c r="D565" s="116"/>
      <c r="E565" s="116"/>
      <c r="F565" s="116"/>
      <c r="G565" s="116"/>
      <c r="H565" s="117"/>
      <c r="I565" s="117"/>
      <c r="J565" s="117"/>
      <c r="K565" s="117"/>
      <c r="L565" s="117"/>
      <c r="M565" s="117"/>
      <c r="N565" s="117"/>
    </row>
    <row r="566" spans="2:14">
      <c r="B566" s="116"/>
      <c r="C566" s="116"/>
      <c r="D566" s="116"/>
      <c r="E566" s="116"/>
      <c r="F566" s="116"/>
      <c r="G566" s="116"/>
      <c r="H566" s="117"/>
      <c r="I566" s="117"/>
      <c r="J566" s="117"/>
      <c r="K566" s="117"/>
      <c r="L566" s="117"/>
      <c r="M566" s="117"/>
      <c r="N566" s="117"/>
    </row>
    <row r="567" spans="2:14">
      <c r="B567" s="116"/>
      <c r="C567" s="116"/>
      <c r="D567" s="116"/>
      <c r="E567" s="116"/>
      <c r="F567" s="116"/>
      <c r="G567" s="116"/>
      <c r="H567" s="117"/>
      <c r="I567" s="117"/>
      <c r="J567" s="117"/>
      <c r="K567" s="117"/>
      <c r="L567" s="117"/>
      <c r="M567" s="117"/>
      <c r="N567" s="117"/>
    </row>
    <row r="568" spans="2:14">
      <c r="B568" s="116"/>
      <c r="C568" s="116"/>
      <c r="D568" s="116"/>
      <c r="E568" s="116"/>
      <c r="F568" s="116"/>
      <c r="G568" s="116"/>
      <c r="H568" s="117"/>
      <c r="I568" s="117"/>
      <c r="J568" s="117"/>
      <c r="K568" s="117"/>
      <c r="L568" s="117"/>
      <c r="M568" s="117"/>
      <c r="N568" s="117"/>
    </row>
    <row r="569" spans="2:14">
      <c r="B569" s="116"/>
      <c r="C569" s="116"/>
      <c r="D569" s="116"/>
      <c r="E569" s="116"/>
      <c r="F569" s="116"/>
      <c r="G569" s="116"/>
      <c r="H569" s="117"/>
      <c r="I569" s="117"/>
      <c r="J569" s="117"/>
      <c r="K569" s="117"/>
      <c r="L569" s="117"/>
      <c r="M569" s="117"/>
      <c r="N569" s="117"/>
    </row>
    <row r="570" spans="2:14">
      <c r="B570" s="116"/>
      <c r="C570" s="116"/>
      <c r="D570" s="116"/>
      <c r="E570" s="116"/>
      <c r="F570" s="116"/>
      <c r="G570" s="116"/>
      <c r="H570" s="117"/>
      <c r="I570" s="117"/>
      <c r="J570" s="117"/>
      <c r="K570" s="117"/>
      <c r="L570" s="117"/>
      <c r="M570" s="117"/>
      <c r="N570" s="117"/>
    </row>
    <row r="571" spans="2:14">
      <c r="B571" s="116"/>
      <c r="C571" s="116"/>
      <c r="D571" s="116"/>
      <c r="E571" s="116"/>
      <c r="F571" s="116"/>
      <c r="G571" s="116"/>
      <c r="H571" s="117"/>
      <c r="I571" s="117"/>
      <c r="J571" s="117"/>
      <c r="K571" s="117"/>
      <c r="L571" s="117"/>
      <c r="M571" s="117"/>
      <c r="N571" s="117"/>
    </row>
    <row r="572" spans="2:14">
      <c r="B572" s="116"/>
      <c r="C572" s="116"/>
      <c r="D572" s="116"/>
      <c r="E572" s="116"/>
      <c r="F572" s="116"/>
      <c r="G572" s="116"/>
      <c r="H572" s="117"/>
      <c r="I572" s="117"/>
      <c r="J572" s="117"/>
      <c r="K572" s="117"/>
      <c r="L572" s="117"/>
      <c r="M572" s="117"/>
      <c r="N572" s="117"/>
    </row>
    <row r="573" spans="2:14">
      <c r="B573" s="116"/>
      <c r="C573" s="116"/>
      <c r="D573" s="116"/>
      <c r="E573" s="116"/>
      <c r="F573" s="116"/>
      <c r="G573" s="116"/>
      <c r="H573" s="117"/>
      <c r="I573" s="117"/>
      <c r="J573" s="117"/>
      <c r="K573" s="117"/>
      <c r="L573" s="117"/>
      <c r="M573" s="117"/>
      <c r="N573" s="117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97 B99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34.42578125" style="2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.28515625" style="1" bestFit="1" customWidth="1"/>
    <col min="10" max="10" width="9" style="1" bestFit="1" customWidth="1"/>
    <col min="11" max="11" width="11.85546875" style="1" bestFit="1" customWidth="1"/>
    <col min="12" max="12" width="9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142</v>
      </c>
      <c r="C1" s="67" t="s" vm="1">
        <v>225</v>
      </c>
    </row>
    <row r="2" spans="2:15">
      <c r="B2" s="46" t="s">
        <v>141</v>
      </c>
      <c r="C2" s="67" t="s">
        <v>226</v>
      </c>
    </row>
    <row r="3" spans="2:15">
      <c r="B3" s="46" t="s">
        <v>143</v>
      </c>
      <c r="C3" s="67" t="s">
        <v>227</v>
      </c>
    </row>
    <row r="4" spans="2:15">
      <c r="B4" s="46" t="s">
        <v>144</v>
      </c>
      <c r="C4" s="67">
        <v>9454</v>
      </c>
    </row>
    <row r="6" spans="2:15" ht="26.25" customHeight="1">
      <c r="B6" s="133" t="s">
        <v>170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</row>
    <row r="7" spans="2:15" ht="26.25" customHeight="1">
      <c r="B7" s="133" t="s">
        <v>89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5"/>
    </row>
    <row r="8" spans="2:15" s="3" customFormat="1" ht="78.75">
      <c r="B8" s="21" t="s">
        <v>111</v>
      </c>
      <c r="C8" s="29" t="s">
        <v>44</v>
      </c>
      <c r="D8" s="29" t="s">
        <v>115</v>
      </c>
      <c r="E8" s="29" t="s">
        <v>113</v>
      </c>
      <c r="F8" s="29" t="s">
        <v>65</v>
      </c>
      <c r="G8" s="29" t="s">
        <v>14</v>
      </c>
      <c r="H8" s="29" t="s">
        <v>66</v>
      </c>
      <c r="I8" s="29" t="s">
        <v>99</v>
      </c>
      <c r="J8" s="29" t="s">
        <v>201</v>
      </c>
      <c r="K8" s="29" t="s">
        <v>200</v>
      </c>
      <c r="L8" s="29" t="s">
        <v>61</v>
      </c>
      <c r="M8" s="29" t="s">
        <v>58</v>
      </c>
      <c r="N8" s="29" t="s">
        <v>145</v>
      </c>
      <c r="O8" s="19" t="s">
        <v>147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208</v>
      </c>
      <c r="K9" s="31"/>
      <c r="L9" s="31" t="s">
        <v>204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30</v>
      </c>
      <c r="C11" s="69"/>
      <c r="D11" s="69"/>
      <c r="E11" s="69"/>
      <c r="F11" s="69"/>
      <c r="G11" s="69"/>
      <c r="H11" s="69"/>
      <c r="I11" s="69"/>
      <c r="J11" s="77"/>
      <c r="K11" s="79"/>
      <c r="L11" s="77">
        <v>4293.2183769309995</v>
      </c>
      <c r="M11" s="69"/>
      <c r="N11" s="78">
        <f>IFERROR(L11/$L$11,0)</f>
        <v>1</v>
      </c>
      <c r="O11" s="78">
        <f>L11/'סכום נכסי הקרן'!$C$42</f>
        <v>5.219866661836868E-2</v>
      </c>
    </row>
    <row r="12" spans="2:15" s="4" customFormat="1" ht="18" customHeight="1">
      <c r="B12" s="70" t="s">
        <v>193</v>
      </c>
      <c r="C12" s="71"/>
      <c r="D12" s="71"/>
      <c r="E12" s="71"/>
      <c r="F12" s="71"/>
      <c r="G12" s="71"/>
      <c r="H12" s="71"/>
      <c r="I12" s="71"/>
      <c r="J12" s="80"/>
      <c r="K12" s="82"/>
      <c r="L12" s="80">
        <v>4293.2183769310004</v>
      </c>
      <c r="M12" s="71"/>
      <c r="N12" s="81">
        <f t="shared" ref="N12:N39" si="0">IFERROR(L12/$L$11,0)</f>
        <v>1.0000000000000002</v>
      </c>
      <c r="O12" s="81">
        <f>L12/'סכום נכסי הקרן'!$C$42</f>
        <v>5.2198666618368687E-2</v>
      </c>
    </row>
    <row r="13" spans="2:15">
      <c r="B13" s="89" t="s">
        <v>51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3170.7068724009996</v>
      </c>
      <c r="M13" s="71"/>
      <c r="N13" s="81">
        <f t="shared" si="0"/>
        <v>0.73853845624027503</v>
      </c>
      <c r="O13" s="81">
        <f>L13/'סכום נכסי הקרן'!$C$42</f>
        <v>3.8550722662130783E-2</v>
      </c>
    </row>
    <row r="14" spans="2:15">
      <c r="B14" s="76" t="s">
        <v>1867</v>
      </c>
      <c r="C14" s="73" t="s">
        <v>1868</v>
      </c>
      <c r="D14" s="86" t="s">
        <v>27</v>
      </c>
      <c r="E14" s="73"/>
      <c r="F14" s="86" t="s">
        <v>1740</v>
      </c>
      <c r="G14" s="73" t="s">
        <v>1869</v>
      </c>
      <c r="H14" s="73" t="s">
        <v>874</v>
      </c>
      <c r="I14" s="86" t="s">
        <v>131</v>
      </c>
      <c r="J14" s="83">
        <v>46.253211</v>
      </c>
      <c r="K14" s="85">
        <v>115411</v>
      </c>
      <c r="L14" s="83">
        <v>234.44530196400001</v>
      </c>
      <c r="M14" s="84">
        <v>7.996037908889172E-5</v>
      </c>
      <c r="N14" s="84">
        <f t="shared" si="0"/>
        <v>5.4608287159059646E-2</v>
      </c>
      <c r="O14" s="84">
        <f>L14/'סכום נכסי הקרן'!$C$42</f>
        <v>2.8504797760158978E-3</v>
      </c>
    </row>
    <row r="15" spans="2:15">
      <c r="B15" s="76" t="s">
        <v>1870</v>
      </c>
      <c r="C15" s="73" t="s">
        <v>1871</v>
      </c>
      <c r="D15" s="86" t="s">
        <v>27</v>
      </c>
      <c r="E15" s="73"/>
      <c r="F15" s="86" t="s">
        <v>1740</v>
      </c>
      <c r="G15" s="73" t="s">
        <v>1032</v>
      </c>
      <c r="H15" s="73" t="s">
        <v>874</v>
      </c>
      <c r="I15" s="86" t="s">
        <v>128</v>
      </c>
      <c r="J15" s="83">
        <v>2.6509839999999998</v>
      </c>
      <c r="K15" s="85">
        <v>1076863</v>
      </c>
      <c r="L15" s="83">
        <v>91.780065394000005</v>
      </c>
      <c r="M15" s="84">
        <v>1.8635486713121097E-5</v>
      </c>
      <c r="N15" s="84">
        <f t="shared" si="0"/>
        <v>2.137791682975345E-2</v>
      </c>
      <c r="O15" s="84">
        <f>L15/'סכום נכסי הקרן'!$C$42</f>
        <v>1.1158987535915133E-3</v>
      </c>
    </row>
    <row r="16" spans="2:15">
      <c r="B16" s="76" t="s">
        <v>1872</v>
      </c>
      <c r="C16" s="73" t="s">
        <v>1873</v>
      </c>
      <c r="D16" s="86" t="s">
        <v>27</v>
      </c>
      <c r="E16" s="73"/>
      <c r="F16" s="86" t="s">
        <v>1740</v>
      </c>
      <c r="G16" s="73" t="s">
        <v>1032</v>
      </c>
      <c r="H16" s="73" t="s">
        <v>874</v>
      </c>
      <c r="I16" s="86" t="s">
        <v>130</v>
      </c>
      <c r="J16" s="83">
        <v>33.528730000000003</v>
      </c>
      <c r="K16" s="85">
        <v>96690</v>
      </c>
      <c r="L16" s="83">
        <v>127.86349746100001</v>
      </c>
      <c r="M16" s="84">
        <v>1.0660408592369249E-4</v>
      </c>
      <c r="N16" s="84">
        <f t="shared" si="0"/>
        <v>2.9782667974230334E-2</v>
      </c>
      <c r="O16" s="84">
        <f>L16/'סכום נכסי הקרן'!$C$42</f>
        <v>1.5546155565924148E-3</v>
      </c>
    </row>
    <row r="17" spans="2:15">
      <c r="B17" s="76" t="s">
        <v>1874</v>
      </c>
      <c r="C17" s="73" t="s">
        <v>1875</v>
      </c>
      <c r="D17" s="86" t="s">
        <v>27</v>
      </c>
      <c r="E17" s="73"/>
      <c r="F17" s="86" t="s">
        <v>1740</v>
      </c>
      <c r="G17" s="73" t="s">
        <v>1063</v>
      </c>
      <c r="H17" s="73" t="s">
        <v>874</v>
      </c>
      <c r="I17" s="86" t="s">
        <v>130</v>
      </c>
      <c r="J17" s="83">
        <v>29.125923000000004</v>
      </c>
      <c r="K17" s="85">
        <v>200369</v>
      </c>
      <c r="L17" s="83">
        <v>230.17500043899997</v>
      </c>
      <c r="M17" s="84">
        <v>9.2232422528286929E-5</v>
      </c>
      <c r="N17" s="84">
        <f t="shared" si="0"/>
        <v>5.3613625078056296E-2</v>
      </c>
      <c r="O17" s="84">
        <f>L17/'סכום נכסי הקרן'!$C$42</f>
        <v>2.798559741651671E-3</v>
      </c>
    </row>
    <row r="18" spans="2:15">
      <c r="B18" s="76" t="s">
        <v>1876</v>
      </c>
      <c r="C18" s="73" t="s">
        <v>1877</v>
      </c>
      <c r="D18" s="86" t="s">
        <v>27</v>
      </c>
      <c r="E18" s="73"/>
      <c r="F18" s="86" t="s">
        <v>1740</v>
      </c>
      <c r="G18" s="73" t="s">
        <v>1063</v>
      </c>
      <c r="H18" s="73" t="s">
        <v>874</v>
      </c>
      <c r="I18" s="86" t="s">
        <v>130</v>
      </c>
      <c r="J18" s="83">
        <v>5.1576599999999999</v>
      </c>
      <c r="K18" s="85">
        <v>200209</v>
      </c>
      <c r="L18" s="83">
        <v>40.727167899000001</v>
      </c>
      <c r="M18" s="84">
        <v>1.6319606173028111E-5</v>
      </c>
      <c r="N18" s="84">
        <f t="shared" si="0"/>
        <v>9.4863955949321538E-3</v>
      </c>
      <c r="O18" s="84">
        <f>L18/'סכום נכסי הקרן'!$C$42</f>
        <v>4.9517720106982471E-4</v>
      </c>
    </row>
    <row r="19" spans="2:15">
      <c r="B19" s="76" t="s">
        <v>1878</v>
      </c>
      <c r="C19" s="73" t="s">
        <v>1879</v>
      </c>
      <c r="D19" s="86" t="s">
        <v>27</v>
      </c>
      <c r="E19" s="73"/>
      <c r="F19" s="86" t="s">
        <v>1740</v>
      </c>
      <c r="G19" s="73" t="s">
        <v>1063</v>
      </c>
      <c r="H19" s="73" t="s">
        <v>874</v>
      </c>
      <c r="I19" s="86" t="s">
        <v>130</v>
      </c>
      <c r="J19" s="83">
        <v>3.8108900000000001</v>
      </c>
      <c r="K19" s="85">
        <v>200209</v>
      </c>
      <c r="L19" s="83">
        <v>30.092474760000002</v>
      </c>
      <c r="M19" s="84">
        <v>1.2058224575616682E-5</v>
      </c>
      <c r="N19" s="84">
        <f t="shared" si="0"/>
        <v>7.009304469974705E-3</v>
      </c>
      <c r="O19" s="84">
        <f>L19/'סכום נכסי הקרן'!$C$42</f>
        <v>3.6587634725485096E-4</v>
      </c>
    </row>
    <row r="20" spans="2:15">
      <c r="B20" s="76" t="s">
        <v>1880</v>
      </c>
      <c r="C20" s="73" t="s">
        <v>1881</v>
      </c>
      <c r="D20" s="86" t="s">
        <v>27</v>
      </c>
      <c r="E20" s="73"/>
      <c r="F20" s="86" t="s">
        <v>1740</v>
      </c>
      <c r="G20" s="73" t="s">
        <v>883</v>
      </c>
      <c r="H20" s="73" t="s">
        <v>874</v>
      </c>
      <c r="I20" s="86" t="s">
        <v>128</v>
      </c>
      <c r="J20" s="83">
        <v>2869.5139490000001</v>
      </c>
      <c r="K20" s="85">
        <v>1507</v>
      </c>
      <c r="L20" s="83">
        <v>139.02809429499999</v>
      </c>
      <c r="M20" s="84">
        <v>1.120762989069269E-5</v>
      </c>
      <c r="N20" s="84">
        <f t="shared" si="0"/>
        <v>3.2383187177723767E-2</v>
      </c>
      <c r="O20" s="84">
        <f>L20/'סכום נכסי הקרן'!$C$42</f>
        <v>1.6903591915302342E-3</v>
      </c>
    </row>
    <row r="21" spans="2:15">
      <c r="B21" s="76" t="s">
        <v>1882</v>
      </c>
      <c r="C21" s="73" t="s">
        <v>1883</v>
      </c>
      <c r="D21" s="86" t="s">
        <v>27</v>
      </c>
      <c r="E21" s="73"/>
      <c r="F21" s="86" t="s">
        <v>1740</v>
      </c>
      <c r="G21" s="73" t="s">
        <v>883</v>
      </c>
      <c r="H21" s="73" t="s">
        <v>874</v>
      </c>
      <c r="I21" s="86" t="s">
        <v>128</v>
      </c>
      <c r="J21" s="83">
        <v>25.035181000000001</v>
      </c>
      <c r="K21" s="85">
        <v>211902.8</v>
      </c>
      <c r="L21" s="83">
        <v>170.55655034599999</v>
      </c>
      <c r="M21" s="84">
        <v>8.9281354844030273E-5</v>
      </c>
      <c r="N21" s="84">
        <f t="shared" si="0"/>
        <v>3.9726968295500979E-2</v>
      </c>
      <c r="O21" s="84">
        <f>L21/'סכום נכסי הקרן'!$C$42</f>
        <v>2.0736947738153578E-3</v>
      </c>
    </row>
    <row r="22" spans="2:15">
      <c r="B22" s="76" t="s">
        <v>1884</v>
      </c>
      <c r="C22" s="73" t="s">
        <v>1885</v>
      </c>
      <c r="D22" s="86" t="s">
        <v>27</v>
      </c>
      <c r="E22" s="73"/>
      <c r="F22" s="86" t="s">
        <v>1740</v>
      </c>
      <c r="G22" s="73" t="s">
        <v>1886</v>
      </c>
      <c r="H22" s="73" t="s">
        <v>874</v>
      </c>
      <c r="I22" s="86" t="s">
        <v>128</v>
      </c>
      <c r="J22" s="83">
        <v>90.442347999999996</v>
      </c>
      <c r="K22" s="85">
        <v>140510</v>
      </c>
      <c r="L22" s="83">
        <v>408.563933781</v>
      </c>
      <c r="M22" s="84">
        <v>2.2058453835086442E-5</v>
      </c>
      <c r="N22" s="84">
        <f t="shared" si="0"/>
        <v>9.5164955031488821E-2</v>
      </c>
      <c r="O22" s="84">
        <f>L22/'סכום נכסי הקרן'!$C$42</f>
        <v>4.9674837614407325E-3</v>
      </c>
    </row>
    <row r="23" spans="2:15">
      <c r="B23" s="76" t="s">
        <v>1887</v>
      </c>
      <c r="C23" s="73" t="s">
        <v>1888</v>
      </c>
      <c r="D23" s="86" t="s">
        <v>27</v>
      </c>
      <c r="E23" s="73"/>
      <c r="F23" s="86" t="s">
        <v>1740</v>
      </c>
      <c r="G23" s="73" t="s">
        <v>1886</v>
      </c>
      <c r="H23" s="73" t="s">
        <v>874</v>
      </c>
      <c r="I23" s="86" t="s">
        <v>128</v>
      </c>
      <c r="J23" s="83">
        <v>383.10137800000007</v>
      </c>
      <c r="K23" s="85">
        <v>13384.02</v>
      </c>
      <c r="L23" s="83">
        <v>164.847084172</v>
      </c>
      <c r="M23" s="84">
        <v>5.3209924094671632E-5</v>
      </c>
      <c r="N23" s="84">
        <f t="shared" si="0"/>
        <v>3.8397088081468772E-2</v>
      </c>
      <c r="O23" s="84">
        <f>L23/'סכום נכסי הקרן'!$C$42</f>
        <v>2.004276799880726E-3</v>
      </c>
    </row>
    <row r="24" spans="2:15">
      <c r="B24" s="76" t="s">
        <v>1889</v>
      </c>
      <c r="C24" s="73" t="s">
        <v>1890</v>
      </c>
      <c r="D24" s="86" t="s">
        <v>27</v>
      </c>
      <c r="E24" s="73"/>
      <c r="F24" s="86" t="s">
        <v>1740</v>
      </c>
      <c r="G24" s="73" t="s">
        <v>1886</v>
      </c>
      <c r="H24" s="73" t="s">
        <v>874</v>
      </c>
      <c r="I24" s="86" t="s">
        <v>128</v>
      </c>
      <c r="J24" s="83">
        <v>2.9565339999999996</v>
      </c>
      <c r="K24" s="85">
        <v>1202429</v>
      </c>
      <c r="L24" s="83">
        <v>114.29397443000001</v>
      </c>
      <c r="M24" s="84">
        <v>2.9551214558482122E-5</v>
      </c>
      <c r="N24" s="84">
        <f t="shared" si="0"/>
        <v>2.662198015459509E-2</v>
      </c>
      <c r="O24" s="84">
        <f>L24/'סכום נכסי הקרן'!$C$42</f>
        <v>1.389631866810536E-3</v>
      </c>
    </row>
    <row r="25" spans="2:15">
      <c r="B25" s="76" t="s">
        <v>1891</v>
      </c>
      <c r="C25" s="73" t="s">
        <v>1892</v>
      </c>
      <c r="D25" s="86" t="s">
        <v>27</v>
      </c>
      <c r="E25" s="73"/>
      <c r="F25" s="86" t="s">
        <v>1740</v>
      </c>
      <c r="G25" s="73" t="s">
        <v>1886</v>
      </c>
      <c r="H25" s="73" t="s">
        <v>874</v>
      </c>
      <c r="I25" s="86" t="s">
        <v>128</v>
      </c>
      <c r="J25" s="83">
        <v>57.649718999999997</v>
      </c>
      <c r="K25" s="85">
        <v>105133.6</v>
      </c>
      <c r="L25" s="83">
        <v>194.858651482</v>
      </c>
      <c r="M25" s="84">
        <v>6.9419064426078805E-5</v>
      </c>
      <c r="N25" s="84">
        <f t="shared" si="0"/>
        <v>4.5387547143896839E-2</v>
      </c>
      <c r="O25" s="84">
        <f>L25/'סכום נכסי הקרן'!$C$42</f>
        <v>2.3691694419897625E-3</v>
      </c>
    </row>
    <row r="26" spans="2:15">
      <c r="B26" s="76" t="s">
        <v>1893</v>
      </c>
      <c r="C26" s="73" t="s">
        <v>1894</v>
      </c>
      <c r="D26" s="86" t="s">
        <v>27</v>
      </c>
      <c r="E26" s="73"/>
      <c r="F26" s="86" t="s">
        <v>1740</v>
      </c>
      <c r="G26" s="73" t="s">
        <v>1886</v>
      </c>
      <c r="H26" s="73" t="s">
        <v>874</v>
      </c>
      <c r="I26" s="86" t="s">
        <v>128</v>
      </c>
      <c r="J26" s="83">
        <v>161.51524800000001</v>
      </c>
      <c r="K26" s="85">
        <v>34126.980000000003</v>
      </c>
      <c r="L26" s="83">
        <v>177.21168881399998</v>
      </c>
      <c r="M26" s="84">
        <v>1.7415040952462702E-5</v>
      </c>
      <c r="N26" s="84">
        <f t="shared" si="0"/>
        <v>4.127711969328695E-2</v>
      </c>
      <c r="O26" s="84">
        <f>L26/'סכום נכסי הקרן'!$C$42</f>
        <v>2.1546106098363858E-3</v>
      </c>
    </row>
    <row r="27" spans="2:15">
      <c r="B27" s="76" t="s">
        <v>1895</v>
      </c>
      <c r="C27" s="73" t="s">
        <v>1896</v>
      </c>
      <c r="D27" s="86" t="s">
        <v>27</v>
      </c>
      <c r="E27" s="73"/>
      <c r="F27" s="86" t="s">
        <v>1740</v>
      </c>
      <c r="G27" s="73" t="s">
        <v>1886</v>
      </c>
      <c r="H27" s="73" t="s">
        <v>874</v>
      </c>
      <c r="I27" s="86" t="s">
        <v>130</v>
      </c>
      <c r="J27" s="83">
        <v>303.16211099999998</v>
      </c>
      <c r="K27" s="85">
        <v>9546</v>
      </c>
      <c r="L27" s="83">
        <v>114.141683439</v>
      </c>
      <c r="M27" s="84">
        <v>8.844069275659755E-6</v>
      </c>
      <c r="N27" s="84">
        <f t="shared" si="0"/>
        <v>2.658650770068538E-2</v>
      </c>
      <c r="O27" s="84">
        <f>L27/'סכום נכסי הקרן'!$C$42</f>
        <v>1.3877802520147677E-3</v>
      </c>
    </row>
    <row r="28" spans="2:15">
      <c r="B28" s="76" t="s">
        <v>1897</v>
      </c>
      <c r="C28" s="73" t="s">
        <v>1898</v>
      </c>
      <c r="D28" s="86" t="s">
        <v>27</v>
      </c>
      <c r="E28" s="73"/>
      <c r="F28" s="86" t="s">
        <v>1740</v>
      </c>
      <c r="G28" s="73" t="s">
        <v>1899</v>
      </c>
      <c r="H28" s="73" t="s">
        <v>874</v>
      </c>
      <c r="I28" s="86" t="s">
        <v>130</v>
      </c>
      <c r="J28" s="83">
        <v>195.62874199999999</v>
      </c>
      <c r="K28" s="85">
        <v>15654</v>
      </c>
      <c r="L28" s="83">
        <v>120.783027068</v>
      </c>
      <c r="M28" s="84">
        <v>7.906483328467254E-6</v>
      </c>
      <c r="N28" s="84">
        <f t="shared" si="0"/>
        <v>2.8133445928818918E-2</v>
      </c>
      <c r="O28" s="84">
        <f>L28/'סכום נכסי הקרן'!$C$42</f>
        <v>1.4685283648643204E-3</v>
      </c>
    </row>
    <row r="29" spans="2:15">
      <c r="B29" s="76" t="s">
        <v>1900</v>
      </c>
      <c r="C29" s="73" t="s">
        <v>1901</v>
      </c>
      <c r="D29" s="86" t="s">
        <v>27</v>
      </c>
      <c r="E29" s="73"/>
      <c r="F29" s="86" t="s">
        <v>1740</v>
      </c>
      <c r="G29" s="73" t="s">
        <v>630</v>
      </c>
      <c r="H29" s="73"/>
      <c r="I29" s="86" t="s">
        <v>131</v>
      </c>
      <c r="J29" s="83">
        <v>666.96307300000001</v>
      </c>
      <c r="K29" s="85">
        <v>14307.57</v>
      </c>
      <c r="L29" s="83">
        <v>419.10236526099999</v>
      </c>
      <c r="M29" s="84">
        <v>3.3191724707519872E-4</v>
      </c>
      <c r="N29" s="84">
        <f t="shared" si="0"/>
        <v>9.7619624362223725E-2</v>
      </c>
      <c r="O29" s="84">
        <f>L29/'סכום נכסי הקרן'!$C$42</f>
        <v>5.0956142274940974E-3</v>
      </c>
    </row>
    <row r="30" spans="2:15">
      <c r="B30" s="76" t="s">
        <v>1902</v>
      </c>
      <c r="C30" s="73" t="s">
        <v>1903</v>
      </c>
      <c r="D30" s="86" t="s">
        <v>27</v>
      </c>
      <c r="E30" s="73"/>
      <c r="F30" s="86" t="s">
        <v>1740</v>
      </c>
      <c r="G30" s="73" t="s">
        <v>630</v>
      </c>
      <c r="H30" s="73"/>
      <c r="I30" s="86" t="s">
        <v>128</v>
      </c>
      <c r="J30" s="83">
        <v>828.93031199999996</v>
      </c>
      <c r="K30" s="85">
        <v>14718</v>
      </c>
      <c r="L30" s="83">
        <v>392.23631139599991</v>
      </c>
      <c r="M30" s="84">
        <v>3.6522285153383857E-5</v>
      </c>
      <c r="N30" s="84">
        <f t="shared" si="0"/>
        <v>9.1361835564579275E-2</v>
      </c>
      <c r="O30" s="84">
        <f>L30/'סכום נכסי הקרן'!$C$42</f>
        <v>4.7689659962776923E-3</v>
      </c>
    </row>
    <row r="31" spans="2:15">
      <c r="B31" s="72"/>
      <c r="C31" s="73"/>
      <c r="D31" s="73"/>
      <c r="E31" s="73"/>
      <c r="F31" s="73"/>
      <c r="G31" s="73"/>
      <c r="H31" s="73"/>
      <c r="I31" s="73"/>
      <c r="J31" s="83"/>
      <c r="K31" s="85"/>
      <c r="L31" s="73"/>
      <c r="M31" s="73"/>
      <c r="N31" s="84"/>
      <c r="O31" s="73"/>
    </row>
    <row r="32" spans="2:15">
      <c r="B32" s="89" t="s">
        <v>29</v>
      </c>
      <c r="C32" s="71"/>
      <c r="D32" s="71"/>
      <c r="E32" s="71"/>
      <c r="F32" s="71"/>
      <c r="G32" s="71"/>
      <c r="H32" s="71"/>
      <c r="I32" s="71"/>
      <c r="J32" s="80"/>
      <c r="K32" s="82"/>
      <c r="L32" s="80">
        <v>1122.5115045300001</v>
      </c>
      <c r="M32" s="71"/>
      <c r="N32" s="81">
        <f t="shared" si="0"/>
        <v>0.26146154375972502</v>
      </c>
      <c r="O32" s="81">
        <f>L32/'סכום נכסי הקרן'!$C$42</f>
        <v>1.3647943956237901E-2</v>
      </c>
    </row>
    <row r="33" spans="2:15">
      <c r="B33" s="76" t="s">
        <v>1904</v>
      </c>
      <c r="C33" s="73" t="s">
        <v>1905</v>
      </c>
      <c r="D33" s="86" t="s">
        <v>27</v>
      </c>
      <c r="E33" s="73"/>
      <c r="F33" s="86" t="s">
        <v>1716</v>
      </c>
      <c r="G33" s="73" t="s">
        <v>630</v>
      </c>
      <c r="H33" s="73"/>
      <c r="I33" s="86" t="s">
        <v>128</v>
      </c>
      <c r="J33" s="83">
        <v>16.085014999999999</v>
      </c>
      <c r="K33" s="85">
        <v>84033</v>
      </c>
      <c r="L33" s="83">
        <v>43.456255556999999</v>
      </c>
      <c r="M33" s="84">
        <v>6.2212208433018387E-6</v>
      </c>
      <c r="N33" s="84">
        <f t="shared" si="0"/>
        <v>1.0122069678660193E-2</v>
      </c>
      <c r="O33" s="84">
        <f>L33/'סכום נכסי הקרן'!$C$42</f>
        <v>5.2835854064428166E-4</v>
      </c>
    </row>
    <row r="34" spans="2:15">
      <c r="B34" s="76" t="s">
        <v>1906</v>
      </c>
      <c r="C34" s="73" t="s">
        <v>1907</v>
      </c>
      <c r="D34" s="86" t="s">
        <v>120</v>
      </c>
      <c r="E34" s="73"/>
      <c r="F34" s="86" t="s">
        <v>1716</v>
      </c>
      <c r="G34" s="73" t="s">
        <v>630</v>
      </c>
      <c r="H34" s="73"/>
      <c r="I34" s="86" t="s">
        <v>130</v>
      </c>
      <c r="J34" s="83">
        <v>308.64106599999997</v>
      </c>
      <c r="K34" s="85">
        <v>3398</v>
      </c>
      <c r="L34" s="83">
        <v>41.364235478999994</v>
      </c>
      <c r="M34" s="84">
        <v>2.4874469090467006E-6</v>
      </c>
      <c r="N34" s="84">
        <f t="shared" si="0"/>
        <v>9.6347848740387515E-3</v>
      </c>
      <c r="O34" s="84">
        <f>L34/'סכום נכסי הקרן'!$C$42</f>
        <v>5.0292292357965009E-4</v>
      </c>
    </row>
    <row r="35" spans="2:15">
      <c r="B35" s="76" t="s">
        <v>1908</v>
      </c>
      <c r="C35" s="73" t="s">
        <v>1909</v>
      </c>
      <c r="D35" s="86" t="s">
        <v>120</v>
      </c>
      <c r="E35" s="73"/>
      <c r="F35" s="86" t="s">
        <v>1716</v>
      </c>
      <c r="G35" s="73" t="s">
        <v>630</v>
      </c>
      <c r="H35" s="73"/>
      <c r="I35" s="86" t="s">
        <v>137</v>
      </c>
      <c r="J35" s="83">
        <v>1366.32258</v>
      </c>
      <c r="K35" s="85">
        <f>197100/100</f>
        <v>1971</v>
      </c>
      <c r="L35" s="83">
        <v>83.998043124999995</v>
      </c>
      <c r="M35" s="84">
        <v>5.2235750805571E-6</v>
      </c>
      <c r="N35" s="84">
        <f t="shared" si="0"/>
        <v>1.956528546890407E-2</v>
      </c>
      <c r="O35" s="84">
        <f>L35/'סכום נכסי הקרן'!$C$42</f>
        <v>1.0212818134845366E-3</v>
      </c>
    </row>
    <row r="36" spans="2:15">
      <c r="B36" s="76" t="s">
        <v>1910</v>
      </c>
      <c r="C36" s="73" t="s">
        <v>1911</v>
      </c>
      <c r="D36" s="86" t="s">
        <v>120</v>
      </c>
      <c r="E36" s="73"/>
      <c r="F36" s="86" t="s">
        <v>1716</v>
      </c>
      <c r="G36" s="73" t="s">
        <v>630</v>
      </c>
      <c r="H36" s="73"/>
      <c r="I36" s="86" t="s">
        <v>128</v>
      </c>
      <c r="J36" s="83">
        <v>5995.0895520000013</v>
      </c>
      <c r="K36" s="85">
        <v>1835.2</v>
      </c>
      <c r="L36" s="83">
        <v>353.720355342</v>
      </c>
      <c r="M36" s="84">
        <v>7.8824377297097959E-6</v>
      </c>
      <c r="N36" s="84">
        <f t="shared" si="0"/>
        <v>8.2390487575164165E-2</v>
      </c>
      <c r="O36" s="84">
        <f>L36/'סכום נכסי הקרן'!$C$42</f>
        <v>4.3006735934608417E-3</v>
      </c>
    </row>
    <row r="37" spans="2:15">
      <c r="B37" s="76" t="s">
        <v>1912</v>
      </c>
      <c r="C37" s="73" t="s">
        <v>1913</v>
      </c>
      <c r="D37" s="86" t="s">
        <v>27</v>
      </c>
      <c r="E37" s="73"/>
      <c r="F37" s="86" t="s">
        <v>1716</v>
      </c>
      <c r="G37" s="73" t="s">
        <v>630</v>
      </c>
      <c r="H37" s="73"/>
      <c r="I37" s="86" t="s">
        <v>128</v>
      </c>
      <c r="J37" s="83">
        <v>177.11589000000001</v>
      </c>
      <c r="K37" s="85">
        <v>7854</v>
      </c>
      <c r="L37" s="83">
        <v>44.722842632000003</v>
      </c>
      <c r="M37" s="84">
        <v>6.6736902496514639E-6</v>
      </c>
      <c r="N37" s="84">
        <f t="shared" si="0"/>
        <v>1.0417090095465877E-2</v>
      </c>
      <c r="O37" s="84">
        <f>L37/'סכום נכסי הקרן'!$C$42</f>
        <v>5.4375821302673371E-4</v>
      </c>
    </row>
    <row r="38" spans="2:15">
      <c r="B38" s="76" t="s">
        <v>1914</v>
      </c>
      <c r="C38" s="73" t="s">
        <v>1915</v>
      </c>
      <c r="D38" s="86" t="s">
        <v>27</v>
      </c>
      <c r="E38" s="73"/>
      <c r="F38" s="86" t="s">
        <v>1716</v>
      </c>
      <c r="G38" s="73" t="s">
        <v>630</v>
      </c>
      <c r="H38" s="73"/>
      <c r="I38" s="86" t="s">
        <v>137</v>
      </c>
      <c r="J38" s="83">
        <v>155.634884</v>
      </c>
      <c r="K38" s="85">
        <f>1442385/100</f>
        <v>14423.85</v>
      </c>
      <c r="L38" s="83">
        <v>70.019248403999995</v>
      </c>
      <c r="M38" s="84">
        <v>4.3171418515199896E-5</v>
      </c>
      <c r="N38" s="84">
        <f t="shared" si="0"/>
        <v>1.6309267839772257E-2</v>
      </c>
      <c r="O38" s="84">
        <f>L38/'סכום נכסי הקרן'!$C$42</f>
        <v>8.5132203475795395E-4</v>
      </c>
    </row>
    <row r="39" spans="2:15">
      <c r="B39" s="76" t="s">
        <v>1916</v>
      </c>
      <c r="C39" s="73" t="s">
        <v>1917</v>
      </c>
      <c r="D39" s="86" t="s">
        <v>120</v>
      </c>
      <c r="E39" s="73"/>
      <c r="F39" s="86" t="s">
        <v>1716</v>
      </c>
      <c r="G39" s="73" t="s">
        <v>630</v>
      </c>
      <c r="H39" s="73"/>
      <c r="I39" s="86" t="s">
        <v>128</v>
      </c>
      <c r="J39" s="83">
        <v>1003.0302719999996</v>
      </c>
      <c r="K39" s="85">
        <v>15047.11</v>
      </c>
      <c r="L39" s="83">
        <v>485.2305239910001</v>
      </c>
      <c r="M39" s="84">
        <v>1.1375517562216585E-5</v>
      </c>
      <c r="N39" s="84">
        <f t="shared" si="0"/>
        <v>0.11302255822771969</v>
      </c>
      <c r="O39" s="84">
        <f>L39/'סכום נכסי הקרן'!$C$42</f>
        <v>5.8996268372839018E-3</v>
      </c>
    </row>
    <row r="40" spans="2:15">
      <c r="B40" s="126" t="s">
        <v>199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</row>
    <row r="41" spans="2:15">
      <c r="B41" s="126" t="s">
        <v>207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</row>
    <row r="42" spans="2:15">
      <c r="B42" s="116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</row>
    <row r="43" spans="2:15">
      <c r="B43" s="116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</row>
    <row r="44" spans="2:15">
      <c r="B44" s="116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</row>
    <row r="45" spans="2:15">
      <c r="B45" s="118" t="s">
        <v>216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</row>
    <row r="46" spans="2:15">
      <c r="B46" s="118" t="s">
        <v>108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</row>
    <row r="47" spans="2:15">
      <c r="B47" s="118" t="s">
        <v>199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</row>
    <row r="48" spans="2:15">
      <c r="B48" s="118" t="s">
        <v>207</v>
      </c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</row>
    <row r="49" spans="2:15">
      <c r="B49" s="116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</row>
    <row r="50" spans="2:15">
      <c r="B50" s="116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</row>
    <row r="51" spans="2:15">
      <c r="B51" s="116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</row>
    <row r="52" spans="2:15">
      <c r="B52" s="116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</row>
    <row r="53" spans="2:15">
      <c r="B53" s="116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</row>
    <row r="54" spans="2:15">
      <c r="B54" s="116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</row>
    <row r="55" spans="2:15">
      <c r="B55" s="116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</row>
    <row r="56" spans="2:15">
      <c r="B56" s="116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</row>
    <row r="57" spans="2:15">
      <c r="B57" s="116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</row>
    <row r="58" spans="2:15">
      <c r="B58" s="116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</row>
    <row r="59" spans="2:15">
      <c r="B59" s="116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2:15">
      <c r="B60" s="116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</row>
    <row r="61" spans="2:15">
      <c r="B61" s="116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</row>
    <row r="62" spans="2:15">
      <c r="B62" s="116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</row>
    <row r="63" spans="2:15">
      <c r="B63" s="116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</row>
    <row r="64" spans="2:15">
      <c r="B64" s="116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</row>
    <row r="65" spans="2:15">
      <c r="B65" s="116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</row>
    <row r="66" spans="2:15">
      <c r="B66" s="116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</row>
    <row r="67" spans="2:15">
      <c r="B67" s="116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</row>
    <row r="68" spans="2:15">
      <c r="B68" s="116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</row>
    <row r="69" spans="2:15">
      <c r="B69" s="116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</row>
    <row r="70" spans="2:15">
      <c r="B70" s="116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</row>
    <row r="71" spans="2:15">
      <c r="B71" s="116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</row>
    <row r="72" spans="2:15">
      <c r="B72" s="116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</row>
    <row r="73" spans="2:15">
      <c r="B73" s="116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</row>
    <row r="74" spans="2:15">
      <c r="B74" s="116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</row>
    <row r="75" spans="2:15">
      <c r="B75" s="116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</row>
    <row r="76" spans="2:15">
      <c r="B76" s="116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</row>
    <row r="77" spans="2:15">
      <c r="B77" s="116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</row>
    <row r="78" spans="2:15">
      <c r="B78" s="116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</row>
    <row r="79" spans="2:15">
      <c r="B79" s="116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</row>
    <row r="80" spans="2:15">
      <c r="B80" s="116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</row>
    <row r="81" spans="2:15">
      <c r="B81" s="116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</row>
    <row r="82" spans="2:15">
      <c r="B82" s="116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</row>
    <row r="83" spans="2:15">
      <c r="B83" s="116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</row>
    <row r="84" spans="2:15">
      <c r="B84" s="116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</row>
    <row r="85" spans="2:15">
      <c r="B85" s="116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</row>
    <row r="86" spans="2:15">
      <c r="B86" s="116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</row>
    <row r="87" spans="2:15">
      <c r="B87" s="116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</row>
    <row r="88" spans="2:15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</row>
    <row r="89" spans="2:15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</row>
    <row r="90" spans="2:15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</row>
    <row r="91" spans="2:15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</row>
    <row r="92" spans="2:15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</row>
    <row r="93" spans="2:15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</row>
    <row r="94" spans="2:15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</row>
    <row r="95" spans="2:15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</row>
    <row r="96" spans="2:15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</row>
    <row r="97" spans="2:15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</row>
    <row r="98" spans="2:15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</row>
    <row r="99" spans="2:15">
      <c r="B99" s="116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</row>
    <row r="100" spans="2:15">
      <c r="B100" s="116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</row>
    <row r="101" spans="2:15">
      <c r="B101" s="116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</row>
    <row r="102" spans="2:15">
      <c r="B102" s="116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</row>
    <row r="103" spans="2:15">
      <c r="B103" s="116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</row>
    <row r="104" spans="2:15">
      <c r="B104" s="116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</row>
    <row r="105" spans="2:15">
      <c r="B105" s="116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</row>
    <row r="106" spans="2:15">
      <c r="B106" s="116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</row>
    <row r="107" spans="2:15">
      <c r="B107" s="116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</row>
    <row r="108" spans="2:15">
      <c r="B108" s="116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</row>
    <row r="109" spans="2:15">
      <c r="B109" s="116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</row>
    <row r="110" spans="2:15">
      <c r="B110" s="116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</row>
    <row r="111" spans="2:15">
      <c r="B111" s="116"/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</row>
    <row r="112" spans="2:15">
      <c r="B112" s="116"/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</row>
    <row r="113" spans="2:15">
      <c r="B113" s="116"/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</row>
    <row r="114" spans="2:15">
      <c r="B114" s="116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</row>
    <row r="115" spans="2:15">
      <c r="B115" s="116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</row>
    <row r="116" spans="2:15">
      <c r="B116" s="116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</row>
    <row r="117" spans="2:15">
      <c r="B117" s="116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</row>
    <row r="118" spans="2:15">
      <c r="B118" s="116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</row>
    <row r="119" spans="2:15">
      <c r="B119" s="116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</row>
    <row r="120" spans="2:15">
      <c r="B120" s="116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</row>
    <row r="121" spans="2:15">
      <c r="B121" s="116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</row>
    <row r="122" spans="2:15">
      <c r="B122" s="116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</row>
    <row r="123" spans="2:15">
      <c r="B123" s="116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</row>
    <row r="124" spans="2:15">
      <c r="B124" s="116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</row>
    <row r="125" spans="2:15">
      <c r="B125" s="116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</row>
    <row r="126" spans="2:15">
      <c r="B126" s="116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</row>
    <row r="127" spans="2:15">
      <c r="B127" s="116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</row>
    <row r="128" spans="2:15">
      <c r="B128" s="116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</row>
    <row r="129" spans="2:15">
      <c r="B129" s="116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</row>
    <row r="130" spans="2:15">
      <c r="B130" s="116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</row>
    <row r="131" spans="2:15">
      <c r="B131" s="116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</row>
    <row r="132" spans="2:15">
      <c r="B132" s="116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</row>
    <row r="133" spans="2:15">
      <c r="B133" s="116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</row>
    <row r="134" spans="2:15">
      <c r="B134" s="116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</row>
    <row r="135" spans="2:15"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</row>
    <row r="136" spans="2:15">
      <c r="B136" s="116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</row>
    <row r="137" spans="2:15">
      <c r="B137" s="116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</row>
    <row r="138" spans="2:15">
      <c r="B138" s="116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</row>
    <row r="139" spans="2:15">
      <c r="B139" s="116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</row>
    <row r="140" spans="2:15">
      <c r="B140" s="116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</row>
    <row r="141" spans="2:15">
      <c r="B141" s="116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</row>
    <row r="142" spans="2:15">
      <c r="B142" s="116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</row>
    <row r="143" spans="2:15">
      <c r="B143" s="116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</row>
    <row r="144" spans="2:15">
      <c r="B144" s="116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</row>
    <row r="145" spans="2:15">
      <c r="B145" s="116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</row>
    <row r="146" spans="2:15">
      <c r="B146" s="116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</row>
    <row r="147" spans="2:15">
      <c r="B147" s="116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</row>
    <row r="148" spans="2:15">
      <c r="B148" s="116"/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</row>
    <row r="149" spans="2:15">
      <c r="B149" s="116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</row>
    <row r="150" spans="2:15"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</row>
    <row r="151" spans="2:15">
      <c r="B151" s="116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</row>
    <row r="152" spans="2:15">
      <c r="B152" s="116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</row>
    <row r="153" spans="2:15">
      <c r="B153" s="116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</row>
    <row r="154" spans="2:15">
      <c r="B154" s="116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</row>
    <row r="155" spans="2:15">
      <c r="B155" s="116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</row>
    <row r="156" spans="2:15">
      <c r="B156" s="116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</row>
    <row r="157" spans="2:15">
      <c r="B157" s="116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</row>
    <row r="158" spans="2:15">
      <c r="B158" s="116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</row>
    <row r="159" spans="2:15">
      <c r="B159" s="116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</row>
    <row r="160" spans="2:15">
      <c r="B160" s="116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</row>
    <row r="161" spans="2:15">
      <c r="B161" s="116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</row>
    <row r="162" spans="2:15">
      <c r="B162" s="116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</row>
    <row r="163" spans="2:15">
      <c r="B163" s="116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</row>
    <row r="164" spans="2:15">
      <c r="B164" s="116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</row>
    <row r="165" spans="2:15">
      <c r="B165" s="116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</row>
    <row r="166" spans="2:15">
      <c r="B166" s="116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</row>
    <row r="167" spans="2:15">
      <c r="B167" s="116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</row>
    <row r="168" spans="2:15">
      <c r="B168" s="116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</row>
    <row r="169" spans="2:15">
      <c r="B169" s="116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</row>
    <row r="170" spans="2:15">
      <c r="B170" s="116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</row>
    <row r="171" spans="2:15">
      <c r="B171" s="116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</row>
    <row r="172" spans="2:15">
      <c r="B172" s="116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</row>
    <row r="173" spans="2:15">
      <c r="B173" s="116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</row>
    <row r="174" spans="2:15">
      <c r="B174" s="116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</row>
    <row r="175" spans="2:15">
      <c r="B175" s="116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</row>
    <row r="176" spans="2:15">
      <c r="B176" s="116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</row>
    <row r="177" spans="2:15">
      <c r="B177" s="116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</row>
    <row r="178" spans="2:15">
      <c r="B178" s="116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</row>
    <row r="179" spans="2:15">
      <c r="B179" s="116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</row>
    <row r="180" spans="2:15">
      <c r="B180" s="116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</row>
    <row r="181" spans="2:15">
      <c r="B181" s="116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</row>
    <row r="182" spans="2:15">
      <c r="B182" s="116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</row>
    <row r="183" spans="2:15">
      <c r="B183" s="116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</row>
    <row r="184" spans="2:15">
      <c r="B184" s="116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</row>
    <row r="185" spans="2:15">
      <c r="B185" s="116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</row>
    <row r="186" spans="2:15">
      <c r="B186" s="116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</row>
    <row r="187" spans="2:15">
      <c r="B187" s="116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</row>
    <row r="188" spans="2:15">
      <c r="B188" s="116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</row>
    <row r="189" spans="2:15"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</row>
    <row r="190" spans="2:15"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</row>
    <row r="191" spans="2:15">
      <c r="B191" s="116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</row>
    <row r="192" spans="2:15">
      <c r="B192" s="116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</row>
    <row r="193" spans="2:15">
      <c r="B193" s="116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</row>
    <row r="194" spans="2:15">
      <c r="B194" s="116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</row>
    <row r="195" spans="2:15">
      <c r="B195" s="116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</row>
    <row r="196" spans="2:15">
      <c r="B196" s="116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</row>
    <row r="197" spans="2:15">
      <c r="B197" s="116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</row>
    <row r="198" spans="2:15">
      <c r="B198" s="116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</row>
    <row r="199" spans="2:15">
      <c r="B199" s="116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</row>
    <row r="200" spans="2:15">
      <c r="B200" s="116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</row>
    <row r="201" spans="2:15">
      <c r="B201" s="116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</row>
    <row r="202" spans="2:15">
      <c r="B202" s="116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</row>
    <row r="203" spans="2:15">
      <c r="B203" s="116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</row>
    <row r="204" spans="2:15">
      <c r="B204" s="116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</row>
    <row r="205" spans="2:15">
      <c r="B205" s="116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</row>
    <row r="206" spans="2:15">
      <c r="B206" s="116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</row>
    <row r="207" spans="2:15">
      <c r="B207" s="116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</row>
    <row r="208" spans="2:15">
      <c r="B208" s="116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</row>
    <row r="209" spans="2:15">
      <c r="B209" s="116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</row>
    <row r="210" spans="2:15">
      <c r="B210" s="116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</row>
    <row r="211" spans="2:15">
      <c r="B211" s="116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</row>
    <row r="212" spans="2:15">
      <c r="B212" s="116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</row>
    <row r="213" spans="2:15">
      <c r="B213" s="116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</row>
    <row r="214" spans="2:15">
      <c r="B214" s="116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</row>
    <row r="215" spans="2:15">
      <c r="B215" s="116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</row>
    <row r="216" spans="2:15">
      <c r="B216" s="116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</row>
    <row r="217" spans="2:15">
      <c r="B217" s="116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</row>
    <row r="218" spans="2:15">
      <c r="B218" s="116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</row>
    <row r="219" spans="2:15">
      <c r="B219" s="116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</row>
    <row r="220" spans="2:15">
      <c r="B220" s="116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</row>
    <row r="221" spans="2:15">
      <c r="B221" s="116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</row>
    <row r="222" spans="2:15">
      <c r="B222" s="116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</row>
    <row r="223" spans="2:15">
      <c r="B223" s="116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</row>
    <row r="224" spans="2:15">
      <c r="B224" s="116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</row>
    <row r="225" spans="2:15">
      <c r="B225" s="116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</row>
    <row r="226" spans="2:15">
      <c r="B226" s="116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</row>
    <row r="227" spans="2:15">
      <c r="B227" s="116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</row>
    <row r="228" spans="2:15">
      <c r="B228" s="116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</row>
    <row r="229" spans="2:15">
      <c r="B229" s="116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</row>
    <row r="230" spans="2:15">
      <c r="B230" s="116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</row>
    <row r="231" spans="2:15">
      <c r="B231" s="116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</row>
    <row r="232" spans="2:15">
      <c r="B232" s="116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</row>
    <row r="233" spans="2:15">
      <c r="B233" s="116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</row>
    <row r="234" spans="2:15">
      <c r="B234" s="116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</row>
    <row r="235" spans="2:15">
      <c r="B235" s="116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</row>
    <row r="236" spans="2:15">
      <c r="B236" s="116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</row>
    <row r="237" spans="2:15">
      <c r="B237" s="116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</row>
    <row r="238" spans="2:15">
      <c r="B238" s="116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</row>
    <row r="239" spans="2:15">
      <c r="B239" s="116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</row>
    <row r="240" spans="2:15">
      <c r="B240" s="116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</row>
    <row r="241" spans="2:15">
      <c r="B241" s="116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</row>
    <row r="242" spans="2:15">
      <c r="B242" s="116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</row>
    <row r="243" spans="2:15">
      <c r="B243" s="116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</row>
    <row r="244" spans="2:15">
      <c r="B244" s="116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</row>
    <row r="245" spans="2:15">
      <c r="B245" s="116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</row>
    <row r="246" spans="2:15">
      <c r="B246" s="116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</row>
    <row r="247" spans="2:15">
      <c r="B247" s="116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</row>
    <row r="248" spans="2:15">
      <c r="B248" s="116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</row>
    <row r="249" spans="2:15">
      <c r="B249" s="116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</row>
    <row r="250" spans="2:15">
      <c r="B250" s="116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</row>
    <row r="251" spans="2:15">
      <c r="B251" s="116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</row>
    <row r="252" spans="2:15">
      <c r="B252" s="116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</row>
    <row r="253" spans="2:15">
      <c r="B253" s="116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</row>
    <row r="254" spans="2:15">
      <c r="B254" s="116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</row>
    <row r="255" spans="2:15">
      <c r="B255" s="116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</row>
    <row r="256" spans="2:15">
      <c r="B256" s="116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</row>
    <row r="257" spans="2:15">
      <c r="B257" s="116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</row>
    <row r="258" spans="2:15">
      <c r="B258" s="116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</row>
    <row r="259" spans="2:15">
      <c r="B259" s="116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</row>
    <row r="260" spans="2:15">
      <c r="B260" s="116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</row>
    <row r="261" spans="2:15">
      <c r="B261" s="116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</row>
    <row r="262" spans="2:15">
      <c r="B262" s="116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</row>
    <row r="263" spans="2:15">
      <c r="B263" s="116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</row>
    <row r="264" spans="2:15">
      <c r="B264" s="116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</row>
    <row r="265" spans="2:15">
      <c r="B265" s="116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</row>
    <row r="266" spans="2:15">
      <c r="B266" s="116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</row>
    <row r="267" spans="2:15">
      <c r="B267" s="116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</row>
    <row r="268" spans="2:15">
      <c r="B268" s="116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</row>
    <row r="269" spans="2:15">
      <c r="B269" s="116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</row>
    <row r="270" spans="2:15">
      <c r="B270" s="116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</row>
    <row r="271" spans="2:15">
      <c r="B271" s="116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</row>
    <row r="272" spans="2:15">
      <c r="B272" s="116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</row>
    <row r="273" spans="2:15">
      <c r="B273" s="116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</row>
    <row r="274" spans="2:15"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</row>
    <row r="275" spans="2:15">
      <c r="B275" s="116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</row>
    <row r="276" spans="2:15">
      <c r="B276" s="116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</row>
    <row r="277" spans="2:15">
      <c r="B277" s="116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</row>
    <row r="278" spans="2:15">
      <c r="B278" s="116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</row>
    <row r="279" spans="2:15">
      <c r="B279" s="116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</row>
    <row r="280" spans="2:15">
      <c r="B280" s="116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</row>
    <row r="281" spans="2:15">
      <c r="B281" s="116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</row>
    <row r="282" spans="2:15">
      <c r="B282" s="116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</row>
    <row r="283" spans="2:15">
      <c r="B283" s="116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</row>
    <row r="284" spans="2:15">
      <c r="B284" s="116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</row>
    <row r="285" spans="2:15">
      <c r="B285" s="116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</row>
    <row r="286" spans="2:15">
      <c r="B286" s="116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</row>
    <row r="287" spans="2:15">
      <c r="B287" s="116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</row>
    <row r="288" spans="2:15">
      <c r="B288" s="116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</row>
    <row r="289" spans="2:15">
      <c r="B289" s="116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</row>
    <row r="290" spans="2:15">
      <c r="B290" s="116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</row>
    <row r="291" spans="2:15">
      <c r="B291" s="116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</row>
    <row r="292" spans="2:15">
      <c r="B292" s="116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</row>
    <row r="293" spans="2:15">
      <c r="B293" s="116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</row>
    <row r="294" spans="2:15">
      <c r="B294" s="116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</row>
    <row r="295" spans="2:15">
      <c r="B295" s="116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</row>
    <row r="296" spans="2:15">
      <c r="B296" s="116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</row>
    <row r="297" spans="2:15">
      <c r="B297" s="116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</row>
    <row r="298" spans="2:15">
      <c r="B298" s="116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</row>
    <row r="299" spans="2:15">
      <c r="B299" s="116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</row>
    <row r="300" spans="2:15">
      <c r="B300" s="116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</row>
    <row r="301" spans="2:15">
      <c r="B301" s="116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</row>
    <row r="302" spans="2:15">
      <c r="B302" s="116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</row>
    <row r="303" spans="2:15">
      <c r="B303" s="116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</row>
    <row r="304" spans="2:15">
      <c r="B304" s="116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</row>
    <row r="305" spans="2:15">
      <c r="B305" s="116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</row>
    <row r="306" spans="2:15">
      <c r="B306" s="116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</row>
    <row r="307" spans="2:15">
      <c r="B307" s="116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</row>
    <row r="308" spans="2:15">
      <c r="B308" s="116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</row>
    <row r="309" spans="2:15">
      <c r="B309" s="116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</row>
    <row r="310" spans="2:15">
      <c r="B310" s="116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</row>
    <row r="311" spans="2:15">
      <c r="B311" s="116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</row>
    <row r="312" spans="2:15">
      <c r="B312" s="116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</row>
    <row r="313" spans="2:15">
      <c r="B313" s="116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</row>
    <row r="314" spans="2:15">
      <c r="B314" s="116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</row>
    <row r="315" spans="2:15">
      <c r="B315" s="116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</row>
    <row r="316" spans="2:15">
      <c r="B316" s="116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</row>
    <row r="317" spans="2:15">
      <c r="B317" s="116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</row>
    <row r="318" spans="2:15">
      <c r="B318" s="116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</row>
    <row r="319" spans="2:15">
      <c r="B319" s="116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</row>
    <row r="320" spans="2:15">
      <c r="B320" s="116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</row>
    <row r="321" spans="2:15">
      <c r="B321" s="116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</row>
    <row r="322" spans="2:15">
      <c r="B322" s="116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</row>
    <row r="323" spans="2:15">
      <c r="B323" s="116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</row>
    <row r="324" spans="2:15">
      <c r="B324" s="116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</row>
    <row r="325" spans="2:15">
      <c r="B325" s="124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</row>
    <row r="326" spans="2:15">
      <c r="B326" s="124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</row>
    <row r="327" spans="2:15">
      <c r="B327" s="125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</row>
    <row r="328" spans="2:15">
      <c r="B328" s="116"/>
      <c r="C328" s="116"/>
      <c r="D328" s="116"/>
      <c r="E328" s="116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</row>
    <row r="329" spans="2:15">
      <c r="B329" s="116"/>
      <c r="C329" s="116"/>
      <c r="D329" s="116"/>
      <c r="E329" s="116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</row>
    <row r="330" spans="2:15">
      <c r="B330" s="116"/>
      <c r="C330" s="116"/>
      <c r="D330" s="116"/>
      <c r="E330" s="116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</row>
    <row r="331" spans="2:15">
      <c r="B331" s="116"/>
      <c r="C331" s="116"/>
      <c r="D331" s="116"/>
      <c r="E331" s="116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</row>
    <row r="332" spans="2:15">
      <c r="B332" s="116"/>
      <c r="C332" s="116"/>
      <c r="D332" s="116"/>
      <c r="E332" s="116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</row>
    <row r="333" spans="2:15">
      <c r="B333" s="116"/>
      <c r="C333" s="116"/>
      <c r="D333" s="116"/>
      <c r="E333" s="116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</row>
    <row r="334" spans="2:15">
      <c r="B334" s="116"/>
      <c r="C334" s="116"/>
      <c r="D334" s="116"/>
      <c r="E334" s="116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</row>
    <row r="335" spans="2:15">
      <c r="B335" s="116"/>
      <c r="C335" s="116"/>
      <c r="D335" s="116"/>
      <c r="E335" s="116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</row>
    <row r="336" spans="2:15">
      <c r="B336" s="116"/>
      <c r="C336" s="116"/>
      <c r="D336" s="116"/>
      <c r="E336" s="116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</row>
    <row r="337" spans="2:15">
      <c r="B337" s="116"/>
      <c r="C337" s="116"/>
      <c r="D337" s="116"/>
      <c r="E337" s="116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</row>
    <row r="338" spans="2:15">
      <c r="B338" s="116"/>
      <c r="C338" s="116"/>
      <c r="D338" s="116"/>
      <c r="E338" s="116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</row>
    <row r="339" spans="2:15">
      <c r="B339" s="116"/>
      <c r="C339" s="116"/>
      <c r="D339" s="116"/>
      <c r="E339" s="116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</row>
    <row r="340" spans="2:15">
      <c r="B340" s="116"/>
      <c r="C340" s="116"/>
      <c r="D340" s="116"/>
      <c r="E340" s="116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</row>
    <row r="341" spans="2:15">
      <c r="B341" s="116"/>
      <c r="C341" s="116"/>
      <c r="D341" s="116"/>
      <c r="E341" s="116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</row>
    <row r="342" spans="2:15">
      <c r="B342" s="116"/>
      <c r="C342" s="116"/>
      <c r="D342" s="116"/>
      <c r="E342" s="116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</row>
    <row r="343" spans="2:15">
      <c r="B343" s="116"/>
      <c r="C343" s="116"/>
      <c r="D343" s="116"/>
      <c r="E343" s="116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</row>
    <row r="344" spans="2:15">
      <c r="B344" s="116"/>
      <c r="C344" s="116"/>
      <c r="D344" s="116"/>
      <c r="E344" s="116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</row>
    <row r="345" spans="2:15">
      <c r="B345" s="116"/>
      <c r="C345" s="116"/>
      <c r="D345" s="116"/>
      <c r="E345" s="116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</row>
    <row r="346" spans="2:15">
      <c r="B346" s="116"/>
      <c r="C346" s="116"/>
      <c r="D346" s="116"/>
      <c r="E346" s="116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</row>
    <row r="347" spans="2:15">
      <c r="B347" s="116"/>
      <c r="C347" s="116"/>
      <c r="D347" s="116"/>
      <c r="E347" s="116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</row>
    <row r="348" spans="2:15">
      <c r="B348" s="116"/>
      <c r="C348" s="116"/>
      <c r="D348" s="116"/>
      <c r="E348" s="116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</row>
    <row r="349" spans="2:15">
      <c r="B349" s="116"/>
      <c r="C349" s="116"/>
      <c r="D349" s="116"/>
      <c r="E349" s="116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</row>
    <row r="350" spans="2:15">
      <c r="B350" s="116"/>
      <c r="C350" s="116"/>
      <c r="D350" s="116"/>
      <c r="E350" s="116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</row>
    <row r="351" spans="2:15">
      <c r="B351" s="116"/>
      <c r="C351" s="116"/>
      <c r="D351" s="116"/>
      <c r="E351" s="116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</row>
    <row r="352" spans="2:15">
      <c r="B352" s="116"/>
      <c r="C352" s="116"/>
      <c r="D352" s="116"/>
      <c r="E352" s="116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</row>
    <row r="353" spans="2:15">
      <c r="B353" s="116"/>
      <c r="C353" s="116"/>
      <c r="D353" s="116"/>
      <c r="E353" s="116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</row>
    <row r="354" spans="2:15">
      <c r="B354" s="116"/>
      <c r="C354" s="116"/>
      <c r="D354" s="116"/>
      <c r="E354" s="116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</row>
    <row r="355" spans="2:15">
      <c r="B355" s="116"/>
      <c r="C355" s="116"/>
      <c r="D355" s="116"/>
      <c r="E355" s="116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</row>
    <row r="356" spans="2:15">
      <c r="B356" s="116"/>
      <c r="C356" s="116"/>
      <c r="D356" s="116"/>
      <c r="E356" s="116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</row>
    <row r="357" spans="2:15">
      <c r="B357" s="116"/>
      <c r="C357" s="116"/>
      <c r="D357" s="116"/>
      <c r="E357" s="116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</row>
    <row r="358" spans="2:15">
      <c r="B358" s="116"/>
      <c r="C358" s="116"/>
      <c r="D358" s="116"/>
      <c r="E358" s="116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</row>
    <row r="359" spans="2:15">
      <c r="B359" s="116"/>
      <c r="C359" s="116"/>
      <c r="D359" s="116"/>
      <c r="E359" s="116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</row>
    <row r="360" spans="2:15">
      <c r="B360" s="116"/>
      <c r="C360" s="116"/>
      <c r="D360" s="116"/>
      <c r="E360" s="116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</row>
    <row r="361" spans="2:15">
      <c r="B361" s="116"/>
      <c r="C361" s="116"/>
      <c r="D361" s="116"/>
      <c r="E361" s="116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</row>
    <row r="362" spans="2:15">
      <c r="B362" s="116"/>
      <c r="C362" s="116"/>
      <c r="D362" s="116"/>
      <c r="E362" s="116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</row>
    <row r="363" spans="2:15">
      <c r="B363" s="116"/>
      <c r="C363" s="116"/>
      <c r="D363" s="116"/>
      <c r="E363" s="116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</row>
    <row r="364" spans="2:15">
      <c r="B364" s="116"/>
      <c r="C364" s="116"/>
      <c r="D364" s="116"/>
      <c r="E364" s="116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</row>
    <row r="365" spans="2:15">
      <c r="B365" s="116"/>
      <c r="C365" s="116"/>
      <c r="D365" s="116"/>
      <c r="E365" s="116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</row>
    <row r="366" spans="2:15">
      <c r="B366" s="116"/>
      <c r="C366" s="116"/>
      <c r="D366" s="116"/>
      <c r="E366" s="116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</row>
    <row r="367" spans="2:15">
      <c r="B367" s="116"/>
      <c r="C367" s="116"/>
      <c r="D367" s="116"/>
      <c r="E367" s="116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</row>
    <row r="368" spans="2:15">
      <c r="B368" s="116"/>
      <c r="C368" s="116"/>
      <c r="D368" s="116"/>
      <c r="E368" s="116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</row>
    <row r="369" spans="2:15">
      <c r="B369" s="116"/>
      <c r="C369" s="116"/>
      <c r="D369" s="116"/>
      <c r="E369" s="116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</row>
    <row r="370" spans="2:15">
      <c r="B370" s="116"/>
      <c r="C370" s="116"/>
      <c r="D370" s="116"/>
      <c r="E370" s="116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</row>
    <row r="371" spans="2:15">
      <c r="B371" s="116"/>
      <c r="C371" s="116"/>
      <c r="D371" s="116"/>
      <c r="E371" s="116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</row>
    <row r="372" spans="2:15">
      <c r="B372" s="116"/>
      <c r="C372" s="116"/>
      <c r="D372" s="116"/>
      <c r="E372" s="116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</row>
    <row r="373" spans="2:15">
      <c r="B373" s="116"/>
      <c r="C373" s="116"/>
      <c r="D373" s="116"/>
      <c r="E373" s="116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</row>
    <row r="374" spans="2:15">
      <c r="B374" s="116"/>
      <c r="C374" s="116"/>
      <c r="D374" s="116"/>
      <c r="E374" s="116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</row>
    <row r="375" spans="2:15">
      <c r="B375" s="116"/>
      <c r="C375" s="116"/>
      <c r="D375" s="116"/>
      <c r="E375" s="116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</row>
    <row r="376" spans="2:15">
      <c r="B376" s="116"/>
      <c r="C376" s="116"/>
      <c r="D376" s="116"/>
      <c r="E376" s="116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</row>
    <row r="377" spans="2:15">
      <c r="B377" s="116"/>
      <c r="C377" s="116"/>
      <c r="D377" s="116"/>
      <c r="E377" s="116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</row>
    <row r="378" spans="2:15">
      <c r="B378" s="116"/>
      <c r="C378" s="116"/>
      <c r="D378" s="116"/>
      <c r="E378" s="116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</row>
    <row r="379" spans="2:15">
      <c r="B379" s="116"/>
      <c r="C379" s="116"/>
      <c r="D379" s="116"/>
      <c r="E379" s="116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</row>
    <row r="380" spans="2:15">
      <c r="B380" s="116"/>
      <c r="C380" s="116"/>
      <c r="D380" s="116"/>
      <c r="E380" s="116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</row>
    <row r="381" spans="2:15">
      <c r="B381" s="116"/>
      <c r="C381" s="116"/>
      <c r="D381" s="116"/>
      <c r="E381" s="116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</row>
    <row r="382" spans="2:15">
      <c r="B382" s="116"/>
      <c r="C382" s="116"/>
      <c r="D382" s="116"/>
      <c r="E382" s="116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</row>
    <row r="383" spans="2:15">
      <c r="B383" s="116"/>
      <c r="C383" s="116"/>
      <c r="D383" s="116"/>
      <c r="E383" s="116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</row>
    <row r="384" spans="2:15">
      <c r="B384" s="116"/>
      <c r="C384" s="116"/>
      <c r="D384" s="116"/>
      <c r="E384" s="116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</row>
    <row r="385" spans="2:15">
      <c r="B385" s="116"/>
      <c r="C385" s="116"/>
      <c r="D385" s="116"/>
      <c r="E385" s="116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</row>
    <row r="386" spans="2:15">
      <c r="B386" s="116"/>
      <c r="C386" s="116"/>
      <c r="D386" s="116"/>
      <c r="E386" s="116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</row>
    <row r="387" spans="2:15">
      <c r="B387" s="116"/>
      <c r="C387" s="116"/>
      <c r="D387" s="116"/>
      <c r="E387" s="116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</row>
    <row r="388" spans="2:15">
      <c r="B388" s="116"/>
      <c r="C388" s="116"/>
      <c r="D388" s="116"/>
      <c r="E388" s="116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</row>
    <row r="389" spans="2:15">
      <c r="B389" s="116"/>
      <c r="C389" s="116"/>
      <c r="D389" s="116"/>
      <c r="E389" s="116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</row>
    <row r="390" spans="2:15">
      <c r="B390" s="116"/>
      <c r="C390" s="116"/>
      <c r="D390" s="116"/>
      <c r="E390" s="116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</row>
    <row r="391" spans="2:15">
      <c r="B391" s="116"/>
      <c r="C391" s="116"/>
      <c r="D391" s="116"/>
      <c r="E391" s="116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</row>
    <row r="392" spans="2:15">
      <c r="B392" s="116"/>
      <c r="C392" s="116"/>
      <c r="D392" s="116"/>
      <c r="E392" s="116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</row>
    <row r="393" spans="2:15">
      <c r="B393" s="116"/>
      <c r="C393" s="116"/>
      <c r="D393" s="116"/>
      <c r="E393" s="116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</row>
    <row r="394" spans="2:15">
      <c r="B394" s="116"/>
      <c r="C394" s="116"/>
      <c r="D394" s="116"/>
      <c r="E394" s="116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</row>
    <row r="395" spans="2:15">
      <c r="B395" s="116"/>
      <c r="C395" s="116"/>
      <c r="D395" s="116"/>
      <c r="E395" s="116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</row>
    <row r="396" spans="2:15">
      <c r="B396" s="116"/>
      <c r="C396" s="116"/>
      <c r="D396" s="116"/>
      <c r="E396" s="116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</row>
    <row r="397" spans="2:15">
      <c r="B397" s="116"/>
      <c r="C397" s="116"/>
      <c r="D397" s="116"/>
      <c r="E397" s="116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</row>
    <row r="398" spans="2:15">
      <c r="B398" s="116"/>
      <c r="C398" s="116"/>
      <c r="D398" s="116"/>
      <c r="E398" s="116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</row>
    <row r="399" spans="2:15">
      <c r="B399" s="116"/>
      <c r="C399" s="116"/>
      <c r="D399" s="116"/>
      <c r="E399" s="116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</row>
    <row r="400" spans="2:15">
      <c r="B400" s="116"/>
      <c r="C400" s="116"/>
      <c r="D400" s="116"/>
      <c r="E400" s="116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</row>
    <row r="401" spans="2:15">
      <c r="B401" s="116"/>
      <c r="C401" s="116"/>
      <c r="D401" s="116"/>
      <c r="E401" s="116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</row>
    <row r="402" spans="2:15">
      <c r="B402" s="116"/>
      <c r="C402" s="116"/>
      <c r="D402" s="116"/>
      <c r="E402" s="116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</row>
    <row r="403" spans="2:15">
      <c r="B403" s="116"/>
      <c r="C403" s="116"/>
      <c r="D403" s="116"/>
      <c r="E403" s="116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</row>
    <row r="404" spans="2:15">
      <c r="B404" s="116"/>
      <c r="C404" s="116"/>
      <c r="D404" s="116"/>
      <c r="E404" s="116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</row>
    <row r="405" spans="2:15">
      <c r="B405" s="116"/>
      <c r="C405" s="116"/>
      <c r="D405" s="116"/>
      <c r="E405" s="116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</row>
    <row r="406" spans="2:15">
      <c r="B406" s="116"/>
      <c r="C406" s="116"/>
      <c r="D406" s="116"/>
      <c r="E406" s="116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</row>
    <row r="407" spans="2:15">
      <c r="B407" s="116"/>
      <c r="C407" s="116"/>
      <c r="D407" s="116"/>
      <c r="E407" s="116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</row>
    <row r="408" spans="2:15">
      <c r="B408" s="116"/>
      <c r="C408" s="116"/>
      <c r="D408" s="116"/>
      <c r="E408" s="116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</row>
    <row r="409" spans="2:15">
      <c r="B409" s="116"/>
      <c r="C409" s="116"/>
      <c r="D409" s="116"/>
      <c r="E409" s="116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</row>
    <row r="410" spans="2:15">
      <c r="B410" s="116"/>
      <c r="C410" s="116"/>
      <c r="D410" s="116"/>
      <c r="E410" s="116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</row>
    <row r="411" spans="2:15">
      <c r="B411" s="116"/>
      <c r="C411" s="116"/>
      <c r="D411" s="116"/>
      <c r="E411" s="116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</row>
    <row r="412" spans="2:15">
      <c r="B412" s="116"/>
      <c r="C412" s="116"/>
      <c r="D412" s="116"/>
      <c r="E412" s="116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</row>
    <row r="413" spans="2:15">
      <c r="B413" s="116"/>
      <c r="C413" s="116"/>
      <c r="D413" s="116"/>
      <c r="E413" s="116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</row>
    <row r="414" spans="2:15">
      <c r="B414" s="116"/>
      <c r="C414" s="116"/>
      <c r="D414" s="116"/>
      <c r="E414" s="116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</row>
    <row r="415" spans="2:15">
      <c r="B415" s="116"/>
      <c r="C415" s="116"/>
      <c r="D415" s="116"/>
      <c r="E415" s="116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</row>
    <row r="416" spans="2:15">
      <c r="B416" s="116"/>
      <c r="C416" s="116"/>
      <c r="D416" s="116"/>
      <c r="E416" s="116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</row>
    <row r="417" spans="2:15">
      <c r="B417" s="116"/>
      <c r="C417" s="116"/>
      <c r="D417" s="116"/>
      <c r="E417" s="116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</row>
    <row r="418" spans="2:15">
      <c r="B418" s="116"/>
      <c r="C418" s="116"/>
      <c r="D418" s="116"/>
      <c r="E418" s="116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</row>
    <row r="419" spans="2:15">
      <c r="B419" s="116"/>
      <c r="C419" s="116"/>
      <c r="D419" s="116"/>
      <c r="E419" s="116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</row>
    <row r="420" spans="2:15">
      <c r="B420" s="116"/>
      <c r="C420" s="116"/>
      <c r="D420" s="116"/>
      <c r="E420" s="116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</row>
    <row r="421" spans="2:15">
      <c r="B421" s="116"/>
      <c r="C421" s="116"/>
      <c r="D421" s="116"/>
      <c r="E421" s="116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</row>
    <row r="422" spans="2:15">
      <c r="B422" s="116"/>
      <c r="C422" s="116"/>
      <c r="D422" s="116"/>
      <c r="E422" s="116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</row>
    <row r="423" spans="2:15">
      <c r="B423" s="116"/>
      <c r="C423" s="116"/>
      <c r="D423" s="116"/>
      <c r="E423" s="116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</row>
    <row r="424" spans="2:15">
      <c r="B424" s="116"/>
      <c r="C424" s="116"/>
      <c r="D424" s="116"/>
      <c r="E424" s="116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</row>
    <row r="425" spans="2:15">
      <c r="B425" s="116"/>
      <c r="C425" s="116"/>
      <c r="D425" s="116"/>
      <c r="E425" s="116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</row>
    <row r="426" spans="2:15">
      <c r="B426" s="116"/>
      <c r="C426" s="116"/>
      <c r="D426" s="116"/>
      <c r="E426" s="116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</row>
    <row r="427" spans="2:15">
      <c r="B427" s="116"/>
      <c r="C427" s="116"/>
      <c r="D427" s="116"/>
      <c r="E427" s="116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</row>
    <row r="428" spans="2:15">
      <c r="B428" s="116"/>
      <c r="C428" s="116"/>
      <c r="D428" s="116"/>
      <c r="E428" s="116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</row>
    <row r="429" spans="2:15">
      <c r="B429" s="116"/>
      <c r="C429" s="116"/>
      <c r="D429" s="116"/>
      <c r="E429" s="116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</row>
    <row r="430" spans="2:15">
      <c r="B430" s="116"/>
      <c r="C430" s="116"/>
      <c r="D430" s="116"/>
      <c r="E430" s="116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</row>
    <row r="431" spans="2:15">
      <c r="B431" s="116"/>
      <c r="C431" s="116"/>
      <c r="D431" s="116"/>
      <c r="E431" s="116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</row>
    <row r="432" spans="2:15">
      <c r="B432" s="116"/>
      <c r="C432" s="116"/>
      <c r="D432" s="116"/>
      <c r="E432" s="116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</row>
    <row r="433" spans="2:15">
      <c r="B433" s="116"/>
      <c r="C433" s="116"/>
      <c r="D433" s="116"/>
      <c r="E433" s="116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</row>
    <row r="434" spans="2:15">
      <c r="B434" s="116"/>
      <c r="C434" s="116"/>
      <c r="D434" s="116"/>
      <c r="E434" s="116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</row>
    <row r="435" spans="2:15">
      <c r="B435" s="116"/>
      <c r="C435" s="116"/>
      <c r="D435" s="116"/>
      <c r="E435" s="116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</row>
    <row r="436" spans="2:15">
      <c r="B436" s="116"/>
      <c r="C436" s="116"/>
      <c r="D436" s="116"/>
      <c r="E436" s="116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</row>
    <row r="437" spans="2:15">
      <c r="B437" s="116"/>
      <c r="C437" s="116"/>
      <c r="D437" s="116"/>
      <c r="E437" s="116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</row>
    <row r="438" spans="2:15">
      <c r="B438" s="116"/>
      <c r="C438" s="116"/>
      <c r="D438" s="116"/>
      <c r="E438" s="116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</row>
    <row r="439" spans="2:15">
      <c r="B439" s="116"/>
      <c r="C439" s="116"/>
      <c r="D439" s="116"/>
      <c r="E439" s="116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</row>
    <row r="440" spans="2:15">
      <c r="B440" s="116"/>
      <c r="C440" s="116"/>
      <c r="D440" s="116"/>
      <c r="E440" s="116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</row>
    <row r="441" spans="2:15">
      <c r="B441" s="116"/>
      <c r="C441" s="116"/>
      <c r="D441" s="116"/>
      <c r="E441" s="116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</row>
    <row r="442" spans="2:15">
      <c r="B442" s="116"/>
      <c r="C442" s="116"/>
      <c r="D442" s="116"/>
      <c r="E442" s="116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</row>
    <row r="443" spans="2:15">
      <c r="B443" s="116"/>
      <c r="C443" s="116"/>
      <c r="D443" s="116"/>
      <c r="E443" s="116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</row>
    <row r="444" spans="2:15">
      <c r="B444" s="116"/>
      <c r="C444" s="116"/>
      <c r="D444" s="116"/>
      <c r="E444" s="116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</row>
    <row r="445" spans="2:15">
      <c r="B445" s="116"/>
      <c r="C445" s="116"/>
      <c r="D445" s="116"/>
      <c r="E445" s="116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</row>
    <row r="446" spans="2:15">
      <c r="B446" s="116"/>
      <c r="C446" s="116"/>
      <c r="D446" s="116"/>
      <c r="E446" s="116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</row>
    <row r="447" spans="2:15">
      <c r="B447" s="116"/>
      <c r="C447" s="116"/>
      <c r="D447" s="116"/>
      <c r="E447" s="116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</row>
    <row r="448" spans="2:15">
      <c r="B448" s="116"/>
      <c r="C448" s="116"/>
      <c r="D448" s="116"/>
      <c r="E448" s="116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</row>
    <row r="449" spans="2:15">
      <c r="B449" s="116"/>
      <c r="C449" s="116"/>
      <c r="D449" s="116"/>
      <c r="E449" s="116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</row>
    <row r="450" spans="2:15">
      <c r="B450" s="116"/>
      <c r="C450" s="116"/>
      <c r="D450" s="116"/>
      <c r="E450" s="116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</row>
    <row r="451" spans="2:15">
      <c r="B451" s="116"/>
      <c r="C451" s="116"/>
      <c r="D451" s="116"/>
      <c r="E451" s="116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</row>
    <row r="452" spans="2:15">
      <c r="B452" s="116"/>
      <c r="C452" s="116"/>
      <c r="D452" s="116"/>
      <c r="E452" s="116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</row>
    <row r="453" spans="2:15">
      <c r="B453" s="116"/>
      <c r="C453" s="116"/>
      <c r="D453" s="116"/>
      <c r="E453" s="116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</row>
    <row r="454" spans="2:15">
      <c r="B454" s="116"/>
      <c r="C454" s="116"/>
      <c r="D454" s="116"/>
      <c r="E454" s="116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</row>
    <row r="455" spans="2:15">
      <c r="B455" s="116"/>
      <c r="C455" s="116"/>
      <c r="D455" s="116"/>
      <c r="E455" s="116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</row>
    <row r="456" spans="2:15">
      <c r="B456" s="116"/>
      <c r="C456" s="116"/>
      <c r="D456" s="116"/>
      <c r="E456" s="116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</row>
    <row r="457" spans="2:15">
      <c r="B457" s="116"/>
      <c r="C457" s="116"/>
      <c r="D457" s="116"/>
      <c r="E457" s="116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</row>
    <row r="458" spans="2:15">
      <c r="B458" s="116"/>
      <c r="C458" s="116"/>
      <c r="D458" s="116"/>
      <c r="E458" s="116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</row>
    <row r="459" spans="2:15">
      <c r="B459" s="116"/>
      <c r="C459" s="116"/>
      <c r="D459" s="116"/>
      <c r="E459" s="116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</row>
    <row r="460" spans="2:15">
      <c r="B460" s="116"/>
      <c r="C460" s="116"/>
      <c r="D460" s="116"/>
      <c r="E460" s="116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</row>
    <row r="461" spans="2:15">
      <c r="B461" s="116"/>
      <c r="C461" s="116"/>
      <c r="D461" s="116"/>
      <c r="E461" s="116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</row>
    <row r="462" spans="2:15">
      <c r="B462" s="116"/>
      <c r="C462" s="116"/>
      <c r="D462" s="116"/>
      <c r="E462" s="116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</row>
    <row r="463" spans="2:15">
      <c r="B463" s="116"/>
      <c r="C463" s="116"/>
      <c r="D463" s="116"/>
      <c r="E463" s="116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</row>
    <row r="464" spans="2:15">
      <c r="B464" s="116"/>
      <c r="C464" s="116"/>
      <c r="D464" s="116"/>
      <c r="E464" s="116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</row>
    <row r="465" spans="2:15">
      <c r="B465" s="116"/>
      <c r="C465" s="116"/>
      <c r="D465" s="116"/>
      <c r="E465" s="116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</row>
    <row r="466" spans="2:15">
      <c r="B466" s="116"/>
      <c r="C466" s="116"/>
      <c r="D466" s="116"/>
      <c r="E466" s="116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</row>
    <row r="467" spans="2:15">
      <c r="B467" s="116"/>
      <c r="C467" s="116"/>
      <c r="D467" s="116"/>
      <c r="E467" s="116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</row>
    <row r="468" spans="2:15">
      <c r="B468" s="116"/>
      <c r="C468" s="116"/>
      <c r="D468" s="116"/>
      <c r="E468" s="116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</row>
    <row r="469" spans="2:15">
      <c r="B469" s="116"/>
      <c r="C469" s="116"/>
      <c r="D469" s="116"/>
      <c r="E469" s="116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</row>
    <row r="470" spans="2:15">
      <c r="B470" s="116"/>
      <c r="C470" s="116"/>
      <c r="D470" s="116"/>
      <c r="E470" s="116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</row>
    <row r="471" spans="2:15">
      <c r="B471" s="116"/>
      <c r="C471" s="116"/>
      <c r="D471" s="116"/>
      <c r="E471" s="116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</row>
    <row r="472" spans="2:15">
      <c r="B472" s="116"/>
      <c r="C472" s="116"/>
      <c r="D472" s="116"/>
      <c r="E472" s="116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</row>
    <row r="473" spans="2:15">
      <c r="B473" s="116"/>
      <c r="C473" s="116"/>
      <c r="D473" s="116"/>
      <c r="E473" s="116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</row>
    <row r="474" spans="2:15">
      <c r="B474" s="116"/>
      <c r="C474" s="116"/>
      <c r="D474" s="116"/>
      <c r="E474" s="116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</row>
    <row r="475" spans="2:15">
      <c r="B475" s="116"/>
      <c r="C475" s="116"/>
      <c r="D475" s="116"/>
      <c r="E475" s="116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</row>
    <row r="476" spans="2:15">
      <c r="B476" s="116"/>
      <c r="C476" s="116"/>
      <c r="D476" s="116"/>
      <c r="E476" s="116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</row>
    <row r="477" spans="2:15">
      <c r="B477" s="116"/>
      <c r="C477" s="116"/>
      <c r="D477" s="116"/>
      <c r="E477" s="116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</row>
    <row r="478" spans="2:15">
      <c r="B478" s="116"/>
      <c r="C478" s="116"/>
      <c r="D478" s="116"/>
      <c r="E478" s="116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</row>
    <row r="479" spans="2:15">
      <c r="B479" s="116"/>
      <c r="C479" s="116"/>
      <c r="D479" s="116"/>
      <c r="E479" s="116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</row>
    <row r="480" spans="2:15">
      <c r="B480" s="116"/>
      <c r="C480" s="116"/>
      <c r="D480" s="116"/>
      <c r="E480" s="116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</row>
    <row r="481" spans="2:15">
      <c r="B481" s="116"/>
      <c r="C481" s="116"/>
      <c r="D481" s="116"/>
      <c r="E481" s="116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</row>
    <row r="482" spans="2:15">
      <c r="B482" s="116"/>
      <c r="C482" s="116"/>
      <c r="D482" s="116"/>
      <c r="E482" s="116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</row>
    <row r="483" spans="2:15">
      <c r="B483" s="116"/>
      <c r="C483" s="116"/>
      <c r="D483" s="116"/>
      <c r="E483" s="116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</row>
    <row r="484" spans="2:15">
      <c r="B484" s="116"/>
      <c r="C484" s="116"/>
      <c r="D484" s="116"/>
      <c r="E484" s="116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</row>
    <row r="485" spans="2:15">
      <c r="B485" s="116"/>
      <c r="C485" s="116"/>
      <c r="D485" s="116"/>
      <c r="E485" s="116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</row>
    <row r="486" spans="2:15">
      <c r="B486" s="116"/>
      <c r="C486" s="116"/>
      <c r="D486" s="116"/>
      <c r="E486" s="116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</row>
    <row r="487" spans="2:15">
      <c r="B487" s="116"/>
      <c r="C487" s="116"/>
      <c r="D487" s="116"/>
      <c r="E487" s="116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</row>
    <row r="488" spans="2:15">
      <c r="B488" s="116"/>
      <c r="C488" s="116"/>
      <c r="D488" s="116"/>
      <c r="E488" s="116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</row>
    <row r="489" spans="2:15">
      <c r="B489" s="116"/>
      <c r="C489" s="116"/>
      <c r="D489" s="116"/>
      <c r="E489" s="116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</row>
    <row r="490" spans="2:15">
      <c r="B490" s="116"/>
      <c r="C490" s="116"/>
      <c r="D490" s="116"/>
      <c r="E490" s="116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</row>
    <row r="491" spans="2:15">
      <c r="B491" s="116"/>
      <c r="C491" s="116"/>
      <c r="D491" s="116"/>
      <c r="E491" s="116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</row>
    <row r="492" spans="2:15">
      <c r="B492" s="116"/>
      <c r="C492" s="116"/>
      <c r="D492" s="116"/>
      <c r="E492" s="116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</row>
    <row r="493" spans="2:15">
      <c r="B493" s="116"/>
      <c r="C493" s="116"/>
      <c r="D493" s="116"/>
      <c r="E493" s="116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</row>
    <row r="494" spans="2:15">
      <c r="B494" s="116"/>
      <c r="C494" s="116"/>
      <c r="D494" s="116"/>
      <c r="E494" s="116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</row>
    <row r="495" spans="2:15">
      <c r="B495" s="116"/>
      <c r="C495" s="116"/>
      <c r="D495" s="116"/>
      <c r="E495" s="116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</row>
    <row r="496" spans="2:15">
      <c r="B496" s="116"/>
      <c r="C496" s="116"/>
      <c r="D496" s="116"/>
      <c r="E496" s="116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</row>
    <row r="497" spans="2:15">
      <c r="B497" s="116"/>
      <c r="C497" s="116"/>
      <c r="D497" s="116"/>
      <c r="E497" s="116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</row>
    <row r="498" spans="2:15">
      <c r="B498" s="116"/>
      <c r="C498" s="116"/>
      <c r="D498" s="116"/>
      <c r="E498" s="116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</row>
    <row r="499" spans="2:15">
      <c r="B499" s="116"/>
      <c r="C499" s="116"/>
      <c r="D499" s="116"/>
      <c r="E499" s="116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</row>
    <row r="500" spans="2:15">
      <c r="B500" s="116"/>
      <c r="C500" s="116"/>
      <c r="D500" s="116"/>
      <c r="E500" s="116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</row>
    <row r="501" spans="2:15">
      <c r="B501" s="116"/>
      <c r="C501" s="116"/>
      <c r="D501" s="116"/>
      <c r="E501" s="116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</row>
    <row r="502" spans="2:15">
      <c r="B502" s="116"/>
      <c r="C502" s="116"/>
      <c r="D502" s="116"/>
      <c r="E502" s="116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</row>
    <row r="503" spans="2:15">
      <c r="B503" s="116"/>
      <c r="C503" s="116"/>
      <c r="D503" s="116"/>
      <c r="E503" s="116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</row>
    <row r="504" spans="2:15">
      <c r="B504" s="116"/>
      <c r="C504" s="116"/>
      <c r="D504" s="116"/>
      <c r="E504" s="116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</row>
    <row r="505" spans="2:15">
      <c r="B505" s="116"/>
      <c r="C505" s="116"/>
      <c r="D505" s="116"/>
      <c r="E505" s="116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</row>
    <row r="506" spans="2:15">
      <c r="B506" s="116"/>
      <c r="C506" s="116"/>
      <c r="D506" s="116"/>
      <c r="E506" s="116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</row>
    <row r="507" spans="2:15">
      <c r="B507" s="116"/>
      <c r="C507" s="116"/>
      <c r="D507" s="116"/>
      <c r="E507" s="116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</row>
    <row r="508" spans="2:15">
      <c r="B508" s="116"/>
      <c r="C508" s="116"/>
      <c r="D508" s="116"/>
      <c r="E508" s="116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</row>
    <row r="509" spans="2:15">
      <c r="B509" s="116"/>
      <c r="C509" s="116"/>
      <c r="D509" s="116"/>
      <c r="E509" s="116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</row>
    <row r="510" spans="2:15">
      <c r="B510" s="116"/>
      <c r="C510" s="116"/>
      <c r="D510" s="116"/>
      <c r="E510" s="116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</row>
    <row r="511" spans="2:15">
      <c r="B511" s="116"/>
      <c r="C511" s="116"/>
      <c r="D511" s="116"/>
      <c r="E511" s="116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</row>
    <row r="512" spans="2:15">
      <c r="B512" s="116"/>
      <c r="C512" s="116"/>
      <c r="D512" s="116"/>
      <c r="E512" s="116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</row>
    <row r="513" spans="2:15">
      <c r="B513" s="116"/>
      <c r="C513" s="116"/>
      <c r="D513" s="116"/>
      <c r="E513" s="116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</row>
    <row r="514" spans="2:15">
      <c r="B514" s="116"/>
      <c r="C514" s="116"/>
      <c r="D514" s="116"/>
      <c r="E514" s="116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</row>
    <row r="515" spans="2:15">
      <c r="B515" s="116"/>
      <c r="C515" s="116"/>
      <c r="D515" s="116"/>
      <c r="E515" s="116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</row>
    <row r="516" spans="2:15">
      <c r="B516" s="116"/>
      <c r="C516" s="116"/>
      <c r="D516" s="116"/>
      <c r="E516" s="116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</row>
    <row r="517" spans="2:15">
      <c r="B517" s="116"/>
      <c r="C517" s="116"/>
      <c r="D517" s="116"/>
      <c r="E517" s="116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</row>
    <row r="518" spans="2:15">
      <c r="B518" s="116"/>
      <c r="C518" s="116"/>
      <c r="D518" s="116"/>
      <c r="E518" s="116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</row>
    <row r="519" spans="2:15">
      <c r="B519" s="116"/>
      <c r="C519" s="116"/>
      <c r="D519" s="116"/>
      <c r="E519" s="116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</row>
    <row r="520" spans="2:15">
      <c r="B520" s="116"/>
      <c r="C520" s="116"/>
      <c r="D520" s="116"/>
      <c r="E520" s="116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</row>
    <row r="521" spans="2:15">
      <c r="B521" s="116"/>
      <c r="C521" s="116"/>
      <c r="D521" s="116"/>
      <c r="E521" s="116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</row>
    <row r="522" spans="2:15">
      <c r="B522" s="116"/>
      <c r="C522" s="116"/>
      <c r="D522" s="116"/>
      <c r="E522" s="116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</row>
    <row r="523" spans="2:15">
      <c r="B523" s="116"/>
      <c r="C523" s="116"/>
      <c r="D523" s="116"/>
      <c r="E523" s="116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</row>
    <row r="524" spans="2:15">
      <c r="B524" s="116"/>
      <c r="C524" s="116"/>
      <c r="D524" s="116"/>
      <c r="E524" s="116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</row>
    <row r="525" spans="2:15">
      <c r="B525" s="116"/>
      <c r="C525" s="116"/>
      <c r="D525" s="116"/>
      <c r="E525" s="116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4 B46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60.140625" style="2" bestFit="1" customWidth="1"/>
    <col min="4" max="4" width="6.42578125" style="2" bestFit="1" customWidth="1"/>
    <col min="5" max="5" width="18.85546875" style="2" bestFit="1" customWidth="1"/>
    <col min="6" max="7" width="9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142</v>
      </c>
      <c r="C1" s="67" t="s" vm="1">
        <v>225</v>
      </c>
    </row>
    <row r="2" spans="2:12">
      <c r="B2" s="46" t="s">
        <v>141</v>
      </c>
      <c r="C2" s="67" t="s">
        <v>226</v>
      </c>
    </row>
    <row r="3" spans="2:12">
      <c r="B3" s="46" t="s">
        <v>143</v>
      </c>
      <c r="C3" s="67" t="s">
        <v>227</v>
      </c>
    </row>
    <row r="4" spans="2:12">
      <c r="B4" s="46" t="s">
        <v>144</v>
      </c>
      <c r="C4" s="67">
        <v>9454</v>
      </c>
    </row>
    <row r="6" spans="2:12" ht="26.25" customHeight="1">
      <c r="B6" s="133" t="s">
        <v>170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12" ht="26.25" customHeight="1">
      <c r="B7" s="133" t="s">
        <v>90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</row>
    <row r="8" spans="2:12" s="3" customFormat="1" ht="78.75">
      <c r="B8" s="21" t="s">
        <v>112</v>
      </c>
      <c r="C8" s="29" t="s">
        <v>44</v>
      </c>
      <c r="D8" s="29" t="s">
        <v>115</v>
      </c>
      <c r="E8" s="29" t="s">
        <v>65</v>
      </c>
      <c r="F8" s="29" t="s">
        <v>99</v>
      </c>
      <c r="G8" s="29" t="s">
        <v>201</v>
      </c>
      <c r="H8" s="29" t="s">
        <v>200</v>
      </c>
      <c r="I8" s="29" t="s">
        <v>61</v>
      </c>
      <c r="J8" s="29" t="s">
        <v>58</v>
      </c>
      <c r="K8" s="29" t="s">
        <v>145</v>
      </c>
      <c r="L8" s="65" t="s">
        <v>147</v>
      </c>
    </row>
    <row r="9" spans="2:12" s="3" customFormat="1" ht="25.5">
      <c r="B9" s="14"/>
      <c r="C9" s="15"/>
      <c r="D9" s="15"/>
      <c r="E9" s="15"/>
      <c r="F9" s="15"/>
      <c r="G9" s="15" t="s">
        <v>208</v>
      </c>
      <c r="H9" s="15"/>
      <c r="I9" s="15" t="s">
        <v>204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8" t="s">
        <v>47</v>
      </c>
      <c r="C11" s="73"/>
      <c r="D11" s="73"/>
      <c r="E11" s="73"/>
      <c r="F11" s="73"/>
      <c r="G11" s="83"/>
      <c r="H11" s="85"/>
      <c r="I11" s="83">
        <v>3.351725386</v>
      </c>
      <c r="J11" s="73"/>
      <c r="K11" s="84">
        <f>IFERROR(I11/$I$11,0)</f>
        <v>1</v>
      </c>
      <c r="L11" s="84">
        <f>I11/'סכום נכסי הקרן'!$C$42</f>
        <v>4.0751618170702937E-5</v>
      </c>
    </row>
    <row r="12" spans="2:12" s="4" customFormat="1" ht="18" customHeight="1">
      <c r="B12" s="92" t="s">
        <v>25</v>
      </c>
      <c r="C12" s="73"/>
      <c r="D12" s="73"/>
      <c r="E12" s="73"/>
      <c r="F12" s="73"/>
      <c r="G12" s="83"/>
      <c r="H12" s="85"/>
      <c r="I12" s="83">
        <v>3.351725386</v>
      </c>
      <c r="J12" s="73"/>
      <c r="K12" s="84">
        <f t="shared" ref="K12:K16" si="0">IFERROR(I12/$I$11,0)</f>
        <v>1</v>
      </c>
      <c r="L12" s="84">
        <f>I12/'סכום נכסי הקרן'!$C$42</f>
        <v>4.0751618170702937E-5</v>
      </c>
    </row>
    <row r="13" spans="2:12">
      <c r="B13" s="89" t="s">
        <v>1918</v>
      </c>
      <c r="C13" s="71"/>
      <c r="D13" s="71"/>
      <c r="E13" s="71"/>
      <c r="F13" s="71"/>
      <c r="G13" s="80"/>
      <c r="H13" s="82"/>
      <c r="I13" s="80">
        <v>3.351725386</v>
      </c>
      <c r="J13" s="71"/>
      <c r="K13" s="81">
        <f t="shared" si="0"/>
        <v>1</v>
      </c>
      <c r="L13" s="81">
        <f>I13/'סכום נכסי הקרן'!$C$42</f>
        <v>4.0751618170702937E-5</v>
      </c>
    </row>
    <row r="14" spans="2:12">
      <c r="B14" s="76" t="s">
        <v>1919</v>
      </c>
      <c r="C14" s="73" t="s">
        <v>1920</v>
      </c>
      <c r="D14" s="86" t="s">
        <v>116</v>
      </c>
      <c r="E14" s="86" t="s">
        <v>1163</v>
      </c>
      <c r="F14" s="86" t="s">
        <v>129</v>
      </c>
      <c r="G14" s="83">
        <v>280.223322</v>
      </c>
      <c r="H14" s="85">
        <v>273</v>
      </c>
      <c r="I14" s="83">
        <v>0.765009669</v>
      </c>
      <c r="J14" s="84">
        <v>3.7513338014301273E-5</v>
      </c>
      <c r="K14" s="84">
        <f t="shared" si="0"/>
        <v>0.22824354053449891</v>
      </c>
      <c r="L14" s="84">
        <f>I14/'סכום נכסי הקרן'!$C$42</f>
        <v>9.3012936137912573E-6</v>
      </c>
    </row>
    <row r="15" spans="2:12">
      <c r="B15" s="76" t="s">
        <v>1921</v>
      </c>
      <c r="C15" s="73" t="s">
        <v>1922</v>
      </c>
      <c r="D15" s="86" t="s">
        <v>116</v>
      </c>
      <c r="E15" s="127" t="s">
        <v>468</v>
      </c>
      <c r="F15" s="86" t="s">
        <v>129</v>
      </c>
      <c r="G15" s="83">
        <v>1437.78</v>
      </c>
      <c r="H15" s="85">
        <v>166.1</v>
      </c>
      <c r="I15" s="83">
        <v>2.3881525799999999</v>
      </c>
      <c r="J15" s="84">
        <v>8.3108670520231208E-5</v>
      </c>
      <c r="K15" s="84">
        <f t="shared" si="0"/>
        <v>0.71251439332565891</v>
      </c>
      <c r="L15" s="84">
        <f>I15/'סכום נכסי הקרן'!$C$42</f>
        <v>2.9036114497937296E-5</v>
      </c>
    </row>
    <row r="16" spans="2:12">
      <c r="B16" s="76" t="s">
        <v>1923</v>
      </c>
      <c r="C16" s="73" t="s">
        <v>1924</v>
      </c>
      <c r="D16" s="86" t="s">
        <v>116</v>
      </c>
      <c r="E16" s="86" t="s">
        <v>123</v>
      </c>
      <c r="F16" s="86" t="s">
        <v>129</v>
      </c>
      <c r="G16" s="83">
        <v>1314.98765</v>
      </c>
      <c r="H16" s="85">
        <v>15.1</v>
      </c>
      <c r="I16" s="83">
        <v>0.198563137</v>
      </c>
      <c r="J16" s="84">
        <v>1.2044089603812409E-5</v>
      </c>
      <c r="K16" s="84">
        <f t="shared" si="0"/>
        <v>5.9242066139842162E-2</v>
      </c>
      <c r="L16" s="84">
        <f>I16/'סכום נכסי הקרן'!$C$42</f>
        <v>2.4142100589743767E-6</v>
      </c>
    </row>
    <row r="17" spans="2:12">
      <c r="B17" s="72"/>
      <c r="C17" s="73"/>
      <c r="D17" s="73"/>
      <c r="E17" s="73"/>
      <c r="F17" s="73"/>
      <c r="G17" s="83"/>
      <c r="H17" s="85"/>
      <c r="I17" s="73"/>
      <c r="J17" s="73"/>
      <c r="K17" s="84"/>
      <c r="L17" s="73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118" t="s">
        <v>216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18" t="s">
        <v>108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18" t="s">
        <v>199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18" t="s">
        <v>207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116"/>
      <c r="C117" s="116"/>
      <c r="D117" s="117"/>
      <c r="E117" s="117"/>
      <c r="F117" s="117"/>
      <c r="G117" s="117"/>
      <c r="H117" s="117"/>
      <c r="I117" s="117"/>
      <c r="J117" s="117"/>
      <c r="K117" s="117"/>
      <c r="L117" s="117"/>
    </row>
    <row r="118" spans="2:12">
      <c r="B118" s="116"/>
      <c r="C118" s="116"/>
      <c r="D118" s="117"/>
      <c r="E118" s="117"/>
      <c r="F118" s="117"/>
      <c r="G118" s="117"/>
      <c r="H118" s="117"/>
      <c r="I118" s="117"/>
      <c r="J118" s="117"/>
      <c r="K118" s="117"/>
      <c r="L118" s="117"/>
    </row>
    <row r="119" spans="2:12">
      <c r="B119" s="116"/>
      <c r="C119" s="116"/>
      <c r="D119" s="117"/>
      <c r="E119" s="117"/>
      <c r="F119" s="117"/>
      <c r="G119" s="117"/>
      <c r="H119" s="117"/>
      <c r="I119" s="117"/>
      <c r="J119" s="117"/>
      <c r="K119" s="117"/>
      <c r="L119" s="117"/>
    </row>
    <row r="120" spans="2:12">
      <c r="B120" s="116"/>
      <c r="C120" s="116"/>
      <c r="D120" s="117"/>
      <c r="E120" s="117"/>
      <c r="F120" s="117"/>
      <c r="G120" s="117"/>
      <c r="H120" s="117"/>
      <c r="I120" s="117"/>
      <c r="J120" s="117"/>
      <c r="K120" s="117"/>
      <c r="L120" s="117"/>
    </row>
    <row r="121" spans="2:12">
      <c r="B121" s="116"/>
      <c r="C121" s="116"/>
      <c r="D121" s="117"/>
      <c r="E121" s="117"/>
      <c r="F121" s="117"/>
      <c r="G121" s="117"/>
      <c r="H121" s="117"/>
      <c r="I121" s="117"/>
      <c r="J121" s="117"/>
      <c r="K121" s="117"/>
      <c r="L121" s="117"/>
    </row>
    <row r="122" spans="2:12">
      <c r="B122" s="116"/>
      <c r="C122" s="116"/>
      <c r="D122" s="117"/>
      <c r="E122" s="117"/>
      <c r="F122" s="117"/>
      <c r="G122" s="117"/>
      <c r="H122" s="117"/>
      <c r="I122" s="117"/>
      <c r="J122" s="117"/>
      <c r="K122" s="117"/>
      <c r="L122" s="117"/>
    </row>
    <row r="123" spans="2:12">
      <c r="B123" s="116"/>
      <c r="C123" s="116"/>
      <c r="D123" s="117"/>
      <c r="E123" s="117"/>
      <c r="F123" s="117"/>
      <c r="G123" s="117"/>
      <c r="H123" s="117"/>
      <c r="I123" s="117"/>
      <c r="J123" s="117"/>
      <c r="K123" s="117"/>
      <c r="L123" s="117"/>
    </row>
    <row r="124" spans="2:12">
      <c r="B124" s="116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</row>
    <row r="125" spans="2:12">
      <c r="B125" s="116"/>
      <c r="C125" s="116"/>
      <c r="D125" s="117"/>
      <c r="E125" s="117"/>
      <c r="F125" s="117"/>
      <c r="G125" s="117"/>
      <c r="H125" s="117"/>
      <c r="I125" s="117"/>
      <c r="J125" s="117"/>
      <c r="K125" s="117"/>
      <c r="L125" s="117"/>
    </row>
    <row r="126" spans="2:12">
      <c r="B126" s="116"/>
      <c r="C126" s="116"/>
      <c r="D126" s="117"/>
      <c r="E126" s="117"/>
      <c r="F126" s="117"/>
      <c r="G126" s="117"/>
      <c r="H126" s="117"/>
      <c r="I126" s="117"/>
      <c r="J126" s="117"/>
      <c r="K126" s="117"/>
      <c r="L126" s="117"/>
    </row>
    <row r="127" spans="2:12">
      <c r="B127" s="116"/>
      <c r="C127" s="116"/>
      <c r="D127" s="117"/>
      <c r="E127" s="117"/>
      <c r="F127" s="117"/>
      <c r="G127" s="117"/>
      <c r="H127" s="117"/>
      <c r="I127" s="117"/>
      <c r="J127" s="117"/>
      <c r="K127" s="117"/>
      <c r="L127" s="117"/>
    </row>
    <row r="128" spans="2:12">
      <c r="B128" s="116"/>
      <c r="C128" s="116"/>
      <c r="D128" s="117"/>
      <c r="E128" s="117"/>
      <c r="F128" s="117"/>
      <c r="G128" s="117"/>
      <c r="H128" s="117"/>
      <c r="I128" s="117"/>
      <c r="J128" s="117"/>
      <c r="K128" s="117"/>
      <c r="L128" s="117"/>
    </row>
    <row r="129" spans="2:12">
      <c r="B129" s="116"/>
      <c r="C129" s="116"/>
      <c r="D129" s="117"/>
      <c r="E129" s="117"/>
      <c r="F129" s="117"/>
      <c r="G129" s="117"/>
      <c r="H129" s="117"/>
      <c r="I129" s="117"/>
      <c r="J129" s="117"/>
      <c r="K129" s="117"/>
      <c r="L129" s="117"/>
    </row>
    <row r="130" spans="2:12">
      <c r="B130" s="116"/>
      <c r="C130" s="116"/>
      <c r="D130" s="117"/>
      <c r="E130" s="117"/>
      <c r="F130" s="117"/>
      <c r="G130" s="117"/>
      <c r="H130" s="117"/>
      <c r="I130" s="117"/>
      <c r="J130" s="117"/>
      <c r="K130" s="117"/>
      <c r="L130" s="117"/>
    </row>
    <row r="131" spans="2:12">
      <c r="B131" s="116"/>
      <c r="C131" s="116"/>
      <c r="D131" s="117"/>
      <c r="E131" s="117"/>
      <c r="F131" s="117"/>
      <c r="G131" s="117"/>
      <c r="H131" s="117"/>
      <c r="I131" s="117"/>
      <c r="J131" s="117"/>
      <c r="K131" s="117"/>
      <c r="L131" s="117"/>
    </row>
    <row r="132" spans="2:12">
      <c r="B132" s="116"/>
      <c r="C132" s="116"/>
      <c r="D132" s="117"/>
      <c r="E132" s="117"/>
      <c r="F132" s="117"/>
      <c r="G132" s="117"/>
      <c r="H132" s="117"/>
      <c r="I132" s="117"/>
      <c r="J132" s="117"/>
      <c r="K132" s="117"/>
      <c r="L132" s="117"/>
    </row>
    <row r="133" spans="2:12">
      <c r="B133" s="116"/>
      <c r="C133" s="116"/>
      <c r="D133" s="117"/>
      <c r="E133" s="117"/>
      <c r="F133" s="117"/>
      <c r="G133" s="117"/>
      <c r="H133" s="117"/>
      <c r="I133" s="117"/>
      <c r="J133" s="117"/>
      <c r="K133" s="117"/>
      <c r="L133" s="117"/>
    </row>
    <row r="134" spans="2:12">
      <c r="B134" s="116"/>
      <c r="C134" s="116"/>
      <c r="D134" s="117"/>
      <c r="E134" s="117"/>
      <c r="F134" s="117"/>
      <c r="G134" s="117"/>
      <c r="H134" s="117"/>
      <c r="I134" s="117"/>
      <c r="J134" s="117"/>
      <c r="K134" s="117"/>
      <c r="L134" s="117"/>
    </row>
    <row r="135" spans="2:12">
      <c r="B135" s="116"/>
      <c r="C135" s="116"/>
      <c r="D135" s="117"/>
      <c r="E135" s="117"/>
      <c r="F135" s="117"/>
      <c r="G135" s="117"/>
      <c r="H135" s="117"/>
      <c r="I135" s="117"/>
      <c r="J135" s="117"/>
      <c r="K135" s="117"/>
      <c r="L135" s="117"/>
    </row>
    <row r="136" spans="2:12">
      <c r="B136" s="116"/>
      <c r="C136" s="116"/>
      <c r="D136" s="117"/>
      <c r="E136" s="117"/>
      <c r="F136" s="117"/>
      <c r="G136" s="117"/>
      <c r="H136" s="117"/>
      <c r="I136" s="117"/>
      <c r="J136" s="117"/>
      <c r="K136" s="117"/>
      <c r="L136" s="117"/>
    </row>
    <row r="137" spans="2:12">
      <c r="B137" s="116"/>
      <c r="C137" s="116"/>
      <c r="D137" s="117"/>
      <c r="E137" s="117"/>
      <c r="F137" s="117"/>
      <c r="G137" s="117"/>
      <c r="H137" s="117"/>
      <c r="I137" s="117"/>
      <c r="J137" s="117"/>
      <c r="K137" s="117"/>
      <c r="L137" s="117"/>
    </row>
    <row r="138" spans="2:12">
      <c r="B138" s="116"/>
      <c r="C138" s="116"/>
      <c r="D138" s="117"/>
      <c r="E138" s="117"/>
      <c r="F138" s="117"/>
      <c r="G138" s="117"/>
      <c r="H138" s="117"/>
      <c r="I138" s="117"/>
      <c r="J138" s="117"/>
      <c r="K138" s="117"/>
      <c r="L138" s="117"/>
    </row>
    <row r="139" spans="2:12">
      <c r="B139" s="116"/>
      <c r="C139" s="116"/>
      <c r="D139" s="117"/>
      <c r="E139" s="117"/>
      <c r="F139" s="117"/>
      <c r="G139" s="117"/>
      <c r="H139" s="117"/>
      <c r="I139" s="117"/>
      <c r="J139" s="117"/>
      <c r="K139" s="117"/>
      <c r="L139" s="117"/>
    </row>
    <row r="140" spans="2:12">
      <c r="B140" s="116"/>
      <c r="C140" s="116"/>
      <c r="D140" s="117"/>
      <c r="E140" s="117"/>
      <c r="F140" s="117"/>
      <c r="G140" s="117"/>
      <c r="H140" s="117"/>
      <c r="I140" s="117"/>
      <c r="J140" s="117"/>
      <c r="K140" s="117"/>
      <c r="L140" s="117"/>
    </row>
    <row r="141" spans="2:12"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</row>
    <row r="142" spans="2:12"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</row>
    <row r="143" spans="2:12">
      <c r="B143" s="116"/>
      <c r="C143" s="116"/>
      <c r="D143" s="117"/>
      <c r="E143" s="117"/>
      <c r="F143" s="117"/>
      <c r="G143" s="117"/>
      <c r="H143" s="117"/>
      <c r="I143" s="117"/>
      <c r="J143" s="117"/>
      <c r="K143" s="117"/>
      <c r="L143" s="117"/>
    </row>
    <row r="144" spans="2:12">
      <c r="B144" s="116"/>
      <c r="C144" s="116"/>
      <c r="D144" s="117"/>
      <c r="E144" s="117"/>
      <c r="F144" s="117"/>
      <c r="G144" s="117"/>
      <c r="H144" s="117"/>
      <c r="I144" s="117"/>
      <c r="J144" s="117"/>
      <c r="K144" s="117"/>
      <c r="L144" s="117"/>
    </row>
    <row r="145" spans="2:12">
      <c r="B145" s="116"/>
      <c r="C145" s="116"/>
      <c r="D145" s="117"/>
      <c r="E145" s="117"/>
      <c r="F145" s="117"/>
      <c r="G145" s="117"/>
      <c r="H145" s="117"/>
      <c r="I145" s="117"/>
      <c r="J145" s="117"/>
      <c r="K145" s="117"/>
      <c r="L145" s="117"/>
    </row>
    <row r="146" spans="2:12">
      <c r="B146" s="116"/>
      <c r="C146" s="116"/>
      <c r="D146" s="117"/>
      <c r="E146" s="117"/>
      <c r="F146" s="117"/>
      <c r="G146" s="117"/>
      <c r="H146" s="117"/>
      <c r="I146" s="117"/>
      <c r="J146" s="117"/>
      <c r="K146" s="117"/>
      <c r="L146" s="117"/>
    </row>
    <row r="147" spans="2:12">
      <c r="B147" s="116"/>
      <c r="C147" s="116"/>
      <c r="D147" s="117"/>
      <c r="E147" s="117"/>
      <c r="F147" s="117"/>
      <c r="G147" s="117"/>
      <c r="H147" s="117"/>
      <c r="I147" s="117"/>
      <c r="J147" s="117"/>
      <c r="K147" s="117"/>
      <c r="L147" s="117"/>
    </row>
    <row r="148" spans="2:12">
      <c r="B148" s="116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</row>
    <row r="149" spans="2:12">
      <c r="B149" s="116"/>
      <c r="C149" s="116"/>
      <c r="D149" s="117"/>
      <c r="E149" s="117"/>
      <c r="F149" s="117"/>
      <c r="G149" s="117"/>
      <c r="H149" s="117"/>
      <c r="I149" s="117"/>
      <c r="J149" s="117"/>
      <c r="K149" s="117"/>
      <c r="L149" s="117"/>
    </row>
    <row r="150" spans="2:12">
      <c r="B150" s="116"/>
      <c r="C150" s="116"/>
      <c r="D150" s="117"/>
      <c r="E150" s="117"/>
      <c r="F150" s="117"/>
      <c r="G150" s="117"/>
      <c r="H150" s="117"/>
      <c r="I150" s="117"/>
      <c r="J150" s="117"/>
      <c r="K150" s="117"/>
      <c r="L150" s="117"/>
    </row>
    <row r="151" spans="2:12">
      <c r="B151" s="116"/>
      <c r="C151" s="116"/>
      <c r="D151" s="117"/>
      <c r="E151" s="117"/>
      <c r="F151" s="117"/>
      <c r="G151" s="117"/>
      <c r="H151" s="117"/>
      <c r="I151" s="117"/>
      <c r="J151" s="117"/>
      <c r="K151" s="117"/>
      <c r="L151" s="117"/>
    </row>
    <row r="152" spans="2:12">
      <c r="B152" s="116"/>
      <c r="C152" s="116"/>
      <c r="D152" s="117"/>
      <c r="E152" s="117"/>
      <c r="F152" s="117"/>
      <c r="G152" s="117"/>
      <c r="H152" s="117"/>
      <c r="I152" s="117"/>
      <c r="J152" s="117"/>
      <c r="K152" s="117"/>
      <c r="L152" s="117"/>
    </row>
    <row r="153" spans="2:12">
      <c r="B153" s="116"/>
      <c r="C153" s="116"/>
      <c r="D153" s="117"/>
      <c r="E153" s="117"/>
      <c r="F153" s="117"/>
      <c r="G153" s="117"/>
      <c r="H153" s="117"/>
      <c r="I153" s="117"/>
      <c r="J153" s="117"/>
      <c r="K153" s="117"/>
      <c r="L153" s="117"/>
    </row>
    <row r="154" spans="2:12">
      <c r="B154" s="116"/>
      <c r="C154" s="116"/>
      <c r="D154" s="117"/>
      <c r="E154" s="117"/>
      <c r="F154" s="117"/>
      <c r="G154" s="117"/>
      <c r="H154" s="117"/>
      <c r="I154" s="117"/>
      <c r="J154" s="117"/>
      <c r="K154" s="117"/>
      <c r="L154" s="117"/>
    </row>
    <row r="155" spans="2:12">
      <c r="B155" s="116"/>
      <c r="C155" s="116"/>
      <c r="D155" s="117"/>
      <c r="E155" s="117"/>
      <c r="F155" s="117"/>
      <c r="G155" s="117"/>
      <c r="H155" s="117"/>
      <c r="I155" s="117"/>
      <c r="J155" s="117"/>
      <c r="K155" s="117"/>
      <c r="L155" s="117"/>
    </row>
    <row r="156" spans="2:12">
      <c r="B156" s="116"/>
      <c r="C156" s="116"/>
      <c r="D156" s="117"/>
      <c r="E156" s="117"/>
      <c r="F156" s="117"/>
      <c r="G156" s="117"/>
      <c r="H156" s="117"/>
      <c r="I156" s="117"/>
      <c r="J156" s="117"/>
      <c r="K156" s="117"/>
      <c r="L156" s="117"/>
    </row>
    <row r="157" spans="2:12">
      <c r="B157" s="116"/>
      <c r="C157" s="116"/>
      <c r="D157" s="117"/>
      <c r="E157" s="117"/>
      <c r="F157" s="117"/>
      <c r="G157" s="117"/>
      <c r="H157" s="117"/>
      <c r="I157" s="117"/>
      <c r="J157" s="117"/>
      <c r="K157" s="117"/>
      <c r="L157" s="117"/>
    </row>
    <row r="158" spans="2:12">
      <c r="B158" s="116"/>
      <c r="C158" s="116"/>
      <c r="D158" s="117"/>
      <c r="E158" s="117"/>
      <c r="F158" s="117"/>
      <c r="G158" s="117"/>
      <c r="H158" s="117"/>
      <c r="I158" s="117"/>
      <c r="J158" s="117"/>
      <c r="K158" s="117"/>
      <c r="L158" s="117"/>
    </row>
    <row r="159" spans="2:12">
      <c r="B159" s="116"/>
      <c r="C159" s="116"/>
      <c r="D159" s="117"/>
      <c r="E159" s="117"/>
      <c r="F159" s="117"/>
      <c r="G159" s="117"/>
      <c r="H159" s="117"/>
      <c r="I159" s="117"/>
      <c r="J159" s="117"/>
      <c r="K159" s="117"/>
      <c r="L159" s="117"/>
    </row>
    <row r="160" spans="2:12">
      <c r="B160" s="116"/>
      <c r="C160" s="116"/>
      <c r="D160" s="117"/>
      <c r="E160" s="117"/>
      <c r="F160" s="117"/>
      <c r="G160" s="117"/>
      <c r="H160" s="117"/>
      <c r="I160" s="117"/>
      <c r="J160" s="117"/>
      <c r="K160" s="117"/>
      <c r="L160" s="117"/>
    </row>
    <row r="161" spans="2:12">
      <c r="B161" s="116"/>
      <c r="C161" s="116"/>
      <c r="D161" s="117"/>
      <c r="E161" s="117"/>
      <c r="F161" s="117"/>
      <c r="G161" s="117"/>
      <c r="H161" s="117"/>
      <c r="I161" s="117"/>
      <c r="J161" s="117"/>
      <c r="K161" s="117"/>
      <c r="L161" s="117"/>
    </row>
    <row r="162" spans="2:12">
      <c r="B162" s="116"/>
      <c r="C162" s="116"/>
      <c r="D162" s="117"/>
      <c r="E162" s="117"/>
      <c r="F162" s="117"/>
      <c r="G162" s="117"/>
      <c r="H162" s="117"/>
      <c r="I162" s="117"/>
      <c r="J162" s="117"/>
      <c r="K162" s="117"/>
      <c r="L162" s="117"/>
    </row>
    <row r="163" spans="2:12">
      <c r="B163" s="116"/>
      <c r="C163" s="116"/>
      <c r="D163" s="117"/>
      <c r="E163" s="117"/>
      <c r="F163" s="117"/>
      <c r="G163" s="117"/>
      <c r="H163" s="117"/>
      <c r="I163" s="117"/>
      <c r="J163" s="117"/>
      <c r="K163" s="117"/>
      <c r="L163" s="117"/>
    </row>
    <row r="164" spans="2:12">
      <c r="B164" s="116"/>
      <c r="C164" s="116"/>
      <c r="D164" s="117"/>
      <c r="E164" s="117"/>
      <c r="F164" s="117"/>
      <c r="G164" s="117"/>
      <c r="H164" s="117"/>
      <c r="I164" s="117"/>
      <c r="J164" s="117"/>
      <c r="K164" s="117"/>
      <c r="L164" s="117"/>
    </row>
    <row r="165" spans="2:12">
      <c r="B165" s="116"/>
      <c r="C165" s="116"/>
      <c r="D165" s="117"/>
      <c r="E165" s="117"/>
      <c r="F165" s="117"/>
      <c r="G165" s="117"/>
      <c r="H165" s="117"/>
      <c r="I165" s="117"/>
      <c r="J165" s="117"/>
      <c r="K165" s="117"/>
      <c r="L165" s="117"/>
    </row>
    <row r="166" spans="2:12">
      <c r="B166" s="116"/>
      <c r="C166" s="116"/>
      <c r="D166" s="117"/>
      <c r="E166" s="117"/>
      <c r="F166" s="117"/>
      <c r="G166" s="117"/>
      <c r="H166" s="117"/>
      <c r="I166" s="117"/>
      <c r="J166" s="117"/>
      <c r="K166" s="117"/>
      <c r="L166" s="117"/>
    </row>
    <row r="167" spans="2:12"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</row>
    <row r="168" spans="2:12">
      <c r="B168" s="116"/>
      <c r="C168" s="116"/>
      <c r="D168" s="117"/>
      <c r="E168" s="117"/>
      <c r="F168" s="117"/>
      <c r="G168" s="117"/>
      <c r="H168" s="117"/>
      <c r="I168" s="117"/>
      <c r="J168" s="117"/>
      <c r="K168" s="117"/>
      <c r="L168" s="117"/>
    </row>
    <row r="169" spans="2:12">
      <c r="B169" s="116"/>
      <c r="C169" s="116"/>
      <c r="D169" s="117"/>
      <c r="E169" s="117"/>
      <c r="F169" s="117"/>
      <c r="G169" s="117"/>
      <c r="H169" s="117"/>
      <c r="I169" s="117"/>
      <c r="J169" s="117"/>
      <c r="K169" s="117"/>
      <c r="L169" s="117"/>
    </row>
    <row r="170" spans="2:12">
      <c r="B170" s="116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</row>
    <row r="171" spans="2:12">
      <c r="B171" s="116"/>
      <c r="C171" s="116"/>
      <c r="D171" s="117"/>
      <c r="E171" s="117"/>
      <c r="F171" s="117"/>
      <c r="G171" s="117"/>
      <c r="H171" s="117"/>
      <c r="I171" s="117"/>
      <c r="J171" s="117"/>
      <c r="K171" s="117"/>
      <c r="L171" s="117"/>
    </row>
    <row r="172" spans="2:12">
      <c r="B172" s="116"/>
      <c r="C172" s="116"/>
      <c r="D172" s="117"/>
      <c r="E172" s="117"/>
      <c r="F172" s="117"/>
      <c r="G172" s="117"/>
      <c r="H172" s="117"/>
      <c r="I172" s="117"/>
      <c r="J172" s="117"/>
      <c r="K172" s="117"/>
      <c r="L172" s="117"/>
    </row>
    <row r="173" spans="2:12">
      <c r="B173" s="116"/>
      <c r="C173" s="116"/>
      <c r="D173" s="117"/>
      <c r="E173" s="117"/>
      <c r="F173" s="117"/>
      <c r="G173" s="117"/>
      <c r="H173" s="117"/>
      <c r="I173" s="117"/>
      <c r="J173" s="117"/>
      <c r="K173" s="117"/>
      <c r="L173" s="117"/>
    </row>
    <row r="174" spans="2:12">
      <c r="B174" s="116"/>
      <c r="C174" s="116"/>
      <c r="D174" s="117"/>
      <c r="E174" s="117"/>
      <c r="F174" s="117"/>
      <c r="G174" s="117"/>
      <c r="H174" s="117"/>
      <c r="I174" s="117"/>
      <c r="J174" s="117"/>
      <c r="K174" s="117"/>
      <c r="L174" s="117"/>
    </row>
    <row r="175" spans="2:12">
      <c r="B175" s="116"/>
      <c r="C175" s="116"/>
      <c r="D175" s="117"/>
      <c r="E175" s="117"/>
      <c r="F175" s="117"/>
      <c r="G175" s="117"/>
      <c r="H175" s="117"/>
      <c r="I175" s="117"/>
      <c r="J175" s="117"/>
      <c r="K175" s="117"/>
      <c r="L175" s="117"/>
    </row>
    <row r="176" spans="2:12"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</row>
    <row r="177" spans="2:12">
      <c r="B177" s="116"/>
      <c r="C177" s="116"/>
      <c r="D177" s="117"/>
      <c r="E177" s="117"/>
      <c r="F177" s="117"/>
      <c r="G177" s="117"/>
      <c r="H177" s="117"/>
      <c r="I177" s="117"/>
      <c r="J177" s="117"/>
      <c r="K177" s="117"/>
      <c r="L177" s="117"/>
    </row>
    <row r="178" spans="2:12">
      <c r="B178" s="116"/>
      <c r="C178" s="116"/>
      <c r="D178" s="117"/>
      <c r="E178" s="117"/>
      <c r="F178" s="117"/>
      <c r="G178" s="117"/>
      <c r="H178" s="117"/>
      <c r="I178" s="117"/>
      <c r="J178" s="117"/>
      <c r="K178" s="117"/>
      <c r="L178" s="117"/>
    </row>
    <row r="179" spans="2:12">
      <c r="B179" s="116"/>
      <c r="C179" s="116"/>
      <c r="D179" s="117"/>
      <c r="E179" s="117"/>
      <c r="F179" s="117"/>
      <c r="G179" s="117"/>
      <c r="H179" s="117"/>
      <c r="I179" s="117"/>
      <c r="J179" s="117"/>
      <c r="K179" s="117"/>
      <c r="L179" s="117"/>
    </row>
    <row r="180" spans="2:12">
      <c r="B180" s="116"/>
      <c r="C180" s="116"/>
      <c r="D180" s="117"/>
      <c r="E180" s="117"/>
      <c r="F180" s="117"/>
      <c r="G180" s="117"/>
      <c r="H180" s="117"/>
      <c r="I180" s="117"/>
      <c r="J180" s="117"/>
      <c r="K180" s="117"/>
      <c r="L180" s="117"/>
    </row>
    <row r="181" spans="2:12">
      <c r="B181" s="116"/>
      <c r="C181" s="116"/>
      <c r="D181" s="117"/>
      <c r="E181" s="117"/>
      <c r="F181" s="117"/>
      <c r="G181" s="117"/>
      <c r="H181" s="117"/>
      <c r="I181" s="117"/>
      <c r="J181" s="117"/>
      <c r="K181" s="117"/>
      <c r="L181" s="117"/>
    </row>
    <row r="182" spans="2:12">
      <c r="B182" s="116"/>
      <c r="C182" s="116"/>
      <c r="D182" s="117"/>
      <c r="E182" s="117"/>
      <c r="F182" s="117"/>
      <c r="G182" s="117"/>
      <c r="H182" s="117"/>
      <c r="I182" s="117"/>
      <c r="J182" s="117"/>
      <c r="K182" s="117"/>
      <c r="L182" s="117"/>
    </row>
    <row r="183" spans="2:12">
      <c r="B183" s="116"/>
      <c r="C183" s="116"/>
      <c r="D183" s="117"/>
      <c r="E183" s="117"/>
      <c r="F183" s="117"/>
      <c r="G183" s="117"/>
      <c r="H183" s="117"/>
      <c r="I183" s="117"/>
      <c r="J183" s="117"/>
      <c r="K183" s="117"/>
      <c r="L183" s="117"/>
    </row>
    <row r="184" spans="2:12">
      <c r="B184" s="116"/>
      <c r="C184" s="116"/>
      <c r="D184" s="117"/>
      <c r="E184" s="117"/>
      <c r="F184" s="117"/>
      <c r="G184" s="117"/>
      <c r="H184" s="117"/>
      <c r="I184" s="117"/>
      <c r="J184" s="117"/>
      <c r="K184" s="117"/>
      <c r="L184" s="117"/>
    </row>
    <row r="185" spans="2:12">
      <c r="B185" s="116"/>
      <c r="C185" s="116"/>
      <c r="D185" s="117"/>
      <c r="E185" s="117"/>
      <c r="F185" s="117"/>
      <c r="G185" s="117"/>
      <c r="H185" s="117"/>
      <c r="I185" s="117"/>
      <c r="J185" s="117"/>
      <c r="K185" s="117"/>
      <c r="L185" s="117"/>
    </row>
    <row r="186" spans="2:12">
      <c r="B186" s="116"/>
      <c r="C186" s="116"/>
      <c r="D186" s="117"/>
      <c r="E186" s="117"/>
      <c r="F186" s="117"/>
      <c r="G186" s="117"/>
      <c r="H186" s="117"/>
      <c r="I186" s="117"/>
      <c r="J186" s="117"/>
      <c r="K186" s="117"/>
      <c r="L186" s="117"/>
    </row>
    <row r="187" spans="2:12">
      <c r="B187" s="116"/>
      <c r="C187" s="116"/>
      <c r="D187" s="117"/>
      <c r="E187" s="117"/>
      <c r="F187" s="117"/>
      <c r="G187" s="117"/>
      <c r="H187" s="117"/>
      <c r="I187" s="117"/>
      <c r="J187" s="117"/>
      <c r="K187" s="117"/>
      <c r="L187" s="117"/>
    </row>
    <row r="188" spans="2:12">
      <c r="B188" s="116"/>
      <c r="C188" s="116"/>
      <c r="D188" s="117"/>
      <c r="E188" s="117"/>
      <c r="F188" s="117"/>
      <c r="G188" s="117"/>
      <c r="H188" s="117"/>
      <c r="I188" s="117"/>
      <c r="J188" s="117"/>
      <c r="K188" s="117"/>
      <c r="L188" s="117"/>
    </row>
    <row r="189" spans="2:12">
      <c r="B189" s="116"/>
      <c r="C189" s="116"/>
      <c r="D189" s="117"/>
      <c r="E189" s="117"/>
      <c r="F189" s="117"/>
      <c r="G189" s="117"/>
      <c r="H189" s="117"/>
      <c r="I189" s="117"/>
      <c r="J189" s="117"/>
      <c r="K189" s="117"/>
      <c r="L189" s="117"/>
    </row>
    <row r="190" spans="2:12">
      <c r="B190" s="116"/>
      <c r="C190" s="116"/>
      <c r="D190" s="117"/>
      <c r="E190" s="117"/>
      <c r="F190" s="117"/>
      <c r="G190" s="117"/>
      <c r="H190" s="117"/>
      <c r="I190" s="117"/>
      <c r="J190" s="117"/>
      <c r="K190" s="117"/>
      <c r="L190" s="117"/>
    </row>
    <row r="191" spans="2:12">
      <c r="B191" s="116"/>
      <c r="C191" s="116"/>
      <c r="D191" s="117"/>
      <c r="E191" s="117"/>
      <c r="F191" s="117"/>
      <c r="G191" s="117"/>
      <c r="H191" s="117"/>
      <c r="I191" s="117"/>
      <c r="J191" s="117"/>
      <c r="K191" s="117"/>
      <c r="L191" s="117"/>
    </row>
    <row r="192" spans="2:12">
      <c r="B192" s="116"/>
      <c r="C192" s="116"/>
      <c r="D192" s="117"/>
      <c r="E192" s="117"/>
      <c r="F192" s="117"/>
      <c r="G192" s="117"/>
      <c r="H192" s="117"/>
      <c r="I192" s="117"/>
      <c r="J192" s="117"/>
      <c r="K192" s="117"/>
      <c r="L192" s="117"/>
    </row>
    <row r="193" spans="2:12">
      <c r="B193" s="116"/>
      <c r="C193" s="116"/>
      <c r="D193" s="117"/>
      <c r="E193" s="117"/>
      <c r="F193" s="117"/>
      <c r="G193" s="117"/>
      <c r="H193" s="117"/>
      <c r="I193" s="117"/>
      <c r="J193" s="117"/>
      <c r="K193" s="117"/>
      <c r="L193" s="117"/>
    </row>
    <row r="194" spans="2:12"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</row>
    <row r="195" spans="2:12">
      <c r="B195" s="116"/>
      <c r="C195" s="116"/>
      <c r="D195" s="117"/>
      <c r="E195" s="117"/>
      <c r="F195" s="117"/>
      <c r="G195" s="117"/>
      <c r="H195" s="117"/>
      <c r="I195" s="117"/>
      <c r="J195" s="117"/>
      <c r="K195" s="117"/>
      <c r="L195" s="117"/>
    </row>
    <row r="196" spans="2:12">
      <c r="B196" s="116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</row>
    <row r="197" spans="2:12">
      <c r="B197" s="116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</row>
    <row r="198" spans="2:12">
      <c r="B198" s="116"/>
      <c r="C198" s="116"/>
      <c r="D198" s="117"/>
      <c r="E198" s="117"/>
      <c r="F198" s="117"/>
      <c r="G198" s="117"/>
      <c r="H198" s="117"/>
      <c r="I198" s="117"/>
      <c r="J198" s="117"/>
      <c r="K198" s="117"/>
      <c r="L198" s="117"/>
    </row>
    <row r="199" spans="2:12">
      <c r="B199" s="116"/>
      <c r="C199" s="116"/>
      <c r="D199" s="117"/>
      <c r="E199" s="117"/>
      <c r="F199" s="117"/>
      <c r="G199" s="117"/>
      <c r="H199" s="117"/>
      <c r="I199" s="117"/>
      <c r="J199" s="117"/>
      <c r="K199" s="117"/>
      <c r="L199" s="117"/>
    </row>
    <row r="200" spans="2:12">
      <c r="B200" s="116"/>
      <c r="C200" s="116"/>
      <c r="D200" s="117"/>
      <c r="E200" s="117"/>
      <c r="F200" s="117"/>
      <c r="G200" s="117"/>
      <c r="H200" s="117"/>
      <c r="I200" s="117"/>
      <c r="J200" s="117"/>
      <c r="K200" s="117"/>
      <c r="L200" s="117"/>
    </row>
    <row r="201" spans="2:12"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</row>
    <row r="202" spans="2:12">
      <c r="B202" s="116"/>
      <c r="C202" s="116"/>
      <c r="D202" s="117"/>
      <c r="E202" s="117"/>
      <c r="F202" s="117"/>
      <c r="G202" s="117"/>
      <c r="H202" s="117"/>
      <c r="I202" s="117"/>
      <c r="J202" s="117"/>
      <c r="K202" s="117"/>
      <c r="L202" s="117"/>
    </row>
    <row r="203" spans="2:12">
      <c r="B203" s="116"/>
      <c r="C203" s="116"/>
      <c r="D203" s="117"/>
      <c r="E203" s="117"/>
      <c r="F203" s="117"/>
      <c r="G203" s="117"/>
      <c r="H203" s="117"/>
      <c r="I203" s="117"/>
      <c r="J203" s="117"/>
      <c r="K203" s="117"/>
      <c r="L203" s="117"/>
    </row>
    <row r="204" spans="2:12">
      <c r="B204" s="116"/>
      <c r="C204" s="116"/>
      <c r="D204" s="117"/>
      <c r="E204" s="117"/>
      <c r="F204" s="117"/>
      <c r="G204" s="117"/>
      <c r="H204" s="117"/>
      <c r="I204" s="117"/>
      <c r="J204" s="117"/>
      <c r="K204" s="117"/>
      <c r="L204" s="117"/>
    </row>
    <row r="205" spans="2:12">
      <c r="B205" s="116"/>
      <c r="C205" s="116"/>
      <c r="D205" s="117"/>
      <c r="E205" s="117"/>
      <c r="F205" s="117"/>
      <c r="G205" s="117"/>
      <c r="H205" s="117"/>
      <c r="I205" s="117"/>
      <c r="J205" s="117"/>
      <c r="K205" s="117"/>
      <c r="L205" s="117"/>
    </row>
    <row r="206" spans="2:12">
      <c r="B206" s="116"/>
      <c r="C206" s="116"/>
      <c r="D206" s="117"/>
      <c r="E206" s="117"/>
      <c r="F206" s="117"/>
      <c r="G206" s="117"/>
      <c r="H206" s="117"/>
      <c r="I206" s="117"/>
      <c r="J206" s="117"/>
      <c r="K206" s="117"/>
      <c r="L206" s="117"/>
    </row>
    <row r="207" spans="2:12">
      <c r="B207" s="116"/>
      <c r="C207" s="116"/>
      <c r="D207" s="117"/>
      <c r="E207" s="117"/>
      <c r="F207" s="117"/>
      <c r="G207" s="117"/>
      <c r="H207" s="117"/>
      <c r="I207" s="117"/>
      <c r="J207" s="117"/>
      <c r="K207" s="117"/>
      <c r="L207" s="117"/>
    </row>
    <row r="208" spans="2:12">
      <c r="B208" s="116"/>
      <c r="C208" s="116"/>
      <c r="D208" s="117"/>
      <c r="E208" s="117"/>
      <c r="F208" s="117"/>
      <c r="G208" s="117"/>
      <c r="H208" s="117"/>
      <c r="I208" s="117"/>
      <c r="J208" s="117"/>
      <c r="K208" s="117"/>
      <c r="L208" s="117"/>
    </row>
    <row r="209" spans="2:12">
      <c r="B209" s="116"/>
      <c r="C209" s="116"/>
      <c r="D209" s="117"/>
      <c r="E209" s="117"/>
      <c r="F209" s="117"/>
      <c r="G209" s="117"/>
      <c r="H209" s="117"/>
      <c r="I209" s="117"/>
      <c r="J209" s="117"/>
      <c r="K209" s="117"/>
      <c r="L209" s="117"/>
    </row>
    <row r="210" spans="2:12">
      <c r="B210" s="116"/>
      <c r="C210" s="116"/>
      <c r="D210" s="117"/>
      <c r="E210" s="117"/>
      <c r="F210" s="117"/>
      <c r="G210" s="117"/>
      <c r="H210" s="117"/>
      <c r="I210" s="117"/>
      <c r="J210" s="117"/>
      <c r="K210" s="117"/>
      <c r="L210" s="117"/>
    </row>
    <row r="211" spans="2:12">
      <c r="B211" s="116"/>
      <c r="C211" s="116"/>
      <c r="D211" s="117"/>
      <c r="E211" s="117"/>
      <c r="F211" s="117"/>
      <c r="G211" s="117"/>
      <c r="H211" s="117"/>
      <c r="I211" s="117"/>
      <c r="J211" s="117"/>
      <c r="K211" s="117"/>
      <c r="L211" s="117"/>
    </row>
    <row r="212" spans="2:12">
      <c r="B212" s="116"/>
      <c r="C212" s="116"/>
      <c r="D212" s="117"/>
      <c r="E212" s="117"/>
      <c r="F212" s="117"/>
      <c r="G212" s="117"/>
      <c r="H212" s="117"/>
      <c r="I212" s="117"/>
      <c r="J212" s="117"/>
      <c r="K212" s="117"/>
      <c r="L212" s="117"/>
    </row>
    <row r="213" spans="2:12">
      <c r="B213" s="116"/>
      <c r="C213" s="116"/>
      <c r="D213" s="117"/>
      <c r="E213" s="117"/>
      <c r="F213" s="117"/>
      <c r="G213" s="117"/>
      <c r="H213" s="117"/>
      <c r="I213" s="117"/>
      <c r="J213" s="117"/>
      <c r="K213" s="117"/>
      <c r="L213" s="117"/>
    </row>
    <row r="214" spans="2:12">
      <c r="B214" s="116"/>
      <c r="C214" s="116"/>
      <c r="D214" s="117"/>
      <c r="E214" s="117"/>
      <c r="F214" s="117"/>
      <c r="G214" s="117"/>
      <c r="H214" s="117"/>
      <c r="I214" s="117"/>
      <c r="J214" s="117"/>
      <c r="K214" s="117"/>
      <c r="L214" s="117"/>
    </row>
    <row r="215" spans="2:12">
      <c r="B215" s="116"/>
      <c r="C215" s="116"/>
      <c r="D215" s="117"/>
      <c r="E215" s="117"/>
      <c r="F215" s="117"/>
      <c r="G215" s="117"/>
      <c r="H215" s="117"/>
      <c r="I215" s="117"/>
      <c r="J215" s="117"/>
      <c r="K215" s="117"/>
      <c r="L215" s="117"/>
    </row>
    <row r="216" spans="2:12">
      <c r="B216" s="116"/>
      <c r="C216" s="116"/>
      <c r="D216" s="117"/>
      <c r="E216" s="117"/>
      <c r="F216" s="117"/>
      <c r="G216" s="117"/>
      <c r="H216" s="117"/>
      <c r="I216" s="117"/>
      <c r="J216" s="117"/>
      <c r="K216" s="117"/>
      <c r="L216" s="117"/>
    </row>
    <row r="217" spans="2:12">
      <c r="B217" s="116"/>
      <c r="C217" s="116"/>
      <c r="D217" s="117"/>
      <c r="E217" s="117"/>
      <c r="F217" s="117"/>
      <c r="G217" s="117"/>
      <c r="H217" s="117"/>
      <c r="I217" s="117"/>
      <c r="J217" s="117"/>
      <c r="K217" s="117"/>
      <c r="L217" s="117"/>
    </row>
    <row r="218" spans="2:12">
      <c r="B218" s="116"/>
      <c r="C218" s="116"/>
      <c r="D218" s="117"/>
      <c r="E218" s="117"/>
      <c r="F218" s="117"/>
      <c r="G218" s="117"/>
      <c r="H218" s="117"/>
      <c r="I218" s="117"/>
      <c r="J218" s="117"/>
      <c r="K218" s="117"/>
      <c r="L218" s="117"/>
    </row>
    <row r="219" spans="2:12">
      <c r="B219" s="116"/>
      <c r="C219" s="116"/>
      <c r="D219" s="117"/>
      <c r="E219" s="117"/>
      <c r="F219" s="117"/>
      <c r="G219" s="117"/>
      <c r="H219" s="117"/>
      <c r="I219" s="117"/>
      <c r="J219" s="117"/>
      <c r="K219" s="117"/>
      <c r="L219" s="117"/>
    </row>
    <row r="220" spans="2:12">
      <c r="B220" s="116"/>
      <c r="C220" s="116"/>
      <c r="D220" s="117"/>
      <c r="E220" s="117"/>
      <c r="F220" s="117"/>
      <c r="G220" s="117"/>
      <c r="H220" s="117"/>
      <c r="I220" s="117"/>
      <c r="J220" s="117"/>
      <c r="K220" s="117"/>
      <c r="L220" s="117"/>
    </row>
    <row r="221" spans="2:12"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</row>
    <row r="222" spans="2:12">
      <c r="B222" s="116"/>
      <c r="C222" s="116"/>
      <c r="D222" s="117"/>
      <c r="E222" s="117"/>
      <c r="F222" s="117"/>
      <c r="G222" s="117"/>
      <c r="H222" s="117"/>
      <c r="I222" s="117"/>
      <c r="J222" s="117"/>
      <c r="K222" s="117"/>
      <c r="L222" s="117"/>
    </row>
    <row r="223" spans="2:12">
      <c r="B223" s="116"/>
      <c r="C223" s="116"/>
      <c r="D223" s="117"/>
      <c r="E223" s="117"/>
      <c r="F223" s="117"/>
      <c r="G223" s="117"/>
      <c r="H223" s="117"/>
      <c r="I223" s="117"/>
      <c r="J223" s="117"/>
      <c r="K223" s="117"/>
      <c r="L223" s="117"/>
    </row>
    <row r="224" spans="2:12">
      <c r="B224" s="116"/>
      <c r="C224" s="116"/>
      <c r="D224" s="117"/>
      <c r="E224" s="117"/>
      <c r="F224" s="117"/>
      <c r="G224" s="117"/>
      <c r="H224" s="117"/>
      <c r="I224" s="117"/>
      <c r="J224" s="117"/>
      <c r="K224" s="117"/>
      <c r="L224" s="117"/>
    </row>
    <row r="225" spans="2:12">
      <c r="B225" s="116"/>
      <c r="C225" s="116"/>
      <c r="D225" s="117"/>
      <c r="E225" s="117"/>
      <c r="F225" s="117"/>
      <c r="G225" s="117"/>
      <c r="H225" s="117"/>
      <c r="I225" s="117"/>
      <c r="J225" s="117"/>
      <c r="K225" s="117"/>
      <c r="L225" s="117"/>
    </row>
    <row r="226" spans="2:12">
      <c r="B226" s="116"/>
      <c r="C226" s="116"/>
      <c r="D226" s="117"/>
      <c r="E226" s="117"/>
      <c r="F226" s="117"/>
      <c r="G226" s="117"/>
      <c r="H226" s="117"/>
      <c r="I226" s="117"/>
      <c r="J226" s="117"/>
      <c r="K226" s="117"/>
      <c r="L226" s="117"/>
    </row>
    <row r="227" spans="2:12">
      <c r="B227" s="116"/>
      <c r="C227" s="116"/>
      <c r="D227" s="117"/>
      <c r="E227" s="117"/>
      <c r="F227" s="117"/>
      <c r="G227" s="117"/>
      <c r="H227" s="117"/>
      <c r="I227" s="117"/>
      <c r="J227" s="117"/>
      <c r="K227" s="117"/>
      <c r="L227" s="117"/>
    </row>
    <row r="228" spans="2:12"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</row>
    <row r="229" spans="2:12">
      <c r="B229" s="116"/>
      <c r="C229" s="116"/>
      <c r="D229" s="117"/>
      <c r="E229" s="117"/>
      <c r="F229" s="117"/>
      <c r="G229" s="117"/>
      <c r="H229" s="117"/>
      <c r="I229" s="117"/>
      <c r="J229" s="117"/>
      <c r="K229" s="117"/>
      <c r="L229" s="117"/>
    </row>
    <row r="230" spans="2:12">
      <c r="B230" s="116"/>
      <c r="C230" s="116"/>
      <c r="D230" s="117"/>
      <c r="E230" s="117"/>
      <c r="F230" s="117"/>
      <c r="G230" s="117"/>
      <c r="H230" s="117"/>
      <c r="I230" s="117"/>
      <c r="J230" s="117"/>
      <c r="K230" s="117"/>
      <c r="L230" s="117"/>
    </row>
    <row r="231" spans="2:12">
      <c r="B231" s="116"/>
      <c r="C231" s="116"/>
      <c r="D231" s="117"/>
      <c r="E231" s="117"/>
      <c r="F231" s="117"/>
      <c r="G231" s="117"/>
      <c r="H231" s="117"/>
      <c r="I231" s="117"/>
      <c r="J231" s="117"/>
      <c r="K231" s="117"/>
      <c r="L231" s="117"/>
    </row>
    <row r="232" spans="2:12">
      <c r="B232" s="116"/>
      <c r="C232" s="116"/>
      <c r="D232" s="117"/>
      <c r="E232" s="117"/>
      <c r="F232" s="117"/>
      <c r="G232" s="117"/>
      <c r="H232" s="117"/>
      <c r="I232" s="117"/>
      <c r="J232" s="117"/>
      <c r="K232" s="117"/>
      <c r="L232" s="117"/>
    </row>
    <row r="233" spans="2:12">
      <c r="B233" s="116"/>
      <c r="C233" s="116"/>
      <c r="D233" s="117"/>
      <c r="E233" s="117"/>
      <c r="F233" s="117"/>
      <c r="G233" s="117"/>
      <c r="H233" s="117"/>
      <c r="I233" s="117"/>
      <c r="J233" s="117"/>
      <c r="K233" s="117"/>
      <c r="L233" s="117"/>
    </row>
    <row r="234" spans="2:12">
      <c r="B234" s="116"/>
      <c r="C234" s="116"/>
      <c r="D234" s="117"/>
      <c r="E234" s="117"/>
      <c r="F234" s="117"/>
      <c r="G234" s="117"/>
      <c r="H234" s="117"/>
      <c r="I234" s="117"/>
      <c r="J234" s="117"/>
      <c r="K234" s="117"/>
      <c r="L234" s="117"/>
    </row>
    <row r="235" spans="2:12">
      <c r="B235" s="116"/>
      <c r="C235" s="116"/>
      <c r="D235" s="117"/>
      <c r="E235" s="117"/>
      <c r="F235" s="117"/>
      <c r="G235" s="117"/>
      <c r="H235" s="117"/>
      <c r="I235" s="117"/>
      <c r="J235" s="117"/>
      <c r="K235" s="117"/>
      <c r="L235" s="117"/>
    </row>
    <row r="236" spans="2:12">
      <c r="B236" s="116"/>
      <c r="C236" s="116"/>
      <c r="D236" s="117"/>
      <c r="E236" s="117"/>
      <c r="F236" s="117"/>
      <c r="G236" s="117"/>
      <c r="H236" s="117"/>
      <c r="I236" s="117"/>
      <c r="J236" s="117"/>
      <c r="K236" s="117"/>
      <c r="L236" s="117"/>
    </row>
    <row r="237" spans="2:12">
      <c r="B237" s="116"/>
      <c r="C237" s="116"/>
      <c r="D237" s="117"/>
      <c r="E237" s="117"/>
      <c r="F237" s="117"/>
      <c r="G237" s="117"/>
      <c r="H237" s="117"/>
      <c r="I237" s="117"/>
      <c r="J237" s="117"/>
      <c r="K237" s="117"/>
      <c r="L237" s="117"/>
    </row>
    <row r="238" spans="2:12">
      <c r="B238" s="116"/>
      <c r="C238" s="116"/>
      <c r="D238" s="117"/>
      <c r="E238" s="117"/>
      <c r="F238" s="117"/>
      <c r="G238" s="117"/>
      <c r="H238" s="117"/>
      <c r="I238" s="117"/>
      <c r="J238" s="117"/>
      <c r="K238" s="117"/>
      <c r="L238" s="117"/>
    </row>
    <row r="239" spans="2:12">
      <c r="B239" s="116"/>
      <c r="C239" s="116"/>
      <c r="D239" s="117"/>
      <c r="E239" s="117"/>
      <c r="F239" s="117"/>
      <c r="G239" s="117"/>
      <c r="H239" s="117"/>
      <c r="I239" s="117"/>
      <c r="J239" s="117"/>
      <c r="K239" s="117"/>
      <c r="L239" s="117"/>
    </row>
    <row r="240" spans="2:12">
      <c r="B240" s="116"/>
      <c r="C240" s="116"/>
      <c r="D240" s="117"/>
      <c r="E240" s="117"/>
      <c r="F240" s="117"/>
      <c r="G240" s="117"/>
      <c r="H240" s="117"/>
      <c r="I240" s="117"/>
      <c r="J240" s="117"/>
      <c r="K240" s="117"/>
      <c r="L240" s="117"/>
    </row>
    <row r="241" spans="2:12">
      <c r="B241" s="116"/>
      <c r="C241" s="116"/>
      <c r="D241" s="117"/>
      <c r="E241" s="117"/>
      <c r="F241" s="117"/>
      <c r="G241" s="117"/>
      <c r="H241" s="117"/>
      <c r="I241" s="117"/>
      <c r="J241" s="117"/>
      <c r="K241" s="117"/>
      <c r="L241" s="117"/>
    </row>
    <row r="242" spans="2:12">
      <c r="B242" s="116"/>
      <c r="C242" s="116"/>
      <c r="D242" s="117"/>
      <c r="E242" s="117"/>
      <c r="F242" s="117"/>
      <c r="G242" s="117"/>
      <c r="H242" s="117"/>
      <c r="I242" s="117"/>
      <c r="J242" s="117"/>
      <c r="K242" s="117"/>
      <c r="L242" s="117"/>
    </row>
    <row r="243" spans="2:12">
      <c r="B243" s="116"/>
      <c r="C243" s="116"/>
      <c r="D243" s="117"/>
      <c r="E243" s="117"/>
      <c r="F243" s="117"/>
      <c r="G243" s="117"/>
      <c r="H243" s="117"/>
      <c r="I243" s="117"/>
      <c r="J243" s="117"/>
      <c r="K243" s="117"/>
      <c r="L243" s="117"/>
    </row>
    <row r="244" spans="2:12"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</row>
    <row r="245" spans="2:12">
      <c r="B245" s="116"/>
      <c r="C245" s="116"/>
      <c r="D245" s="117"/>
      <c r="E245" s="117"/>
      <c r="F245" s="117"/>
      <c r="G245" s="117"/>
      <c r="H245" s="117"/>
      <c r="I245" s="117"/>
      <c r="J245" s="117"/>
      <c r="K245" s="117"/>
      <c r="L245" s="117"/>
    </row>
    <row r="246" spans="2:12">
      <c r="B246" s="116"/>
      <c r="C246" s="116"/>
      <c r="D246" s="117"/>
      <c r="E246" s="117"/>
      <c r="F246" s="117"/>
      <c r="G246" s="117"/>
      <c r="H246" s="117"/>
      <c r="I246" s="117"/>
      <c r="J246" s="117"/>
      <c r="K246" s="117"/>
      <c r="L246" s="117"/>
    </row>
    <row r="247" spans="2:12">
      <c r="B247" s="116"/>
      <c r="C247" s="116"/>
      <c r="D247" s="117"/>
      <c r="E247" s="117"/>
      <c r="F247" s="117"/>
      <c r="G247" s="117"/>
      <c r="H247" s="117"/>
      <c r="I247" s="117"/>
      <c r="J247" s="117"/>
      <c r="K247" s="117"/>
      <c r="L247" s="117"/>
    </row>
    <row r="248" spans="2:12">
      <c r="B248" s="116"/>
      <c r="C248" s="116"/>
      <c r="D248" s="117"/>
      <c r="E248" s="117"/>
      <c r="F248" s="117"/>
      <c r="G248" s="117"/>
      <c r="H248" s="117"/>
      <c r="I248" s="117"/>
      <c r="J248" s="117"/>
      <c r="K248" s="117"/>
      <c r="L248" s="117"/>
    </row>
    <row r="249" spans="2:12">
      <c r="B249" s="116"/>
      <c r="C249" s="116"/>
      <c r="D249" s="117"/>
      <c r="E249" s="117"/>
      <c r="F249" s="117"/>
      <c r="G249" s="117"/>
      <c r="H249" s="117"/>
      <c r="I249" s="117"/>
      <c r="J249" s="117"/>
      <c r="K249" s="117"/>
      <c r="L249" s="117"/>
    </row>
    <row r="250" spans="2:12">
      <c r="B250" s="116"/>
      <c r="C250" s="116"/>
      <c r="D250" s="117"/>
      <c r="E250" s="117"/>
      <c r="F250" s="117"/>
      <c r="G250" s="117"/>
      <c r="H250" s="117"/>
      <c r="I250" s="117"/>
      <c r="J250" s="117"/>
      <c r="K250" s="117"/>
      <c r="L250" s="117"/>
    </row>
    <row r="251" spans="2:12">
      <c r="B251" s="116"/>
      <c r="C251" s="116"/>
      <c r="D251" s="117"/>
      <c r="E251" s="117"/>
      <c r="F251" s="117"/>
      <c r="G251" s="117"/>
      <c r="H251" s="117"/>
      <c r="I251" s="117"/>
      <c r="J251" s="117"/>
      <c r="K251" s="117"/>
      <c r="L251" s="117"/>
    </row>
    <row r="252" spans="2:12"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</row>
    <row r="253" spans="2:12">
      <c r="B253" s="116"/>
      <c r="C253" s="116"/>
      <c r="D253" s="117"/>
      <c r="E253" s="117"/>
      <c r="F253" s="117"/>
      <c r="G253" s="117"/>
      <c r="H253" s="117"/>
      <c r="I253" s="117"/>
      <c r="J253" s="117"/>
      <c r="K253" s="117"/>
      <c r="L253" s="117"/>
    </row>
    <row r="254" spans="2:12">
      <c r="B254" s="116"/>
      <c r="C254" s="116"/>
      <c r="D254" s="117"/>
      <c r="E254" s="117"/>
      <c r="F254" s="117"/>
      <c r="G254" s="117"/>
      <c r="H254" s="117"/>
      <c r="I254" s="117"/>
      <c r="J254" s="117"/>
      <c r="K254" s="117"/>
      <c r="L254" s="117"/>
    </row>
    <row r="255" spans="2:12"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</row>
    <row r="256" spans="2:12">
      <c r="B256" s="116"/>
      <c r="C256" s="116"/>
      <c r="D256" s="117"/>
      <c r="E256" s="117"/>
      <c r="F256" s="117"/>
      <c r="G256" s="117"/>
      <c r="H256" s="117"/>
      <c r="I256" s="117"/>
      <c r="J256" s="117"/>
      <c r="K256" s="117"/>
      <c r="L256" s="117"/>
    </row>
    <row r="257" spans="2:12">
      <c r="B257" s="116"/>
      <c r="C257" s="116"/>
      <c r="D257" s="117"/>
      <c r="E257" s="117"/>
      <c r="F257" s="117"/>
      <c r="G257" s="117"/>
      <c r="H257" s="117"/>
      <c r="I257" s="117"/>
      <c r="J257" s="117"/>
      <c r="K257" s="117"/>
      <c r="L257" s="117"/>
    </row>
    <row r="258" spans="2:12">
      <c r="B258" s="116"/>
      <c r="C258" s="116"/>
      <c r="D258" s="117"/>
      <c r="E258" s="117"/>
      <c r="F258" s="117"/>
      <c r="G258" s="117"/>
      <c r="H258" s="117"/>
      <c r="I258" s="117"/>
      <c r="J258" s="117"/>
      <c r="K258" s="117"/>
      <c r="L258" s="117"/>
    </row>
    <row r="259" spans="2:12">
      <c r="B259" s="116"/>
      <c r="C259" s="116"/>
      <c r="D259" s="117"/>
      <c r="E259" s="117"/>
      <c r="F259" s="117"/>
      <c r="G259" s="117"/>
      <c r="H259" s="117"/>
      <c r="I259" s="117"/>
      <c r="J259" s="117"/>
      <c r="K259" s="117"/>
      <c r="L259" s="117"/>
    </row>
    <row r="260" spans="2:12">
      <c r="B260" s="116"/>
      <c r="C260" s="116"/>
      <c r="D260" s="117"/>
      <c r="E260" s="117"/>
      <c r="F260" s="117"/>
      <c r="G260" s="117"/>
      <c r="H260" s="117"/>
      <c r="I260" s="117"/>
      <c r="J260" s="117"/>
      <c r="K260" s="117"/>
      <c r="L260" s="117"/>
    </row>
    <row r="261" spans="2:12">
      <c r="B261" s="116"/>
      <c r="C261" s="116"/>
      <c r="D261" s="117"/>
      <c r="E261" s="117"/>
      <c r="F261" s="117"/>
      <c r="G261" s="117"/>
      <c r="H261" s="117"/>
      <c r="I261" s="117"/>
      <c r="J261" s="117"/>
      <c r="K261" s="117"/>
      <c r="L261" s="117"/>
    </row>
    <row r="262" spans="2:12">
      <c r="B262" s="116"/>
      <c r="C262" s="116"/>
      <c r="D262" s="117"/>
      <c r="E262" s="117"/>
      <c r="F262" s="117"/>
      <c r="G262" s="117"/>
      <c r="H262" s="117"/>
      <c r="I262" s="117"/>
      <c r="J262" s="117"/>
      <c r="K262" s="117"/>
      <c r="L262" s="117"/>
    </row>
    <row r="263" spans="2:12">
      <c r="B263" s="116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</row>
    <row r="264" spans="2:12"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</row>
    <row r="265" spans="2:12">
      <c r="B265" s="116"/>
      <c r="C265" s="116"/>
      <c r="D265" s="117"/>
      <c r="E265" s="117"/>
      <c r="F265" s="117"/>
      <c r="G265" s="117"/>
      <c r="H265" s="117"/>
      <c r="I265" s="117"/>
      <c r="J265" s="117"/>
      <c r="K265" s="117"/>
      <c r="L265" s="117"/>
    </row>
    <row r="266" spans="2:12">
      <c r="B266" s="116"/>
      <c r="C266" s="116"/>
      <c r="D266" s="117"/>
      <c r="E266" s="117"/>
      <c r="F266" s="117"/>
      <c r="G266" s="117"/>
      <c r="H266" s="117"/>
      <c r="I266" s="117"/>
      <c r="J266" s="117"/>
      <c r="K266" s="117"/>
      <c r="L266" s="117"/>
    </row>
    <row r="267" spans="2:12">
      <c r="B267" s="116"/>
      <c r="C267" s="116"/>
      <c r="D267" s="117"/>
      <c r="E267" s="117"/>
      <c r="F267" s="117"/>
      <c r="G267" s="117"/>
      <c r="H267" s="117"/>
      <c r="I267" s="117"/>
      <c r="J267" s="117"/>
      <c r="K267" s="117"/>
      <c r="L267" s="117"/>
    </row>
    <row r="268" spans="2:12">
      <c r="B268" s="116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</row>
    <row r="269" spans="2:12">
      <c r="B269" s="116"/>
      <c r="C269" s="116"/>
      <c r="D269" s="117"/>
      <c r="E269" s="117"/>
      <c r="F269" s="117"/>
      <c r="G269" s="117"/>
      <c r="H269" s="117"/>
      <c r="I269" s="117"/>
      <c r="J269" s="117"/>
      <c r="K269" s="117"/>
      <c r="L269" s="117"/>
    </row>
    <row r="270" spans="2:12">
      <c r="B270" s="116"/>
      <c r="C270" s="116"/>
      <c r="D270" s="117"/>
      <c r="E270" s="117"/>
      <c r="F270" s="117"/>
      <c r="G270" s="117"/>
      <c r="H270" s="117"/>
      <c r="I270" s="117"/>
      <c r="J270" s="117"/>
      <c r="K270" s="117"/>
      <c r="L270" s="117"/>
    </row>
    <row r="271" spans="2:12">
      <c r="B271" s="116"/>
      <c r="C271" s="116"/>
      <c r="D271" s="117"/>
      <c r="E271" s="117"/>
      <c r="F271" s="117"/>
      <c r="G271" s="117"/>
      <c r="H271" s="117"/>
      <c r="I271" s="117"/>
      <c r="J271" s="117"/>
      <c r="K271" s="117"/>
      <c r="L271" s="117"/>
    </row>
    <row r="272" spans="2:12">
      <c r="B272" s="116"/>
      <c r="C272" s="116"/>
      <c r="D272" s="117"/>
      <c r="E272" s="117"/>
      <c r="F272" s="117"/>
      <c r="G272" s="117"/>
      <c r="H272" s="117"/>
      <c r="I272" s="117"/>
      <c r="J272" s="117"/>
      <c r="K272" s="117"/>
      <c r="L272" s="117"/>
    </row>
    <row r="273" spans="2:12">
      <c r="B273" s="116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</row>
    <row r="274" spans="2:12">
      <c r="B274" s="116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</row>
    <row r="275" spans="2:12">
      <c r="B275" s="116"/>
      <c r="C275" s="116"/>
      <c r="D275" s="117"/>
      <c r="E275" s="117"/>
      <c r="F275" s="117"/>
      <c r="G275" s="117"/>
      <c r="H275" s="117"/>
      <c r="I275" s="117"/>
      <c r="J275" s="117"/>
      <c r="K275" s="117"/>
      <c r="L275" s="117"/>
    </row>
    <row r="276" spans="2:12">
      <c r="B276" s="116"/>
      <c r="C276" s="116"/>
      <c r="D276" s="117"/>
      <c r="E276" s="117"/>
      <c r="F276" s="117"/>
      <c r="G276" s="117"/>
      <c r="H276" s="117"/>
      <c r="I276" s="117"/>
      <c r="J276" s="117"/>
      <c r="K276" s="117"/>
      <c r="L276" s="117"/>
    </row>
    <row r="277" spans="2:12">
      <c r="B277" s="116"/>
      <c r="C277" s="116"/>
      <c r="D277" s="117"/>
      <c r="E277" s="117"/>
      <c r="F277" s="117"/>
      <c r="G277" s="117"/>
      <c r="H277" s="117"/>
      <c r="I277" s="117"/>
      <c r="J277" s="117"/>
      <c r="K277" s="117"/>
      <c r="L277" s="117"/>
    </row>
    <row r="278" spans="2:12"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</row>
    <row r="279" spans="2:12">
      <c r="B279" s="116"/>
      <c r="C279" s="116"/>
      <c r="D279" s="117"/>
      <c r="E279" s="117"/>
      <c r="F279" s="117"/>
      <c r="G279" s="117"/>
      <c r="H279" s="117"/>
      <c r="I279" s="117"/>
      <c r="J279" s="117"/>
      <c r="K279" s="117"/>
      <c r="L279" s="117"/>
    </row>
    <row r="280" spans="2:12">
      <c r="B280" s="116"/>
      <c r="C280" s="116"/>
      <c r="D280" s="117"/>
      <c r="E280" s="117"/>
      <c r="F280" s="117"/>
      <c r="G280" s="117"/>
      <c r="H280" s="117"/>
      <c r="I280" s="117"/>
      <c r="J280" s="117"/>
      <c r="K280" s="117"/>
      <c r="L280" s="117"/>
    </row>
    <row r="281" spans="2:12">
      <c r="B281" s="116"/>
      <c r="C281" s="116"/>
      <c r="D281" s="117"/>
      <c r="E281" s="117"/>
      <c r="F281" s="117"/>
      <c r="G281" s="117"/>
      <c r="H281" s="117"/>
      <c r="I281" s="117"/>
      <c r="J281" s="117"/>
      <c r="K281" s="117"/>
      <c r="L281" s="117"/>
    </row>
    <row r="282" spans="2:12">
      <c r="B282" s="116"/>
      <c r="C282" s="116"/>
      <c r="D282" s="117"/>
      <c r="E282" s="117"/>
      <c r="F282" s="117"/>
      <c r="G282" s="117"/>
      <c r="H282" s="117"/>
      <c r="I282" s="117"/>
      <c r="J282" s="117"/>
      <c r="K282" s="117"/>
      <c r="L282" s="117"/>
    </row>
    <row r="283" spans="2:12">
      <c r="B283" s="116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</row>
    <row r="284" spans="2:12">
      <c r="B284" s="116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</row>
    <row r="285" spans="2:12">
      <c r="B285" s="116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</row>
    <row r="286" spans="2:12"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</row>
    <row r="287" spans="2:12">
      <c r="B287" s="116"/>
      <c r="C287" s="116"/>
      <c r="D287" s="117"/>
      <c r="E287" s="117"/>
      <c r="F287" s="117"/>
      <c r="G287" s="117"/>
      <c r="H287" s="117"/>
      <c r="I287" s="117"/>
      <c r="J287" s="117"/>
      <c r="K287" s="117"/>
      <c r="L287" s="117"/>
    </row>
    <row r="288" spans="2:12">
      <c r="B288" s="116"/>
      <c r="C288" s="116"/>
      <c r="D288" s="117"/>
      <c r="E288" s="117"/>
      <c r="F288" s="117"/>
      <c r="G288" s="117"/>
      <c r="H288" s="117"/>
      <c r="I288" s="117"/>
      <c r="J288" s="117"/>
      <c r="K288" s="117"/>
      <c r="L288" s="117"/>
    </row>
    <row r="289" spans="2:12">
      <c r="B289" s="116"/>
      <c r="C289" s="116"/>
      <c r="D289" s="117"/>
      <c r="E289" s="117"/>
      <c r="F289" s="117"/>
      <c r="G289" s="117"/>
      <c r="H289" s="117"/>
      <c r="I289" s="117"/>
      <c r="J289" s="117"/>
      <c r="K289" s="117"/>
      <c r="L289" s="117"/>
    </row>
    <row r="290" spans="2:12">
      <c r="B290" s="116"/>
      <c r="C290" s="116"/>
      <c r="D290" s="117"/>
      <c r="E290" s="117"/>
      <c r="F290" s="117"/>
      <c r="G290" s="117"/>
      <c r="H290" s="117"/>
      <c r="I290" s="117"/>
      <c r="J290" s="117"/>
      <c r="K290" s="117"/>
      <c r="L290" s="117"/>
    </row>
    <row r="291" spans="2:12">
      <c r="B291" s="116"/>
      <c r="C291" s="116"/>
      <c r="D291" s="117"/>
      <c r="E291" s="117"/>
      <c r="F291" s="117"/>
      <c r="G291" s="117"/>
      <c r="H291" s="117"/>
      <c r="I291" s="117"/>
      <c r="J291" s="117"/>
      <c r="K291" s="117"/>
      <c r="L291" s="117"/>
    </row>
    <row r="292" spans="2:12">
      <c r="B292" s="116"/>
      <c r="C292" s="116"/>
      <c r="D292" s="117"/>
      <c r="E292" s="117"/>
      <c r="F292" s="117"/>
      <c r="G292" s="117"/>
      <c r="H292" s="117"/>
      <c r="I292" s="117"/>
      <c r="J292" s="117"/>
      <c r="K292" s="117"/>
      <c r="L292" s="117"/>
    </row>
    <row r="293" spans="2:12">
      <c r="B293" s="116"/>
      <c r="C293" s="116"/>
      <c r="D293" s="117"/>
      <c r="E293" s="117"/>
      <c r="F293" s="117"/>
      <c r="G293" s="117"/>
      <c r="H293" s="117"/>
      <c r="I293" s="117"/>
      <c r="J293" s="117"/>
      <c r="K293" s="117"/>
      <c r="L293" s="117"/>
    </row>
    <row r="294" spans="2:12">
      <c r="B294" s="116"/>
      <c r="C294" s="116"/>
      <c r="D294" s="117"/>
      <c r="E294" s="117"/>
      <c r="F294" s="117"/>
      <c r="G294" s="117"/>
      <c r="H294" s="117"/>
      <c r="I294" s="117"/>
      <c r="J294" s="117"/>
      <c r="K294" s="117"/>
      <c r="L294" s="117"/>
    </row>
    <row r="295" spans="2:12">
      <c r="B295" s="116"/>
      <c r="C295" s="116"/>
      <c r="D295" s="117"/>
      <c r="E295" s="117"/>
      <c r="F295" s="117"/>
      <c r="G295" s="117"/>
      <c r="H295" s="117"/>
      <c r="I295" s="117"/>
      <c r="J295" s="117"/>
      <c r="K295" s="117"/>
      <c r="L295" s="117"/>
    </row>
    <row r="296" spans="2:12">
      <c r="B296" s="116"/>
      <c r="C296" s="116"/>
      <c r="D296" s="117"/>
      <c r="E296" s="117"/>
      <c r="F296" s="117"/>
      <c r="G296" s="117"/>
      <c r="H296" s="117"/>
      <c r="I296" s="117"/>
      <c r="J296" s="117"/>
      <c r="K296" s="117"/>
      <c r="L296" s="117"/>
    </row>
    <row r="297" spans="2:12">
      <c r="B297" s="116"/>
      <c r="C297" s="116"/>
      <c r="D297" s="117"/>
      <c r="E297" s="117"/>
      <c r="F297" s="117"/>
      <c r="G297" s="117"/>
      <c r="H297" s="117"/>
      <c r="I297" s="117"/>
      <c r="J297" s="117"/>
      <c r="K297" s="117"/>
      <c r="L297" s="117"/>
    </row>
    <row r="298" spans="2:12"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</row>
    <row r="299" spans="2:12">
      <c r="B299" s="116"/>
      <c r="C299" s="116"/>
      <c r="D299" s="117"/>
      <c r="E299" s="117"/>
      <c r="F299" s="117"/>
      <c r="G299" s="117"/>
      <c r="H299" s="117"/>
      <c r="I299" s="117"/>
      <c r="J299" s="117"/>
      <c r="K299" s="117"/>
      <c r="L299" s="117"/>
    </row>
    <row r="300" spans="2:12">
      <c r="B300" s="116"/>
      <c r="C300" s="116"/>
      <c r="D300" s="117"/>
      <c r="E300" s="117"/>
      <c r="F300" s="117"/>
      <c r="G300" s="117"/>
      <c r="H300" s="117"/>
      <c r="I300" s="117"/>
      <c r="J300" s="117"/>
      <c r="K300" s="117"/>
      <c r="L300" s="117"/>
    </row>
    <row r="301" spans="2:12">
      <c r="B301" s="116"/>
      <c r="C301" s="116"/>
      <c r="D301" s="117"/>
      <c r="E301" s="117"/>
      <c r="F301" s="117"/>
      <c r="G301" s="117"/>
      <c r="H301" s="117"/>
      <c r="I301" s="117"/>
      <c r="J301" s="117"/>
      <c r="K301" s="117"/>
      <c r="L301" s="117"/>
    </row>
    <row r="302" spans="2:12">
      <c r="B302" s="116"/>
      <c r="C302" s="116"/>
      <c r="D302" s="117"/>
      <c r="E302" s="117"/>
      <c r="F302" s="117"/>
      <c r="G302" s="117"/>
      <c r="H302" s="117"/>
      <c r="I302" s="117"/>
      <c r="J302" s="117"/>
      <c r="K302" s="117"/>
      <c r="L302" s="117"/>
    </row>
    <row r="303" spans="2:12">
      <c r="B303" s="116"/>
      <c r="C303" s="116"/>
      <c r="D303" s="117"/>
      <c r="E303" s="117"/>
      <c r="F303" s="117"/>
      <c r="G303" s="117"/>
      <c r="H303" s="117"/>
      <c r="I303" s="117"/>
      <c r="J303" s="117"/>
      <c r="K303" s="117"/>
      <c r="L303" s="117"/>
    </row>
    <row r="304" spans="2:12">
      <c r="B304" s="116"/>
      <c r="C304" s="116"/>
      <c r="D304" s="117"/>
      <c r="E304" s="117"/>
      <c r="F304" s="117"/>
      <c r="G304" s="117"/>
      <c r="H304" s="117"/>
      <c r="I304" s="117"/>
      <c r="J304" s="117"/>
      <c r="K304" s="117"/>
      <c r="L304" s="117"/>
    </row>
    <row r="305" spans="2:12">
      <c r="B305" s="116"/>
      <c r="C305" s="116"/>
      <c r="D305" s="117"/>
      <c r="E305" s="117"/>
      <c r="F305" s="117"/>
      <c r="G305" s="117"/>
      <c r="H305" s="117"/>
      <c r="I305" s="117"/>
      <c r="J305" s="117"/>
      <c r="K305" s="117"/>
      <c r="L305" s="117"/>
    </row>
    <row r="306" spans="2:12">
      <c r="B306" s="116"/>
      <c r="C306" s="116"/>
      <c r="D306" s="117"/>
      <c r="E306" s="117"/>
      <c r="F306" s="117"/>
      <c r="G306" s="117"/>
      <c r="H306" s="117"/>
      <c r="I306" s="117"/>
      <c r="J306" s="117"/>
      <c r="K306" s="117"/>
      <c r="L306" s="117"/>
    </row>
    <row r="307" spans="2:12">
      <c r="B307" s="116"/>
      <c r="C307" s="116"/>
      <c r="D307" s="117"/>
      <c r="E307" s="117"/>
      <c r="F307" s="117"/>
      <c r="G307" s="117"/>
      <c r="H307" s="117"/>
      <c r="I307" s="117"/>
      <c r="J307" s="117"/>
      <c r="K307" s="117"/>
      <c r="L307" s="117"/>
    </row>
    <row r="308" spans="2:12">
      <c r="B308" s="116"/>
      <c r="C308" s="116"/>
      <c r="D308" s="117"/>
      <c r="E308" s="117"/>
      <c r="F308" s="117"/>
      <c r="G308" s="117"/>
      <c r="H308" s="117"/>
      <c r="I308" s="117"/>
      <c r="J308" s="117"/>
      <c r="K308" s="117"/>
      <c r="L308" s="117"/>
    </row>
    <row r="309" spans="2:12">
      <c r="B309" s="116"/>
      <c r="C309" s="116"/>
      <c r="D309" s="117"/>
      <c r="E309" s="117"/>
      <c r="F309" s="117"/>
      <c r="G309" s="117"/>
      <c r="H309" s="117"/>
      <c r="I309" s="117"/>
      <c r="J309" s="117"/>
      <c r="K309" s="117"/>
      <c r="L309" s="117"/>
    </row>
    <row r="310" spans="2:12">
      <c r="B310" s="116"/>
      <c r="C310" s="116"/>
      <c r="D310" s="117"/>
      <c r="E310" s="117"/>
      <c r="F310" s="117"/>
      <c r="G310" s="117"/>
      <c r="H310" s="117"/>
      <c r="I310" s="117"/>
      <c r="J310" s="117"/>
      <c r="K310" s="117"/>
      <c r="L310" s="117"/>
    </row>
    <row r="311" spans="2:12">
      <c r="B311" s="116"/>
      <c r="C311" s="116"/>
      <c r="D311" s="117"/>
      <c r="E311" s="117"/>
      <c r="F311" s="117"/>
      <c r="G311" s="117"/>
      <c r="H311" s="117"/>
      <c r="I311" s="117"/>
      <c r="J311" s="117"/>
      <c r="K311" s="117"/>
      <c r="L311" s="117"/>
    </row>
    <row r="312" spans="2:12">
      <c r="B312" s="116"/>
      <c r="C312" s="116"/>
      <c r="D312" s="117"/>
      <c r="E312" s="117"/>
      <c r="F312" s="117"/>
      <c r="G312" s="117"/>
      <c r="H312" s="117"/>
      <c r="I312" s="117"/>
      <c r="J312" s="117"/>
      <c r="K312" s="117"/>
      <c r="L312" s="117"/>
    </row>
    <row r="313" spans="2:12">
      <c r="B313" s="116"/>
      <c r="C313" s="116"/>
      <c r="D313" s="117"/>
      <c r="E313" s="117"/>
      <c r="F313" s="117"/>
      <c r="G313" s="117"/>
      <c r="H313" s="117"/>
      <c r="I313" s="117"/>
      <c r="J313" s="117"/>
      <c r="K313" s="117"/>
      <c r="L313" s="117"/>
    </row>
    <row r="314" spans="2:12">
      <c r="B314" s="116"/>
      <c r="C314" s="116"/>
      <c r="D314" s="117"/>
      <c r="E314" s="117"/>
      <c r="F314" s="117"/>
      <c r="G314" s="117"/>
      <c r="H314" s="117"/>
      <c r="I314" s="117"/>
      <c r="J314" s="117"/>
      <c r="K314" s="117"/>
      <c r="L314" s="117"/>
    </row>
    <row r="315" spans="2:12">
      <c r="B315" s="116"/>
      <c r="C315" s="116"/>
      <c r="D315" s="117"/>
      <c r="E315" s="117"/>
      <c r="F315" s="117"/>
      <c r="G315" s="117"/>
      <c r="H315" s="117"/>
      <c r="I315" s="117"/>
      <c r="J315" s="117"/>
      <c r="K315" s="117"/>
      <c r="L315" s="117"/>
    </row>
    <row r="316" spans="2:12">
      <c r="B316" s="116"/>
      <c r="C316" s="116"/>
      <c r="D316" s="117"/>
      <c r="E316" s="117"/>
      <c r="F316" s="117"/>
      <c r="G316" s="117"/>
      <c r="H316" s="117"/>
      <c r="I316" s="117"/>
      <c r="J316" s="117"/>
      <c r="K316" s="117"/>
      <c r="L316" s="117"/>
    </row>
    <row r="317" spans="2:12">
      <c r="B317" s="116"/>
      <c r="C317" s="116"/>
      <c r="D317" s="117"/>
      <c r="E317" s="117"/>
      <c r="F317" s="117"/>
      <c r="G317" s="117"/>
      <c r="H317" s="117"/>
      <c r="I317" s="117"/>
      <c r="J317" s="117"/>
      <c r="K317" s="117"/>
      <c r="L317" s="117"/>
    </row>
    <row r="318" spans="2:12">
      <c r="B318" s="116"/>
      <c r="C318" s="116"/>
      <c r="D318" s="117"/>
      <c r="E318" s="117"/>
      <c r="F318" s="117"/>
      <c r="G318" s="117"/>
      <c r="H318" s="117"/>
      <c r="I318" s="117"/>
      <c r="J318" s="117"/>
      <c r="K318" s="117"/>
      <c r="L318" s="117"/>
    </row>
    <row r="319" spans="2:12">
      <c r="B319" s="116"/>
      <c r="C319" s="116"/>
      <c r="D319" s="117"/>
      <c r="E319" s="117"/>
      <c r="F319" s="117"/>
      <c r="G319" s="117"/>
      <c r="H319" s="117"/>
      <c r="I319" s="117"/>
      <c r="J319" s="117"/>
      <c r="K319" s="117"/>
      <c r="L319" s="117"/>
    </row>
    <row r="320" spans="2:12">
      <c r="B320" s="116"/>
      <c r="C320" s="116"/>
      <c r="D320" s="117"/>
      <c r="E320" s="117"/>
      <c r="F320" s="117"/>
      <c r="G320" s="117"/>
      <c r="H320" s="117"/>
      <c r="I320" s="117"/>
      <c r="J320" s="117"/>
      <c r="K320" s="117"/>
      <c r="L320" s="117"/>
    </row>
    <row r="321" spans="2:12">
      <c r="B321" s="116"/>
      <c r="C321" s="116"/>
      <c r="D321" s="117"/>
      <c r="E321" s="117"/>
      <c r="F321" s="117"/>
      <c r="G321" s="117"/>
      <c r="H321" s="117"/>
      <c r="I321" s="117"/>
      <c r="J321" s="117"/>
      <c r="K321" s="117"/>
      <c r="L321" s="117"/>
    </row>
    <row r="322" spans="2:12">
      <c r="B322" s="116"/>
      <c r="C322" s="116"/>
      <c r="D322" s="117"/>
      <c r="E322" s="117"/>
      <c r="F322" s="117"/>
      <c r="G322" s="117"/>
      <c r="H322" s="117"/>
      <c r="I322" s="117"/>
      <c r="J322" s="117"/>
      <c r="K322" s="117"/>
      <c r="L322" s="117"/>
    </row>
    <row r="323" spans="2:12">
      <c r="B323" s="116"/>
      <c r="C323" s="116"/>
      <c r="D323" s="117"/>
      <c r="E323" s="117"/>
      <c r="F323" s="117"/>
      <c r="G323" s="117"/>
      <c r="H323" s="117"/>
      <c r="I323" s="117"/>
      <c r="J323" s="117"/>
      <c r="K323" s="117"/>
      <c r="L323" s="117"/>
    </row>
    <row r="324" spans="2:12">
      <c r="B324" s="116"/>
      <c r="C324" s="116"/>
      <c r="D324" s="117"/>
      <c r="E324" s="117"/>
      <c r="F324" s="117"/>
      <c r="G324" s="117"/>
      <c r="H324" s="117"/>
      <c r="I324" s="117"/>
      <c r="J324" s="117"/>
      <c r="K324" s="117"/>
      <c r="L324" s="117"/>
    </row>
    <row r="325" spans="2:12">
      <c r="B325" s="116"/>
      <c r="C325" s="116"/>
      <c r="D325" s="117"/>
      <c r="E325" s="117"/>
      <c r="F325" s="117"/>
      <c r="G325" s="117"/>
      <c r="H325" s="117"/>
      <c r="I325" s="117"/>
      <c r="J325" s="117"/>
      <c r="K325" s="117"/>
      <c r="L325" s="117"/>
    </row>
    <row r="326" spans="2:12">
      <c r="B326" s="116"/>
      <c r="C326" s="116"/>
      <c r="D326" s="117"/>
      <c r="E326" s="117"/>
      <c r="F326" s="117"/>
      <c r="G326" s="117"/>
      <c r="H326" s="117"/>
      <c r="I326" s="117"/>
      <c r="J326" s="117"/>
      <c r="K326" s="117"/>
      <c r="L326" s="117"/>
    </row>
    <row r="327" spans="2:12">
      <c r="B327" s="116"/>
      <c r="C327" s="116"/>
      <c r="D327" s="117"/>
      <c r="E327" s="117"/>
      <c r="F327" s="117"/>
      <c r="G327" s="117"/>
      <c r="H327" s="117"/>
      <c r="I327" s="117"/>
      <c r="J327" s="117"/>
      <c r="K327" s="117"/>
      <c r="L327" s="117"/>
    </row>
    <row r="328" spans="2:12">
      <c r="B328" s="116"/>
      <c r="C328" s="116"/>
      <c r="D328" s="117"/>
      <c r="E328" s="117"/>
      <c r="F328" s="117"/>
      <c r="G328" s="117"/>
      <c r="H328" s="117"/>
      <c r="I328" s="117"/>
      <c r="J328" s="117"/>
      <c r="K328" s="117"/>
      <c r="L328" s="117"/>
    </row>
    <row r="329" spans="2:12">
      <c r="B329" s="116"/>
      <c r="C329" s="116"/>
      <c r="D329" s="117"/>
      <c r="E329" s="117"/>
      <c r="F329" s="117"/>
      <c r="G329" s="117"/>
      <c r="H329" s="117"/>
      <c r="I329" s="117"/>
      <c r="J329" s="117"/>
      <c r="K329" s="117"/>
      <c r="L329" s="117"/>
    </row>
    <row r="330" spans="2:12">
      <c r="B330" s="116"/>
      <c r="C330" s="116"/>
      <c r="D330" s="117"/>
      <c r="E330" s="117"/>
      <c r="F330" s="117"/>
      <c r="G330" s="117"/>
      <c r="H330" s="117"/>
      <c r="I330" s="117"/>
      <c r="J330" s="117"/>
      <c r="K330" s="117"/>
      <c r="L330" s="117"/>
    </row>
    <row r="331" spans="2:12">
      <c r="B331" s="116"/>
      <c r="C331" s="116"/>
      <c r="D331" s="117"/>
      <c r="E331" s="117"/>
      <c r="F331" s="117"/>
      <c r="G331" s="117"/>
      <c r="H331" s="117"/>
      <c r="I331" s="117"/>
      <c r="J331" s="117"/>
      <c r="K331" s="117"/>
      <c r="L331" s="117"/>
    </row>
    <row r="332" spans="2:12">
      <c r="B332" s="116"/>
      <c r="C332" s="116"/>
      <c r="D332" s="117"/>
      <c r="E332" s="117"/>
      <c r="F332" s="117"/>
      <c r="G332" s="117"/>
      <c r="H332" s="117"/>
      <c r="I332" s="117"/>
      <c r="J332" s="117"/>
      <c r="K332" s="117"/>
      <c r="L332" s="117"/>
    </row>
    <row r="333" spans="2:12">
      <c r="B333" s="116"/>
      <c r="C333" s="116"/>
      <c r="D333" s="117"/>
      <c r="E333" s="117"/>
      <c r="F333" s="117"/>
      <c r="G333" s="117"/>
      <c r="H333" s="117"/>
      <c r="I333" s="117"/>
      <c r="J333" s="117"/>
      <c r="K333" s="117"/>
      <c r="L333" s="117"/>
    </row>
    <row r="334" spans="2:12">
      <c r="B334" s="116"/>
      <c r="C334" s="116"/>
      <c r="D334" s="117"/>
      <c r="E334" s="117"/>
      <c r="F334" s="117"/>
      <c r="G334" s="117"/>
      <c r="H334" s="117"/>
      <c r="I334" s="117"/>
      <c r="J334" s="117"/>
      <c r="K334" s="117"/>
      <c r="L334" s="117"/>
    </row>
    <row r="335" spans="2:12">
      <c r="B335" s="116"/>
      <c r="C335" s="116"/>
      <c r="D335" s="117"/>
      <c r="E335" s="117"/>
      <c r="F335" s="117"/>
      <c r="G335" s="117"/>
      <c r="H335" s="117"/>
      <c r="I335" s="117"/>
      <c r="J335" s="117"/>
      <c r="K335" s="117"/>
      <c r="L335" s="117"/>
    </row>
    <row r="336" spans="2:12">
      <c r="B336" s="116"/>
      <c r="C336" s="116"/>
      <c r="D336" s="117"/>
      <c r="E336" s="117"/>
      <c r="F336" s="117"/>
      <c r="G336" s="117"/>
      <c r="H336" s="117"/>
      <c r="I336" s="117"/>
      <c r="J336" s="117"/>
      <c r="K336" s="117"/>
      <c r="L336" s="117"/>
    </row>
    <row r="337" spans="2:12">
      <c r="B337" s="116"/>
      <c r="C337" s="116"/>
      <c r="D337" s="117"/>
      <c r="E337" s="117"/>
      <c r="F337" s="117"/>
      <c r="G337" s="117"/>
      <c r="H337" s="117"/>
      <c r="I337" s="117"/>
      <c r="J337" s="117"/>
      <c r="K337" s="117"/>
      <c r="L337" s="117"/>
    </row>
    <row r="338" spans="2:12">
      <c r="B338" s="116"/>
      <c r="C338" s="116"/>
      <c r="D338" s="117"/>
      <c r="E338" s="117"/>
      <c r="F338" s="117"/>
      <c r="G338" s="117"/>
      <c r="H338" s="117"/>
      <c r="I338" s="117"/>
      <c r="J338" s="117"/>
      <c r="K338" s="117"/>
      <c r="L338" s="117"/>
    </row>
    <row r="339" spans="2:12">
      <c r="B339" s="116"/>
      <c r="C339" s="116"/>
      <c r="D339" s="117"/>
      <c r="E339" s="117"/>
      <c r="F339" s="117"/>
      <c r="G339" s="117"/>
      <c r="H339" s="117"/>
      <c r="I339" s="117"/>
      <c r="J339" s="117"/>
      <c r="K339" s="117"/>
      <c r="L339" s="117"/>
    </row>
    <row r="340" spans="2:12">
      <c r="B340" s="116"/>
      <c r="C340" s="116"/>
      <c r="D340" s="117"/>
      <c r="E340" s="117"/>
      <c r="F340" s="117"/>
      <c r="G340" s="117"/>
      <c r="H340" s="117"/>
      <c r="I340" s="117"/>
      <c r="J340" s="117"/>
      <c r="K340" s="117"/>
      <c r="L340" s="117"/>
    </row>
    <row r="341" spans="2:12">
      <c r="B341" s="116"/>
      <c r="C341" s="116"/>
      <c r="D341" s="117"/>
      <c r="E341" s="117"/>
      <c r="F341" s="117"/>
      <c r="G341" s="117"/>
      <c r="H341" s="117"/>
      <c r="I341" s="117"/>
      <c r="J341" s="117"/>
      <c r="K341" s="117"/>
      <c r="L341" s="117"/>
    </row>
    <row r="342" spans="2:12">
      <c r="B342" s="116"/>
      <c r="C342" s="116"/>
      <c r="D342" s="117"/>
      <c r="E342" s="117"/>
      <c r="F342" s="117"/>
      <c r="G342" s="117"/>
      <c r="H342" s="117"/>
      <c r="I342" s="117"/>
      <c r="J342" s="117"/>
      <c r="K342" s="117"/>
      <c r="L342" s="117"/>
    </row>
    <row r="343" spans="2:12">
      <c r="B343" s="116"/>
      <c r="C343" s="116"/>
      <c r="D343" s="117"/>
      <c r="E343" s="117"/>
      <c r="F343" s="117"/>
      <c r="G343" s="117"/>
      <c r="H343" s="117"/>
      <c r="I343" s="117"/>
      <c r="J343" s="117"/>
      <c r="K343" s="117"/>
      <c r="L343" s="117"/>
    </row>
    <row r="344" spans="2:12">
      <c r="B344" s="116"/>
      <c r="C344" s="116"/>
      <c r="D344" s="117"/>
      <c r="E344" s="117"/>
      <c r="F344" s="117"/>
      <c r="G344" s="117"/>
      <c r="H344" s="117"/>
      <c r="I344" s="117"/>
      <c r="J344" s="117"/>
      <c r="K344" s="117"/>
      <c r="L344" s="117"/>
    </row>
    <row r="345" spans="2:12">
      <c r="B345" s="116"/>
      <c r="C345" s="116"/>
      <c r="D345" s="117"/>
      <c r="E345" s="117"/>
      <c r="F345" s="117"/>
      <c r="G345" s="117"/>
      <c r="H345" s="117"/>
      <c r="I345" s="117"/>
      <c r="J345" s="117"/>
      <c r="K345" s="117"/>
      <c r="L345" s="117"/>
    </row>
    <row r="346" spans="2:12">
      <c r="B346" s="116"/>
      <c r="C346" s="116"/>
      <c r="D346" s="117"/>
      <c r="E346" s="117"/>
      <c r="F346" s="117"/>
      <c r="G346" s="117"/>
      <c r="H346" s="117"/>
      <c r="I346" s="117"/>
      <c r="J346" s="117"/>
      <c r="K346" s="117"/>
      <c r="L346" s="117"/>
    </row>
    <row r="347" spans="2:12">
      <c r="B347" s="116"/>
      <c r="C347" s="116"/>
      <c r="D347" s="117"/>
      <c r="E347" s="117"/>
      <c r="F347" s="117"/>
      <c r="G347" s="117"/>
      <c r="H347" s="117"/>
      <c r="I347" s="117"/>
      <c r="J347" s="117"/>
      <c r="K347" s="117"/>
      <c r="L347" s="117"/>
    </row>
    <row r="348" spans="2:12">
      <c r="B348" s="116"/>
      <c r="C348" s="116"/>
      <c r="D348" s="117"/>
      <c r="E348" s="117"/>
      <c r="F348" s="117"/>
      <c r="G348" s="117"/>
      <c r="H348" s="117"/>
      <c r="I348" s="117"/>
      <c r="J348" s="117"/>
      <c r="K348" s="117"/>
      <c r="L348" s="117"/>
    </row>
    <row r="349" spans="2:12">
      <c r="B349" s="116"/>
      <c r="C349" s="116"/>
      <c r="D349" s="117"/>
      <c r="E349" s="117"/>
      <c r="F349" s="117"/>
      <c r="G349" s="117"/>
      <c r="H349" s="117"/>
      <c r="I349" s="117"/>
      <c r="J349" s="117"/>
      <c r="K349" s="117"/>
      <c r="L349" s="117"/>
    </row>
    <row r="350" spans="2:12">
      <c r="B350" s="116"/>
      <c r="C350" s="116"/>
      <c r="D350" s="117"/>
      <c r="E350" s="117"/>
      <c r="F350" s="117"/>
      <c r="G350" s="117"/>
      <c r="H350" s="117"/>
      <c r="I350" s="117"/>
      <c r="J350" s="117"/>
      <c r="K350" s="117"/>
      <c r="L350" s="117"/>
    </row>
    <row r="351" spans="2:12">
      <c r="B351" s="116"/>
      <c r="C351" s="116"/>
      <c r="D351" s="117"/>
      <c r="E351" s="117"/>
      <c r="F351" s="117"/>
      <c r="G351" s="117"/>
      <c r="H351" s="117"/>
      <c r="I351" s="117"/>
      <c r="J351" s="117"/>
      <c r="K351" s="117"/>
      <c r="L351" s="117"/>
    </row>
    <row r="352" spans="2:12">
      <c r="B352" s="116"/>
      <c r="C352" s="116"/>
      <c r="D352" s="117"/>
      <c r="E352" s="117"/>
      <c r="F352" s="117"/>
      <c r="G352" s="117"/>
      <c r="H352" s="117"/>
      <c r="I352" s="117"/>
      <c r="J352" s="117"/>
      <c r="K352" s="117"/>
      <c r="L352" s="117"/>
    </row>
    <row r="353" spans="2:12">
      <c r="B353" s="116"/>
      <c r="C353" s="116"/>
      <c r="D353" s="117"/>
      <c r="E353" s="117"/>
      <c r="F353" s="117"/>
      <c r="G353" s="117"/>
      <c r="H353" s="117"/>
      <c r="I353" s="117"/>
      <c r="J353" s="117"/>
      <c r="K353" s="117"/>
      <c r="L353" s="117"/>
    </row>
    <row r="354" spans="2:12">
      <c r="B354" s="116"/>
      <c r="C354" s="116"/>
      <c r="D354" s="117"/>
      <c r="E354" s="117"/>
      <c r="F354" s="117"/>
      <c r="G354" s="117"/>
      <c r="H354" s="117"/>
      <c r="I354" s="117"/>
      <c r="J354" s="117"/>
      <c r="K354" s="117"/>
      <c r="L354" s="117"/>
    </row>
    <row r="355" spans="2:12">
      <c r="B355" s="116"/>
      <c r="C355" s="116"/>
      <c r="D355" s="117"/>
      <c r="E355" s="117"/>
      <c r="F355" s="117"/>
      <c r="G355" s="117"/>
      <c r="H355" s="117"/>
      <c r="I355" s="117"/>
      <c r="J355" s="117"/>
      <c r="K355" s="117"/>
      <c r="L355" s="117"/>
    </row>
    <row r="356" spans="2:12">
      <c r="B356" s="116"/>
      <c r="C356" s="116"/>
      <c r="D356" s="117"/>
      <c r="E356" s="117"/>
      <c r="F356" s="117"/>
      <c r="G356" s="117"/>
      <c r="H356" s="117"/>
      <c r="I356" s="117"/>
      <c r="J356" s="117"/>
      <c r="K356" s="117"/>
      <c r="L356" s="117"/>
    </row>
    <row r="357" spans="2:12">
      <c r="B357" s="116"/>
      <c r="C357" s="116"/>
      <c r="D357" s="117"/>
      <c r="E357" s="117"/>
      <c r="F357" s="117"/>
      <c r="G357" s="117"/>
      <c r="H357" s="117"/>
      <c r="I357" s="117"/>
      <c r="J357" s="117"/>
      <c r="K357" s="117"/>
      <c r="L357" s="117"/>
    </row>
    <row r="358" spans="2:12">
      <c r="B358" s="116"/>
      <c r="C358" s="116"/>
      <c r="D358" s="117"/>
      <c r="E358" s="117"/>
      <c r="F358" s="117"/>
      <c r="G358" s="117"/>
      <c r="H358" s="117"/>
      <c r="I358" s="117"/>
      <c r="J358" s="117"/>
      <c r="K358" s="117"/>
      <c r="L358" s="117"/>
    </row>
    <row r="359" spans="2:12">
      <c r="B359" s="116"/>
      <c r="C359" s="116"/>
      <c r="D359" s="117"/>
      <c r="E359" s="117"/>
      <c r="F359" s="117"/>
      <c r="G359" s="117"/>
      <c r="H359" s="117"/>
      <c r="I359" s="117"/>
      <c r="J359" s="117"/>
      <c r="K359" s="117"/>
      <c r="L359" s="117"/>
    </row>
    <row r="360" spans="2:12">
      <c r="B360" s="116"/>
      <c r="C360" s="116"/>
      <c r="D360" s="117"/>
      <c r="E360" s="117"/>
      <c r="F360" s="117"/>
      <c r="G360" s="117"/>
      <c r="H360" s="117"/>
      <c r="I360" s="117"/>
      <c r="J360" s="117"/>
      <c r="K360" s="117"/>
      <c r="L360" s="117"/>
    </row>
    <row r="361" spans="2:12">
      <c r="B361" s="116"/>
      <c r="C361" s="116"/>
      <c r="D361" s="117"/>
      <c r="E361" s="117"/>
      <c r="F361" s="117"/>
      <c r="G361" s="117"/>
      <c r="H361" s="117"/>
      <c r="I361" s="117"/>
      <c r="J361" s="117"/>
      <c r="K361" s="117"/>
      <c r="L361" s="117"/>
    </row>
    <row r="362" spans="2:12">
      <c r="B362" s="116"/>
      <c r="C362" s="116"/>
      <c r="D362" s="117"/>
      <c r="E362" s="117"/>
      <c r="F362" s="117"/>
      <c r="G362" s="117"/>
      <c r="H362" s="117"/>
      <c r="I362" s="117"/>
      <c r="J362" s="117"/>
      <c r="K362" s="117"/>
      <c r="L362" s="117"/>
    </row>
    <row r="363" spans="2:12">
      <c r="B363" s="116"/>
      <c r="C363" s="116"/>
      <c r="D363" s="117"/>
      <c r="E363" s="117"/>
      <c r="F363" s="117"/>
      <c r="G363" s="117"/>
      <c r="H363" s="117"/>
      <c r="I363" s="117"/>
      <c r="J363" s="117"/>
      <c r="K363" s="117"/>
      <c r="L363" s="117"/>
    </row>
    <row r="364" spans="2:12">
      <c r="B364" s="116"/>
      <c r="C364" s="116"/>
      <c r="D364" s="117"/>
      <c r="E364" s="117"/>
      <c r="F364" s="117"/>
      <c r="G364" s="117"/>
      <c r="H364" s="117"/>
      <c r="I364" s="117"/>
      <c r="J364" s="117"/>
      <c r="K364" s="117"/>
      <c r="L364" s="117"/>
    </row>
    <row r="365" spans="2:12">
      <c r="B365" s="116"/>
      <c r="C365" s="116"/>
      <c r="D365" s="117"/>
      <c r="E365" s="117"/>
      <c r="F365" s="117"/>
      <c r="G365" s="117"/>
      <c r="H365" s="117"/>
      <c r="I365" s="117"/>
      <c r="J365" s="117"/>
      <c r="K365" s="117"/>
      <c r="L365" s="117"/>
    </row>
    <row r="366" spans="2:12">
      <c r="B366" s="116"/>
      <c r="C366" s="116"/>
      <c r="D366" s="117"/>
      <c r="E366" s="117"/>
      <c r="F366" s="117"/>
      <c r="G366" s="117"/>
      <c r="H366" s="117"/>
      <c r="I366" s="117"/>
      <c r="J366" s="117"/>
      <c r="K366" s="117"/>
      <c r="L366" s="117"/>
    </row>
    <row r="367" spans="2:12">
      <c r="B367" s="116"/>
      <c r="C367" s="116"/>
      <c r="D367" s="117"/>
      <c r="E367" s="117"/>
      <c r="F367" s="117"/>
      <c r="G367" s="117"/>
      <c r="H367" s="117"/>
      <c r="I367" s="117"/>
      <c r="J367" s="117"/>
      <c r="K367" s="117"/>
      <c r="L367" s="117"/>
    </row>
    <row r="368" spans="2:12">
      <c r="B368" s="116"/>
      <c r="C368" s="116"/>
      <c r="D368" s="117"/>
      <c r="E368" s="117"/>
      <c r="F368" s="117"/>
      <c r="G368" s="117"/>
      <c r="H368" s="117"/>
      <c r="I368" s="117"/>
      <c r="J368" s="117"/>
      <c r="K368" s="117"/>
      <c r="L368" s="117"/>
    </row>
    <row r="369" spans="2:12">
      <c r="B369" s="116"/>
      <c r="C369" s="116"/>
      <c r="D369" s="117"/>
      <c r="E369" s="117"/>
      <c r="F369" s="117"/>
      <c r="G369" s="117"/>
      <c r="H369" s="117"/>
      <c r="I369" s="117"/>
      <c r="J369" s="117"/>
      <c r="K369" s="117"/>
      <c r="L369" s="117"/>
    </row>
    <row r="370" spans="2:12">
      <c r="B370" s="116"/>
      <c r="C370" s="116"/>
      <c r="D370" s="117"/>
      <c r="E370" s="117"/>
      <c r="F370" s="117"/>
      <c r="G370" s="117"/>
      <c r="H370" s="117"/>
      <c r="I370" s="117"/>
      <c r="J370" s="117"/>
      <c r="K370" s="117"/>
      <c r="L370" s="117"/>
    </row>
    <row r="371" spans="2:12">
      <c r="B371" s="116"/>
      <c r="C371" s="116"/>
      <c r="D371" s="117"/>
      <c r="E371" s="117"/>
      <c r="F371" s="117"/>
      <c r="G371" s="117"/>
      <c r="H371" s="117"/>
      <c r="I371" s="117"/>
      <c r="J371" s="117"/>
      <c r="K371" s="117"/>
      <c r="L371" s="117"/>
    </row>
    <row r="372" spans="2:12">
      <c r="B372" s="116"/>
      <c r="C372" s="116"/>
      <c r="D372" s="117"/>
      <c r="E372" s="117"/>
      <c r="F372" s="117"/>
      <c r="G372" s="117"/>
      <c r="H372" s="117"/>
      <c r="I372" s="117"/>
      <c r="J372" s="117"/>
      <c r="K372" s="117"/>
      <c r="L372" s="117"/>
    </row>
    <row r="373" spans="2:12">
      <c r="B373" s="116"/>
      <c r="C373" s="116"/>
      <c r="D373" s="117"/>
      <c r="E373" s="117"/>
      <c r="F373" s="117"/>
      <c r="G373" s="117"/>
      <c r="H373" s="117"/>
      <c r="I373" s="117"/>
      <c r="J373" s="117"/>
      <c r="K373" s="117"/>
      <c r="L373" s="117"/>
    </row>
    <row r="374" spans="2:12">
      <c r="B374" s="116"/>
      <c r="C374" s="116"/>
      <c r="D374" s="117"/>
      <c r="E374" s="117"/>
      <c r="F374" s="117"/>
      <c r="G374" s="117"/>
      <c r="H374" s="117"/>
      <c r="I374" s="117"/>
      <c r="J374" s="117"/>
      <c r="K374" s="117"/>
      <c r="L374" s="117"/>
    </row>
    <row r="375" spans="2:12">
      <c r="B375" s="116"/>
      <c r="C375" s="116"/>
      <c r="D375" s="117"/>
      <c r="E375" s="117"/>
      <c r="F375" s="117"/>
      <c r="G375" s="117"/>
      <c r="H375" s="117"/>
      <c r="I375" s="117"/>
      <c r="J375" s="117"/>
      <c r="K375" s="117"/>
      <c r="L375" s="117"/>
    </row>
    <row r="376" spans="2:12">
      <c r="B376" s="116"/>
      <c r="C376" s="116"/>
      <c r="D376" s="117"/>
      <c r="E376" s="117"/>
      <c r="F376" s="117"/>
      <c r="G376" s="117"/>
      <c r="H376" s="117"/>
      <c r="I376" s="117"/>
      <c r="J376" s="117"/>
      <c r="K376" s="117"/>
      <c r="L376" s="117"/>
    </row>
    <row r="377" spans="2:12">
      <c r="B377" s="116"/>
      <c r="C377" s="116"/>
      <c r="D377" s="117"/>
      <c r="E377" s="117"/>
      <c r="F377" s="117"/>
      <c r="G377" s="117"/>
      <c r="H377" s="117"/>
      <c r="I377" s="117"/>
      <c r="J377" s="117"/>
      <c r="K377" s="117"/>
      <c r="L377" s="117"/>
    </row>
    <row r="378" spans="2:12">
      <c r="B378" s="116"/>
      <c r="C378" s="116"/>
      <c r="D378" s="117"/>
      <c r="E378" s="117"/>
      <c r="F378" s="117"/>
      <c r="G378" s="117"/>
      <c r="H378" s="117"/>
      <c r="I378" s="117"/>
      <c r="J378" s="117"/>
      <c r="K378" s="117"/>
      <c r="L378" s="117"/>
    </row>
    <row r="379" spans="2:12">
      <c r="B379" s="116"/>
      <c r="C379" s="116"/>
      <c r="D379" s="117"/>
      <c r="E379" s="117"/>
      <c r="F379" s="117"/>
      <c r="G379" s="117"/>
      <c r="H379" s="117"/>
      <c r="I379" s="117"/>
      <c r="J379" s="117"/>
      <c r="K379" s="117"/>
      <c r="L379" s="117"/>
    </row>
    <row r="380" spans="2:12">
      <c r="B380" s="116"/>
      <c r="C380" s="116"/>
      <c r="D380" s="117"/>
      <c r="E380" s="117"/>
      <c r="F380" s="117"/>
      <c r="G380" s="117"/>
      <c r="H380" s="117"/>
      <c r="I380" s="117"/>
      <c r="J380" s="117"/>
      <c r="K380" s="117"/>
      <c r="L380" s="117"/>
    </row>
    <row r="381" spans="2:12">
      <c r="B381" s="116"/>
      <c r="C381" s="116"/>
      <c r="D381" s="117"/>
      <c r="E381" s="117"/>
      <c r="F381" s="117"/>
      <c r="G381" s="117"/>
      <c r="H381" s="117"/>
      <c r="I381" s="117"/>
      <c r="J381" s="117"/>
      <c r="K381" s="117"/>
      <c r="L381" s="117"/>
    </row>
    <row r="382" spans="2:12">
      <c r="B382" s="116"/>
      <c r="C382" s="116"/>
      <c r="D382" s="117"/>
      <c r="E382" s="117"/>
      <c r="F382" s="117"/>
      <c r="G382" s="117"/>
      <c r="H382" s="117"/>
      <c r="I382" s="117"/>
      <c r="J382" s="117"/>
      <c r="K382" s="117"/>
      <c r="L382" s="117"/>
    </row>
    <row r="383" spans="2:12">
      <c r="B383" s="116"/>
      <c r="C383" s="116"/>
      <c r="D383" s="117"/>
      <c r="E383" s="117"/>
      <c r="F383" s="117"/>
      <c r="G383" s="117"/>
      <c r="H383" s="117"/>
      <c r="I383" s="117"/>
      <c r="J383" s="117"/>
      <c r="K383" s="117"/>
      <c r="L383" s="117"/>
    </row>
    <row r="384" spans="2:12">
      <c r="B384" s="116"/>
      <c r="C384" s="116"/>
      <c r="D384" s="117"/>
      <c r="E384" s="117"/>
      <c r="F384" s="117"/>
      <c r="G384" s="117"/>
      <c r="H384" s="117"/>
      <c r="I384" s="117"/>
      <c r="J384" s="117"/>
      <c r="K384" s="117"/>
      <c r="L384" s="117"/>
    </row>
    <row r="385" spans="2:12">
      <c r="B385" s="116"/>
      <c r="C385" s="116"/>
      <c r="D385" s="117"/>
      <c r="E385" s="117"/>
      <c r="F385" s="117"/>
      <c r="G385" s="117"/>
      <c r="H385" s="117"/>
      <c r="I385" s="117"/>
      <c r="J385" s="117"/>
      <c r="K385" s="117"/>
      <c r="L385" s="117"/>
    </row>
    <row r="386" spans="2:12">
      <c r="B386" s="116"/>
      <c r="C386" s="116"/>
      <c r="D386" s="117"/>
      <c r="E386" s="117"/>
      <c r="F386" s="117"/>
      <c r="G386" s="117"/>
      <c r="H386" s="117"/>
      <c r="I386" s="117"/>
      <c r="J386" s="117"/>
      <c r="K386" s="117"/>
      <c r="L386" s="117"/>
    </row>
    <row r="387" spans="2:12">
      <c r="B387" s="116"/>
      <c r="C387" s="116"/>
      <c r="D387" s="117"/>
      <c r="E387" s="117"/>
      <c r="F387" s="117"/>
      <c r="G387" s="117"/>
      <c r="H387" s="117"/>
      <c r="I387" s="117"/>
      <c r="J387" s="117"/>
      <c r="K387" s="117"/>
      <c r="L387" s="117"/>
    </row>
    <row r="388" spans="2:12">
      <c r="B388" s="116"/>
      <c r="C388" s="116"/>
      <c r="D388" s="117"/>
      <c r="E388" s="117"/>
      <c r="F388" s="117"/>
      <c r="G388" s="117"/>
      <c r="H388" s="117"/>
      <c r="I388" s="117"/>
      <c r="J388" s="117"/>
      <c r="K388" s="117"/>
      <c r="L388" s="117"/>
    </row>
    <row r="389" spans="2:12">
      <c r="B389" s="116"/>
      <c r="C389" s="116"/>
      <c r="D389" s="117"/>
      <c r="E389" s="117"/>
      <c r="F389" s="117"/>
      <c r="G389" s="117"/>
      <c r="H389" s="117"/>
      <c r="I389" s="117"/>
      <c r="J389" s="117"/>
      <c r="K389" s="117"/>
      <c r="L389" s="117"/>
    </row>
    <row r="390" spans="2:12">
      <c r="B390" s="116"/>
      <c r="C390" s="116"/>
      <c r="D390" s="117"/>
      <c r="E390" s="117"/>
      <c r="F390" s="117"/>
      <c r="G390" s="117"/>
      <c r="H390" s="117"/>
      <c r="I390" s="117"/>
      <c r="J390" s="117"/>
      <c r="K390" s="117"/>
      <c r="L390" s="117"/>
    </row>
    <row r="391" spans="2:12">
      <c r="B391" s="116"/>
      <c r="C391" s="116"/>
      <c r="D391" s="117"/>
      <c r="E391" s="117"/>
      <c r="F391" s="117"/>
      <c r="G391" s="117"/>
      <c r="H391" s="117"/>
      <c r="I391" s="117"/>
      <c r="J391" s="117"/>
      <c r="K391" s="117"/>
      <c r="L391" s="117"/>
    </row>
    <row r="392" spans="2:12">
      <c r="B392" s="116"/>
      <c r="C392" s="116"/>
      <c r="D392" s="117"/>
      <c r="E392" s="117"/>
      <c r="F392" s="117"/>
      <c r="G392" s="117"/>
      <c r="H392" s="117"/>
      <c r="I392" s="117"/>
      <c r="J392" s="117"/>
      <c r="K392" s="117"/>
      <c r="L392" s="117"/>
    </row>
    <row r="393" spans="2:12">
      <c r="B393" s="116"/>
      <c r="C393" s="116"/>
      <c r="D393" s="117"/>
      <c r="E393" s="117"/>
      <c r="F393" s="117"/>
      <c r="G393" s="117"/>
      <c r="H393" s="117"/>
      <c r="I393" s="117"/>
      <c r="J393" s="117"/>
      <c r="K393" s="117"/>
      <c r="L393" s="117"/>
    </row>
    <row r="394" spans="2:12">
      <c r="B394" s="116"/>
      <c r="C394" s="116"/>
      <c r="D394" s="117"/>
      <c r="E394" s="117"/>
      <c r="F394" s="117"/>
      <c r="G394" s="117"/>
      <c r="H394" s="117"/>
      <c r="I394" s="117"/>
      <c r="J394" s="117"/>
      <c r="K394" s="117"/>
      <c r="L394" s="117"/>
    </row>
    <row r="395" spans="2:12">
      <c r="B395" s="116"/>
      <c r="C395" s="116"/>
      <c r="D395" s="117"/>
      <c r="E395" s="117"/>
      <c r="F395" s="117"/>
      <c r="G395" s="117"/>
      <c r="H395" s="117"/>
      <c r="I395" s="117"/>
      <c r="J395" s="117"/>
      <c r="K395" s="117"/>
      <c r="L395" s="117"/>
    </row>
    <row r="396" spans="2:12">
      <c r="B396" s="116"/>
      <c r="C396" s="116"/>
      <c r="D396" s="117"/>
      <c r="E396" s="117"/>
      <c r="F396" s="117"/>
      <c r="G396" s="117"/>
      <c r="H396" s="117"/>
      <c r="I396" s="117"/>
      <c r="J396" s="117"/>
      <c r="K396" s="117"/>
      <c r="L396" s="117"/>
    </row>
    <row r="397" spans="2:12">
      <c r="B397" s="116"/>
      <c r="C397" s="116"/>
      <c r="D397" s="117"/>
      <c r="E397" s="117"/>
      <c r="F397" s="117"/>
      <c r="G397" s="117"/>
      <c r="H397" s="117"/>
      <c r="I397" s="117"/>
      <c r="J397" s="117"/>
      <c r="K397" s="117"/>
      <c r="L397" s="117"/>
    </row>
    <row r="398" spans="2:12">
      <c r="B398" s="116"/>
      <c r="C398" s="116"/>
      <c r="D398" s="117"/>
      <c r="E398" s="117"/>
      <c r="F398" s="117"/>
      <c r="G398" s="117"/>
      <c r="H398" s="117"/>
      <c r="I398" s="117"/>
      <c r="J398" s="117"/>
      <c r="K398" s="117"/>
      <c r="L398" s="117"/>
    </row>
    <row r="399" spans="2:12">
      <c r="B399" s="116"/>
      <c r="C399" s="116"/>
      <c r="D399" s="117"/>
      <c r="E399" s="117"/>
      <c r="F399" s="117"/>
      <c r="G399" s="117"/>
      <c r="H399" s="117"/>
      <c r="I399" s="117"/>
      <c r="J399" s="117"/>
      <c r="K399" s="117"/>
      <c r="L399" s="117"/>
    </row>
    <row r="400" spans="2:12">
      <c r="B400" s="116"/>
      <c r="C400" s="116"/>
      <c r="D400" s="117"/>
      <c r="E400" s="117"/>
      <c r="F400" s="117"/>
      <c r="G400" s="117"/>
      <c r="H400" s="117"/>
      <c r="I400" s="117"/>
      <c r="J400" s="117"/>
      <c r="K400" s="117"/>
      <c r="L400" s="117"/>
    </row>
    <row r="401" spans="2:12">
      <c r="B401" s="116"/>
      <c r="C401" s="116"/>
      <c r="D401" s="117"/>
      <c r="E401" s="117"/>
      <c r="F401" s="117"/>
      <c r="G401" s="117"/>
      <c r="H401" s="117"/>
      <c r="I401" s="117"/>
      <c r="J401" s="117"/>
      <c r="K401" s="117"/>
      <c r="L401" s="117"/>
    </row>
    <row r="402" spans="2:12">
      <c r="B402" s="116"/>
      <c r="C402" s="116"/>
      <c r="D402" s="117"/>
      <c r="E402" s="117"/>
      <c r="F402" s="117"/>
      <c r="G402" s="117"/>
      <c r="H402" s="117"/>
      <c r="I402" s="117"/>
      <c r="J402" s="117"/>
      <c r="K402" s="117"/>
      <c r="L402" s="117"/>
    </row>
    <row r="403" spans="2:12">
      <c r="B403" s="116"/>
      <c r="C403" s="116"/>
      <c r="D403" s="117"/>
      <c r="E403" s="117"/>
      <c r="F403" s="117"/>
      <c r="G403" s="117"/>
      <c r="H403" s="117"/>
      <c r="I403" s="117"/>
      <c r="J403" s="117"/>
      <c r="K403" s="117"/>
      <c r="L403" s="117"/>
    </row>
    <row r="404" spans="2:12">
      <c r="B404" s="116"/>
      <c r="C404" s="116"/>
      <c r="D404" s="117"/>
      <c r="E404" s="117"/>
      <c r="F404" s="117"/>
      <c r="G404" s="117"/>
      <c r="H404" s="117"/>
      <c r="I404" s="117"/>
      <c r="J404" s="117"/>
      <c r="K404" s="117"/>
      <c r="L404" s="117"/>
    </row>
    <row r="405" spans="2:12">
      <c r="B405" s="116"/>
      <c r="C405" s="116"/>
      <c r="D405" s="117"/>
      <c r="E405" s="117"/>
      <c r="F405" s="117"/>
      <c r="G405" s="117"/>
      <c r="H405" s="117"/>
      <c r="I405" s="117"/>
      <c r="J405" s="117"/>
      <c r="K405" s="117"/>
      <c r="L405" s="117"/>
    </row>
    <row r="406" spans="2:12">
      <c r="B406" s="116"/>
      <c r="C406" s="116"/>
      <c r="D406" s="117"/>
      <c r="E406" s="117"/>
      <c r="F406" s="117"/>
      <c r="G406" s="117"/>
      <c r="H406" s="117"/>
      <c r="I406" s="117"/>
      <c r="J406" s="117"/>
      <c r="K406" s="117"/>
      <c r="L406" s="117"/>
    </row>
    <row r="407" spans="2:12">
      <c r="B407" s="116"/>
      <c r="C407" s="116"/>
      <c r="D407" s="117"/>
      <c r="E407" s="117"/>
      <c r="F407" s="117"/>
      <c r="G407" s="117"/>
      <c r="H407" s="117"/>
      <c r="I407" s="117"/>
      <c r="J407" s="117"/>
      <c r="K407" s="117"/>
      <c r="L407" s="117"/>
    </row>
    <row r="408" spans="2:12">
      <c r="B408" s="116"/>
      <c r="C408" s="116"/>
      <c r="D408" s="117"/>
      <c r="E408" s="117"/>
      <c r="F408" s="117"/>
      <c r="G408" s="117"/>
      <c r="H408" s="117"/>
      <c r="I408" s="117"/>
      <c r="J408" s="117"/>
      <c r="K408" s="117"/>
      <c r="L408" s="117"/>
    </row>
    <row r="409" spans="2:12">
      <c r="B409" s="116"/>
      <c r="C409" s="116"/>
      <c r="D409" s="117"/>
      <c r="E409" s="117"/>
      <c r="F409" s="117"/>
      <c r="G409" s="117"/>
      <c r="H409" s="117"/>
      <c r="I409" s="117"/>
      <c r="J409" s="117"/>
      <c r="K409" s="117"/>
      <c r="L409" s="117"/>
    </row>
    <row r="410" spans="2:12">
      <c r="B410" s="116"/>
      <c r="C410" s="116"/>
      <c r="D410" s="117"/>
      <c r="E410" s="117"/>
      <c r="F410" s="117"/>
      <c r="G410" s="117"/>
      <c r="H410" s="117"/>
      <c r="I410" s="117"/>
      <c r="J410" s="117"/>
      <c r="K410" s="117"/>
      <c r="L410" s="117"/>
    </row>
    <row r="411" spans="2:12">
      <c r="B411" s="116"/>
      <c r="C411" s="116"/>
      <c r="D411" s="117"/>
      <c r="E411" s="117"/>
      <c r="F411" s="117"/>
      <c r="G411" s="117"/>
      <c r="H411" s="117"/>
      <c r="I411" s="117"/>
      <c r="J411" s="117"/>
      <c r="K411" s="117"/>
      <c r="L411" s="117"/>
    </row>
    <row r="412" spans="2:12">
      <c r="B412" s="116"/>
      <c r="C412" s="116"/>
      <c r="D412" s="117"/>
      <c r="E412" s="117"/>
      <c r="F412" s="117"/>
      <c r="G412" s="117"/>
      <c r="H412" s="117"/>
      <c r="I412" s="117"/>
      <c r="J412" s="117"/>
      <c r="K412" s="117"/>
      <c r="L412" s="117"/>
    </row>
    <row r="413" spans="2:12">
      <c r="B413" s="116"/>
      <c r="C413" s="116"/>
      <c r="D413" s="117"/>
      <c r="E413" s="117"/>
      <c r="F413" s="117"/>
      <c r="G413" s="117"/>
      <c r="H413" s="117"/>
      <c r="I413" s="117"/>
      <c r="J413" s="117"/>
      <c r="K413" s="117"/>
      <c r="L413" s="117"/>
    </row>
    <row r="414" spans="2:12">
      <c r="B414" s="116"/>
      <c r="C414" s="116"/>
      <c r="D414" s="117"/>
      <c r="E414" s="117"/>
      <c r="F414" s="117"/>
      <c r="G414" s="117"/>
      <c r="H414" s="117"/>
      <c r="I414" s="117"/>
      <c r="J414" s="117"/>
      <c r="K414" s="117"/>
      <c r="L414" s="117"/>
    </row>
    <row r="415" spans="2:12">
      <c r="B415" s="116"/>
      <c r="C415" s="116"/>
      <c r="D415" s="117"/>
      <c r="E415" s="117"/>
      <c r="F415" s="117"/>
      <c r="G415" s="117"/>
      <c r="H415" s="117"/>
      <c r="I415" s="117"/>
      <c r="J415" s="117"/>
      <c r="K415" s="117"/>
      <c r="L415" s="117"/>
    </row>
    <row r="416" spans="2:12">
      <c r="B416" s="116"/>
      <c r="C416" s="116"/>
      <c r="D416" s="117"/>
      <c r="E416" s="117"/>
      <c r="F416" s="117"/>
      <c r="G416" s="117"/>
      <c r="H416" s="117"/>
      <c r="I416" s="117"/>
      <c r="J416" s="117"/>
      <c r="K416" s="117"/>
      <c r="L416" s="117"/>
    </row>
    <row r="417" spans="2:12">
      <c r="B417" s="116"/>
      <c r="C417" s="116"/>
      <c r="D417" s="117"/>
      <c r="E417" s="117"/>
      <c r="F417" s="117"/>
      <c r="G417" s="117"/>
      <c r="H417" s="117"/>
      <c r="I417" s="117"/>
      <c r="J417" s="117"/>
      <c r="K417" s="117"/>
      <c r="L417" s="117"/>
    </row>
    <row r="418" spans="2:12">
      <c r="B418" s="116"/>
      <c r="C418" s="116"/>
      <c r="D418" s="117"/>
      <c r="E418" s="117"/>
      <c r="F418" s="117"/>
      <c r="G418" s="117"/>
      <c r="H418" s="117"/>
      <c r="I418" s="117"/>
      <c r="J418" s="117"/>
      <c r="K418" s="117"/>
      <c r="L418" s="117"/>
    </row>
    <row r="419" spans="2:12">
      <c r="B419" s="116"/>
      <c r="C419" s="116"/>
      <c r="D419" s="117"/>
      <c r="E419" s="117"/>
      <c r="F419" s="117"/>
      <c r="G419" s="117"/>
      <c r="H419" s="117"/>
      <c r="I419" s="117"/>
      <c r="J419" s="117"/>
      <c r="K419" s="117"/>
      <c r="L419" s="117"/>
    </row>
    <row r="420" spans="2:12">
      <c r="B420" s="116"/>
      <c r="C420" s="116"/>
      <c r="D420" s="117"/>
      <c r="E420" s="117"/>
      <c r="F420" s="117"/>
      <c r="G420" s="117"/>
      <c r="H420" s="117"/>
      <c r="I420" s="117"/>
      <c r="J420" s="117"/>
      <c r="K420" s="117"/>
      <c r="L420" s="117"/>
    </row>
    <row r="421" spans="2:12">
      <c r="B421" s="116"/>
      <c r="C421" s="116"/>
      <c r="D421" s="117"/>
      <c r="E421" s="117"/>
      <c r="F421" s="117"/>
      <c r="G421" s="117"/>
      <c r="H421" s="117"/>
      <c r="I421" s="117"/>
      <c r="J421" s="117"/>
      <c r="K421" s="117"/>
      <c r="L421" s="117"/>
    </row>
    <row r="422" spans="2:12">
      <c r="B422" s="116"/>
      <c r="C422" s="116"/>
      <c r="D422" s="117"/>
      <c r="E422" s="117"/>
      <c r="F422" s="117"/>
      <c r="G422" s="117"/>
      <c r="H422" s="117"/>
      <c r="I422" s="117"/>
      <c r="J422" s="117"/>
      <c r="K422" s="117"/>
      <c r="L422" s="117"/>
    </row>
    <row r="423" spans="2:12">
      <c r="B423" s="116"/>
      <c r="C423" s="116"/>
      <c r="D423" s="117"/>
      <c r="E423" s="117"/>
      <c r="F423" s="117"/>
      <c r="G423" s="117"/>
      <c r="H423" s="117"/>
      <c r="I423" s="117"/>
      <c r="J423" s="117"/>
      <c r="K423" s="117"/>
      <c r="L423" s="117"/>
    </row>
    <row r="424" spans="2:12">
      <c r="B424" s="116"/>
      <c r="C424" s="116"/>
      <c r="D424" s="117"/>
      <c r="E424" s="117"/>
      <c r="F424" s="117"/>
      <c r="G424" s="117"/>
      <c r="H424" s="117"/>
      <c r="I424" s="117"/>
      <c r="J424" s="117"/>
      <c r="K424" s="117"/>
      <c r="L424" s="117"/>
    </row>
    <row r="425" spans="2:12">
      <c r="B425" s="116"/>
      <c r="C425" s="116"/>
      <c r="D425" s="117"/>
      <c r="E425" s="117"/>
      <c r="F425" s="117"/>
      <c r="G425" s="117"/>
      <c r="H425" s="117"/>
      <c r="I425" s="117"/>
      <c r="J425" s="117"/>
      <c r="K425" s="117"/>
      <c r="L425" s="117"/>
    </row>
    <row r="426" spans="2:12">
      <c r="B426" s="116"/>
      <c r="C426" s="116"/>
      <c r="D426" s="117"/>
      <c r="E426" s="117"/>
      <c r="F426" s="117"/>
      <c r="G426" s="117"/>
      <c r="H426" s="117"/>
      <c r="I426" s="117"/>
      <c r="J426" s="117"/>
      <c r="K426" s="117"/>
      <c r="L426" s="117"/>
    </row>
    <row r="427" spans="2:12">
      <c r="B427" s="116"/>
      <c r="C427" s="116"/>
      <c r="D427" s="117"/>
      <c r="E427" s="117"/>
      <c r="F427" s="117"/>
      <c r="G427" s="117"/>
      <c r="H427" s="117"/>
      <c r="I427" s="117"/>
      <c r="J427" s="117"/>
      <c r="K427" s="117"/>
      <c r="L427" s="117"/>
    </row>
    <row r="428" spans="2:12">
      <c r="B428" s="116"/>
      <c r="C428" s="116"/>
      <c r="D428" s="117"/>
      <c r="E428" s="117"/>
      <c r="F428" s="117"/>
      <c r="G428" s="117"/>
      <c r="H428" s="117"/>
      <c r="I428" s="117"/>
      <c r="J428" s="117"/>
      <c r="K428" s="117"/>
      <c r="L428" s="117"/>
    </row>
    <row r="429" spans="2:12">
      <c r="B429" s="116"/>
      <c r="C429" s="116"/>
      <c r="D429" s="117"/>
      <c r="E429" s="117"/>
      <c r="F429" s="117"/>
      <c r="G429" s="117"/>
      <c r="H429" s="117"/>
      <c r="I429" s="117"/>
      <c r="J429" s="117"/>
      <c r="K429" s="117"/>
      <c r="L429" s="117"/>
    </row>
    <row r="430" spans="2:12">
      <c r="B430" s="116"/>
      <c r="C430" s="116"/>
      <c r="D430" s="117"/>
      <c r="E430" s="117"/>
      <c r="F430" s="117"/>
      <c r="G430" s="117"/>
      <c r="H430" s="117"/>
      <c r="I430" s="117"/>
      <c r="J430" s="117"/>
      <c r="K430" s="117"/>
      <c r="L430" s="117"/>
    </row>
    <row r="431" spans="2:12">
      <c r="B431" s="116"/>
      <c r="C431" s="116"/>
      <c r="D431" s="117"/>
      <c r="E431" s="117"/>
      <c r="F431" s="117"/>
      <c r="G431" s="117"/>
      <c r="H431" s="117"/>
      <c r="I431" s="117"/>
      <c r="J431" s="117"/>
      <c r="K431" s="117"/>
      <c r="L431" s="117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D1048576 E1:E14 E16:E1048576 F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2021-04-04T11:27:40Z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