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אופציות!$B$8:$L$15</definedName>
    <definedName name="_xlnm._FilterDatabase" localSheetId="21" hidden="1">הלוואות!$B$7:$R$984</definedName>
    <definedName name="_xlnm._FilterDatabase" localSheetId="25" hidden="1">'השקעות אחרות '!$B$7:$K$99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מזומנים!$B$7:$L$189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מזומנים!$B$6:$K$31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12" i="58" l="1"/>
  <c r="J20" i="58" l="1"/>
  <c r="J11" i="58" s="1"/>
  <c r="J10" i="58" s="1"/>
  <c r="C43" i="88" l="1"/>
  <c r="C26" i="88" l="1"/>
  <c r="P33" i="78"/>
  <c r="P11" i="78" s="1"/>
  <c r="P10" i="78" s="1"/>
  <c r="C33" i="88" s="1"/>
  <c r="C37" i="88" l="1"/>
  <c r="R13" i="61"/>
  <c r="R12" i="61" s="1"/>
  <c r="R11" i="61" s="1"/>
  <c r="I11" i="81"/>
  <c r="I10" i="81" s="1"/>
  <c r="J13" i="81" s="1"/>
  <c r="J12" i="81" l="1"/>
  <c r="J11" i="81"/>
  <c r="J10" i="81"/>
  <c r="Q220" i="78"/>
  <c r="Q219" i="78"/>
  <c r="Q218" i="78"/>
  <c r="Q217" i="78"/>
  <c r="Q216" i="78"/>
  <c r="Q215" i="78"/>
  <c r="Q214" i="78"/>
  <c r="Q213" i="78"/>
  <c r="Q212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1" i="78"/>
  <c r="Q30" i="78"/>
  <c r="Q29" i="78"/>
  <c r="Q28" i="78"/>
  <c r="Q27" i="78"/>
  <c r="Q26" i="78"/>
  <c r="Q25" i="78"/>
  <c r="Q24" i="78"/>
  <c r="Q23" i="78"/>
  <c r="Q22" i="78"/>
  <c r="Q21" i="78"/>
  <c r="Q20" i="78"/>
  <c r="Q19" i="78"/>
  <c r="Q18" i="78"/>
  <c r="Q17" i="78"/>
  <c r="Q16" i="78"/>
  <c r="Q15" i="78"/>
  <c r="Q14" i="78"/>
  <c r="Q13" i="78"/>
  <c r="Q12" i="78"/>
  <c r="Q11" i="78"/>
  <c r="Q10" i="78"/>
  <c r="J67" i="76"/>
  <c r="J66" i="76"/>
  <c r="J65" i="76"/>
  <c r="J63" i="76"/>
  <c r="J62" i="76"/>
  <c r="J61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M32" i="63"/>
  <c r="M31" i="63"/>
  <c r="M30" i="63"/>
  <c r="M29" i="63"/>
  <c r="M28" i="63"/>
  <c r="M27" i="63"/>
  <c r="M25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T352" i="61"/>
  <c r="T351" i="61"/>
  <c r="T350" i="61"/>
  <c r="T349" i="61"/>
  <c r="T348" i="61"/>
  <c r="T347" i="61"/>
  <c r="T346" i="61"/>
  <c r="T345" i="61"/>
  <c r="T344" i="61"/>
  <c r="T343" i="61"/>
  <c r="T342" i="61"/>
  <c r="T341" i="61"/>
  <c r="T340" i="61"/>
  <c r="T339" i="61"/>
  <c r="T338" i="61"/>
  <c r="T337" i="61"/>
  <c r="T336" i="61"/>
  <c r="T335" i="61"/>
  <c r="T334" i="61"/>
  <c r="T333" i="61"/>
  <c r="T332" i="61"/>
  <c r="T331" i="61"/>
  <c r="T330" i="61"/>
  <c r="T329" i="61"/>
  <c r="T328" i="61"/>
  <c r="T327" i="61"/>
  <c r="T326" i="61"/>
  <c r="T325" i="61"/>
  <c r="T324" i="61"/>
  <c r="T323" i="61"/>
  <c r="T322" i="61"/>
  <c r="T321" i="61"/>
  <c r="T320" i="61"/>
  <c r="T319" i="61"/>
  <c r="T318" i="61"/>
  <c r="T317" i="61"/>
  <c r="T316" i="61"/>
  <c r="T315" i="61"/>
  <c r="T314" i="61"/>
  <c r="T313" i="61"/>
  <c r="T312" i="61"/>
  <c r="T311" i="61"/>
  <c r="T310" i="61"/>
  <c r="T309" i="61"/>
  <c r="T308" i="61"/>
  <c r="T307" i="61"/>
  <c r="T306" i="61"/>
  <c r="T305" i="61"/>
  <c r="T304" i="61"/>
  <c r="T303" i="61"/>
  <c r="T302" i="61"/>
  <c r="T301" i="61"/>
  <c r="T300" i="61"/>
  <c r="T299" i="61"/>
  <c r="T298" i="61"/>
  <c r="T297" i="61"/>
  <c r="T296" i="61"/>
  <c r="T295" i="61"/>
  <c r="T294" i="61"/>
  <c r="T293" i="61"/>
  <c r="T292" i="61"/>
  <c r="T291" i="61"/>
  <c r="T290" i="61"/>
  <c r="T289" i="61"/>
  <c r="T288" i="61"/>
  <c r="T287" i="61"/>
  <c r="T286" i="61"/>
  <c r="T285" i="61"/>
  <c r="T284" i="61"/>
  <c r="T283" i="61"/>
  <c r="T282" i="61"/>
  <c r="T281" i="61"/>
  <c r="T280" i="61"/>
  <c r="T279" i="61"/>
  <c r="T278" i="61"/>
  <c r="T277" i="61"/>
  <c r="T276" i="61"/>
  <c r="T275" i="61"/>
  <c r="T274" i="61"/>
  <c r="T273" i="61"/>
  <c r="T272" i="61"/>
  <c r="T271" i="61"/>
  <c r="T270" i="61"/>
  <c r="T269" i="61"/>
  <c r="T268" i="61"/>
  <c r="T267" i="61"/>
  <c r="T266" i="61"/>
  <c r="T265" i="61"/>
  <c r="T264" i="61"/>
  <c r="T263" i="61"/>
  <c r="T262" i="61"/>
  <c r="T261" i="61"/>
  <c r="T260" i="61"/>
  <c r="T259" i="61"/>
  <c r="T258" i="61"/>
  <c r="T256" i="61"/>
  <c r="T255" i="61"/>
  <c r="T254" i="61"/>
  <c r="T253" i="61"/>
  <c r="T252" i="61"/>
  <c r="T251" i="61"/>
  <c r="T250" i="61"/>
  <c r="T249" i="61"/>
  <c r="T248" i="61"/>
  <c r="T246" i="61"/>
  <c r="T245" i="61"/>
  <c r="T244" i="61"/>
  <c r="T243" i="61"/>
  <c r="T242" i="61"/>
  <c r="T241" i="61"/>
  <c r="T240" i="61"/>
  <c r="T239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221" i="61"/>
  <c r="T161" i="61"/>
  <c r="T160" i="61"/>
  <c r="T159" i="61"/>
  <c r="T158" i="61"/>
  <c r="T157" i="61"/>
  <c r="T156" i="61"/>
  <c r="T155" i="61"/>
  <c r="T154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59" i="59"/>
  <c r="Q58" i="59"/>
  <c r="Q57" i="59"/>
  <c r="Q56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1" i="59"/>
  <c r="Q40" i="59"/>
  <c r="Q39" i="59"/>
  <c r="Q38" i="59"/>
  <c r="Q37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30" i="58"/>
  <c r="K29" i="58"/>
  <c r="K28" i="58"/>
  <c r="K27" i="58"/>
  <c r="K26" i="58"/>
  <c r="K25" i="58"/>
  <c r="K24" i="58"/>
  <c r="K23" i="58"/>
  <c r="K22" i="58"/>
  <c r="K21" i="58"/>
  <c r="K20" i="58"/>
  <c r="K18" i="58"/>
  <c r="K17" i="58"/>
  <c r="K16" i="58"/>
  <c r="K15" i="58"/>
  <c r="K14" i="58"/>
  <c r="K13" i="58"/>
  <c r="K12" i="58"/>
  <c r="K11" i="58"/>
  <c r="K10" i="58"/>
  <c r="C15" i="88"/>
  <c r="C23" i="88"/>
  <c r="C11" i="88"/>
  <c r="C12" i="88" l="1"/>
  <c r="C10" i="88" l="1"/>
  <c r="C42" i="88" s="1"/>
  <c r="K12" i="81" l="1"/>
  <c r="K13" i="81"/>
  <c r="K10" i="81"/>
  <c r="R219" i="78"/>
  <c r="R217" i="78"/>
  <c r="R215" i="78"/>
  <c r="R213" i="78"/>
  <c r="R211" i="78"/>
  <c r="R209" i="78"/>
  <c r="R207" i="78"/>
  <c r="R205" i="78"/>
  <c r="R203" i="78"/>
  <c r="R201" i="78"/>
  <c r="R199" i="78"/>
  <c r="R197" i="78"/>
  <c r="R195" i="78"/>
  <c r="R193" i="78"/>
  <c r="R191" i="78"/>
  <c r="R189" i="78"/>
  <c r="R187" i="78"/>
  <c r="R185" i="78"/>
  <c r="R183" i="78"/>
  <c r="R181" i="78"/>
  <c r="R179" i="78"/>
  <c r="R177" i="78"/>
  <c r="R175" i="78"/>
  <c r="R173" i="78"/>
  <c r="R171" i="78"/>
  <c r="R169" i="78"/>
  <c r="R167" i="78"/>
  <c r="R165" i="78"/>
  <c r="R163" i="78"/>
  <c r="R161" i="78"/>
  <c r="R159" i="78"/>
  <c r="R157" i="78"/>
  <c r="R155" i="78"/>
  <c r="R153" i="78"/>
  <c r="R151" i="78"/>
  <c r="R149" i="78"/>
  <c r="R147" i="78"/>
  <c r="R145" i="78"/>
  <c r="R143" i="78"/>
  <c r="R141" i="78"/>
  <c r="R139" i="78"/>
  <c r="R137" i="78"/>
  <c r="R135" i="78"/>
  <c r="R133" i="78"/>
  <c r="R131" i="78"/>
  <c r="R129" i="78"/>
  <c r="R127" i="78"/>
  <c r="R125" i="78"/>
  <c r="R123" i="78"/>
  <c r="R121" i="78"/>
  <c r="R119" i="78"/>
  <c r="R117" i="78"/>
  <c r="R115" i="78"/>
  <c r="R113" i="78"/>
  <c r="R110" i="78"/>
  <c r="R108" i="78"/>
  <c r="R106" i="78"/>
  <c r="R104" i="78"/>
  <c r="R102" i="78"/>
  <c r="R100" i="78"/>
  <c r="R98" i="78"/>
  <c r="R96" i="78"/>
  <c r="R94" i="78"/>
  <c r="R90" i="78"/>
  <c r="R88" i="78"/>
  <c r="R86" i="78"/>
  <c r="R84" i="78"/>
  <c r="R82" i="78"/>
  <c r="R80" i="78"/>
  <c r="R78" i="78"/>
  <c r="R76" i="78"/>
  <c r="R74" i="78"/>
  <c r="R72" i="78"/>
  <c r="R70" i="78"/>
  <c r="R68" i="78"/>
  <c r="R66" i="78"/>
  <c r="R64" i="78"/>
  <c r="R62" i="78"/>
  <c r="R60" i="78"/>
  <c r="R58" i="78"/>
  <c r="R56" i="78"/>
  <c r="R52" i="78"/>
  <c r="K11" i="81"/>
  <c r="R220" i="78"/>
  <c r="R218" i="78"/>
  <c r="R216" i="78"/>
  <c r="R214" i="78"/>
  <c r="R212" i="78"/>
  <c r="R210" i="78"/>
  <c r="R208" i="78"/>
  <c r="R206" i="78"/>
  <c r="R204" i="78"/>
  <c r="R202" i="78"/>
  <c r="R200" i="78"/>
  <c r="R198" i="78"/>
  <c r="R196" i="78"/>
  <c r="R194" i="78"/>
  <c r="R192" i="78"/>
  <c r="R190" i="78"/>
  <c r="R188" i="78"/>
  <c r="R186" i="78"/>
  <c r="R184" i="78"/>
  <c r="R182" i="78"/>
  <c r="R180" i="78"/>
  <c r="R178" i="78"/>
  <c r="R176" i="78"/>
  <c r="R174" i="78"/>
  <c r="R172" i="78"/>
  <c r="R170" i="78"/>
  <c r="R168" i="78"/>
  <c r="R166" i="78"/>
  <c r="R164" i="78"/>
  <c r="R162" i="78"/>
  <c r="R160" i="78"/>
  <c r="R158" i="78"/>
  <c r="R156" i="78"/>
  <c r="R154" i="78"/>
  <c r="R152" i="78"/>
  <c r="R150" i="78"/>
  <c r="R148" i="78"/>
  <c r="R146" i="78"/>
  <c r="R144" i="78"/>
  <c r="R142" i="78"/>
  <c r="R140" i="78"/>
  <c r="R138" i="78"/>
  <c r="R136" i="78"/>
  <c r="R134" i="78"/>
  <c r="R132" i="78"/>
  <c r="R130" i="78"/>
  <c r="R128" i="78"/>
  <c r="R126" i="78"/>
  <c r="R124" i="78"/>
  <c r="R122" i="78"/>
  <c r="R120" i="78"/>
  <c r="R118" i="78"/>
  <c r="R116" i="78"/>
  <c r="R114" i="78"/>
  <c r="R112" i="78"/>
  <c r="R109" i="78"/>
  <c r="R107" i="78"/>
  <c r="R105" i="78"/>
  <c r="R103" i="78"/>
  <c r="R101" i="78"/>
  <c r="R99" i="78"/>
  <c r="R97" i="78"/>
  <c r="R95" i="78"/>
  <c r="R93" i="78"/>
  <c r="R91" i="78"/>
  <c r="R89" i="78"/>
  <c r="R87" i="78"/>
  <c r="R85" i="78"/>
  <c r="R83" i="78"/>
  <c r="R81" i="78"/>
  <c r="R79" i="78"/>
  <c r="R77" i="78"/>
  <c r="R75" i="78"/>
  <c r="R92" i="78"/>
  <c r="R54" i="78"/>
  <c r="R67" i="78"/>
  <c r="R59" i="78"/>
  <c r="R51" i="78"/>
  <c r="R49" i="78"/>
  <c r="R47" i="78"/>
  <c r="R45" i="78"/>
  <c r="R43" i="78"/>
  <c r="R41" i="78"/>
  <c r="R39" i="78"/>
  <c r="R37" i="78"/>
  <c r="R35" i="78"/>
  <c r="R33" i="78"/>
  <c r="R30" i="78"/>
  <c r="R28" i="78"/>
  <c r="R26" i="78"/>
  <c r="R24" i="78"/>
  <c r="R22" i="78"/>
  <c r="R20" i="78"/>
  <c r="R18" i="78"/>
  <c r="R16" i="78"/>
  <c r="R14" i="78"/>
  <c r="R12" i="78"/>
  <c r="R10" i="78"/>
  <c r="K66" i="76"/>
  <c r="K63" i="76"/>
  <c r="K61" i="76"/>
  <c r="K58" i="76"/>
  <c r="K56" i="76"/>
  <c r="K54" i="76"/>
  <c r="K52" i="76"/>
  <c r="K50" i="76"/>
  <c r="K48" i="76"/>
  <c r="K46" i="76"/>
  <c r="K44" i="76"/>
  <c r="K41" i="76"/>
  <c r="K39" i="76"/>
  <c r="K37" i="76"/>
  <c r="K35" i="76"/>
  <c r="K33" i="76"/>
  <c r="K31" i="76"/>
  <c r="K29" i="76"/>
  <c r="K27" i="76"/>
  <c r="K25" i="76"/>
  <c r="K23" i="76"/>
  <c r="K21" i="76"/>
  <c r="K19" i="76"/>
  <c r="K17" i="76"/>
  <c r="K15" i="76"/>
  <c r="K13" i="76"/>
  <c r="K11" i="76"/>
  <c r="S33" i="71"/>
  <c r="S31" i="71"/>
  <c r="S29" i="71"/>
  <c r="S27" i="71"/>
  <c r="S24" i="71"/>
  <c r="S22" i="71"/>
  <c r="S20" i="71"/>
  <c r="S18" i="71"/>
  <c r="S16" i="71"/>
  <c r="S14" i="71"/>
  <c r="S12" i="71"/>
  <c r="O28" i="64"/>
  <c r="O26" i="64"/>
  <c r="O24" i="64"/>
  <c r="O22" i="64"/>
  <c r="O20" i="64"/>
  <c r="O16" i="64"/>
  <c r="N32" i="63"/>
  <c r="N28" i="63"/>
  <c r="N23" i="63"/>
  <c r="N17" i="63"/>
  <c r="N13" i="63"/>
  <c r="K26" i="76"/>
  <c r="S19" i="71"/>
  <c r="O29" i="64"/>
  <c r="O21" i="64"/>
  <c r="O17" i="64"/>
  <c r="O11" i="64"/>
  <c r="N24" i="63"/>
  <c r="N18" i="63"/>
  <c r="N12" i="63"/>
  <c r="R69" i="78"/>
  <c r="R61" i="78"/>
  <c r="R53" i="78"/>
  <c r="R71" i="78"/>
  <c r="R63" i="78"/>
  <c r="R55" i="78"/>
  <c r="R50" i="78"/>
  <c r="R48" i="78"/>
  <c r="R46" i="78"/>
  <c r="R44" i="78"/>
  <c r="R40" i="78"/>
  <c r="R38" i="78"/>
  <c r="R36" i="78"/>
  <c r="R34" i="78"/>
  <c r="R31" i="78"/>
  <c r="R29" i="78"/>
  <c r="R27" i="78"/>
  <c r="R25" i="78"/>
  <c r="R21" i="78"/>
  <c r="R19" i="78"/>
  <c r="R17" i="78"/>
  <c r="R13" i="78"/>
  <c r="R11" i="78"/>
  <c r="K65" i="76"/>
  <c r="K62" i="76"/>
  <c r="K57" i="76"/>
  <c r="K53" i="76"/>
  <c r="K51" i="76"/>
  <c r="K47" i="76"/>
  <c r="K43" i="76"/>
  <c r="K38" i="76"/>
  <c r="K32" i="76"/>
  <c r="K24" i="76"/>
  <c r="K20" i="76"/>
  <c r="K16" i="76"/>
  <c r="K12" i="76"/>
  <c r="S34" i="71"/>
  <c r="S30" i="71"/>
  <c r="S28" i="71"/>
  <c r="S21" i="71"/>
  <c r="S17" i="71"/>
  <c r="S11" i="71"/>
  <c r="O23" i="64"/>
  <c r="O15" i="64"/>
  <c r="N27" i="63"/>
  <c r="N16" i="63"/>
  <c r="R42" i="78"/>
  <c r="R23" i="78"/>
  <c r="R15" i="78"/>
  <c r="K67" i="76"/>
  <c r="K59" i="76"/>
  <c r="K55" i="76"/>
  <c r="K49" i="76"/>
  <c r="K45" i="76"/>
  <c r="K40" i="76"/>
  <c r="K36" i="76"/>
  <c r="K34" i="76"/>
  <c r="K28" i="76"/>
  <c r="K22" i="76"/>
  <c r="K18" i="76"/>
  <c r="K14" i="76"/>
  <c r="S32" i="71"/>
  <c r="S23" i="71"/>
  <c r="S13" i="71"/>
  <c r="O25" i="64"/>
  <c r="N31" i="63"/>
  <c r="N22" i="63"/>
  <c r="R73" i="78"/>
  <c r="R65" i="78"/>
  <c r="R57" i="78"/>
  <c r="O30" i="64"/>
  <c r="O18" i="64"/>
  <c r="O14" i="64"/>
  <c r="O12" i="64"/>
  <c r="N30" i="63"/>
  <c r="N25" i="63"/>
  <c r="N21" i="63"/>
  <c r="N19" i="63"/>
  <c r="N15" i="63"/>
  <c r="N11" i="63"/>
  <c r="K30" i="76"/>
  <c r="S25" i="71"/>
  <c r="S15" i="71"/>
  <c r="O27" i="64"/>
  <c r="O19" i="64"/>
  <c r="O13" i="64"/>
  <c r="N29" i="63"/>
  <c r="N20" i="63"/>
  <c r="N14" i="63"/>
  <c r="U352" i="61"/>
  <c r="U350" i="61"/>
  <c r="U348" i="61"/>
  <c r="U346" i="61"/>
  <c r="U344" i="61"/>
  <c r="U342" i="61"/>
  <c r="U340" i="61"/>
  <c r="U338" i="61"/>
  <c r="U336" i="61"/>
  <c r="U334" i="61"/>
  <c r="U332" i="61"/>
  <c r="U347" i="61"/>
  <c r="U339" i="61"/>
  <c r="U331" i="61"/>
  <c r="U329" i="61"/>
  <c r="U327" i="61"/>
  <c r="U325" i="61"/>
  <c r="U323" i="61"/>
  <c r="U321" i="61"/>
  <c r="U319" i="61"/>
  <c r="U317" i="61"/>
  <c r="U315" i="61"/>
  <c r="U313" i="61"/>
  <c r="U311" i="61"/>
  <c r="U309" i="61"/>
  <c r="U307" i="61"/>
  <c r="U305" i="61"/>
  <c r="U303" i="61"/>
  <c r="U301" i="61"/>
  <c r="U299" i="61"/>
  <c r="U297" i="61"/>
  <c r="U295" i="61"/>
  <c r="U293" i="61"/>
  <c r="U291" i="61"/>
  <c r="U289" i="61"/>
  <c r="U287" i="61"/>
  <c r="U285" i="61"/>
  <c r="U283" i="61"/>
  <c r="U281" i="61"/>
  <c r="U279" i="61"/>
  <c r="U277" i="61"/>
  <c r="U275" i="61"/>
  <c r="U273" i="61"/>
  <c r="U271" i="61"/>
  <c r="U269" i="61"/>
  <c r="U267" i="61"/>
  <c r="U265" i="61"/>
  <c r="U263" i="61"/>
  <c r="U261" i="61"/>
  <c r="U259" i="61"/>
  <c r="U255" i="61"/>
  <c r="U253" i="61"/>
  <c r="U251" i="61"/>
  <c r="U249" i="61"/>
  <c r="U245" i="61"/>
  <c r="U243" i="61"/>
  <c r="U241" i="61"/>
  <c r="U239" i="61"/>
  <c r="U237" i="61"/>
  <c r="U235" i="61"/>
  <c r="U233" i="61"/>
  <c r="U231" i="61"/>
  <c r="U229" i="61"/>
  <c r="U227" i="61"/>
  <c r="U225" i="61"/>
  <c r="U223" i="61"/>
  <c r="U220" i="61"/>
  <c r="U218" i="61"/>
  <c r="U216" i="61"/>
  <c r="U214" i="61"/>
  <c r="U212" i="61"/>
  <c r="U210" i="61"/>
  <c r="U208" i="61"/>
  <c r="U206" i="61"/>
  <c r="U204" i="61"/>
  <c r="U349" i="61"/>
  <c r="U341" i="61"/>
  <c r="U333" i="61"/>
  <c r="U351" i="61"/>
  <c r="U343" i="61"/>
  <c r="U335" i="61"/>
  <c r="U330" i="61"/>
  <c r="U328" i="61"/>
  <c r="U326" i="61"/>
  <c r="U324" i="61"/>
  <c r="U322" i="61"/>
  <c r="U320" i="61"/>
  <c r="U318" i="61"/>
  <c r="U316" i="61"/>
  <c r="U314" i="61"/>
  <c r="U312" i="61"/>
  <c r="U310" i="61"/>
  <c r="U308" i="61"/>
  <c r="U306" i="61"/>
  <c r="U304" i="61"/>
  <c r="U302" i="61"/>
  <c r="U300" i="61"/>
  <c r="U298" i="61"/>
  <c r="U296" i="61"/>
  <c r="U294" i="61"/>
  <c r="U292" i="61"/>
  <c r="U290" i="61"/>
  <c r="U288" i="61"/>
  <c r="U286" i="61"/>
  <c r="U284" i="61"/>
  <c r="U282" i="61"/>
  <c r="U280" i="61"/>
  <c r="U278" i="61"/>
  <c r="U276" i="61"/>
  <c r="U274" i="61"/>
  <c r="U272" i="61"/>
  <c r="U270" i="61"/>
  <c r="U268" i="61"/>
  <c r="U266" i="61"/>
  <c r="U264" i="61"/>
  <c r="U262" i="61"/>
  <c r="U260" i="61"/>
  <c r="U258" i="61"/>
  <c r="U256" i="61"/>
  <c r="U254" i="61"/>
  <c r="U252" i="61"/>
  <c r="U250" i="61"/>
  <c r="U248" i="61"/>
  <c r="U246" i="61"/>
  <c r="U244" i="61"/>
  <c r="U242" i="61"/>
  <c r="U240" i="61"/>
  <c r="U236" i="61"/>
  <c r="U234" i="61"/>
  <c r="U232" i="61"/>
  <c r="U230" i="61"/>
  <c r="U228" i="61"/>
  <c r="U226" i="61"/>
  <c r="U224" i="61"/>
  <c r="U222" i="61"/>
  <c r="U219" i="61"/>
  <c r="U215" i="61"/>
  <c r="U213" i="61"/>
  <c r="U211" i="61"/>
  <c r="U345" i="61"/>
  <c r="U337" i="61"/>
  <c r="U205" i="61"/>
  <c r="U217" i="61"/>
  <c r="U207" i="61"/>
  <c r="U202" i="61"/>
  <c r="U200" i="61"/>
  <c r="U198" i="61"/>
  <c r="U196" i="61"/>
  <c r="U194" i="61"/>
  <c r="U192" i="61"/>
  <c r="U190" i="61"/>
  <c r="U188" i="61"/>
  <c r="U186" i="61"/>
  <c r="U184" i="61"/>
  <c r="U182" i="61"/>
  <c r="U180" i="61"/>
  <c r="U178" i="61"/>
  <c r="U176" i="61"/>
  <c r="U174" i="61"/>
  <c r="U172" i="61"/>
  <c r="U170" i="61"/>
  <c r="U168" i="61"/>
  <c r="U166" i="61"/>
  <c r="U164" i="61"/>
  <c r="U162" i="61"/>
  <c r="U161" i="61"/>
  <c r="U159" i="61"/>
  <c r="U157" i="61"/>
  <c r="U155" i="61"/>
  <c r="U151" i="61"/>
  <c r="U149" i="61"/>
  <c r="U147" i="61"/>
  <c r="U146" i="61"/>
  <c r="U144" i="61"/>
  <c r="U142" i="61"/>
  <c r="U140" i="61"/>
  <c r="U138" i="61"/>
  <c r="U136" i="61"/>
  <c r="U134" i="61"/>
  <c r="U132" i="61"/>
  <c r="U130" i="61"/>
  <c r="U128" i="61"/>
  <c r="U126" i="61"/>
  <c r="U124" i="61"/>
  <c r="U122" i="61"/>
  <c r="U120" i="61"/>
  <c r="U118" i="61"/>
  <c r="U116" i="61"/>
  <c r="U114" i="61"/>
  <c r="U112" i="61"/>
  <c r="U110" i="61"/>
  <c r="U108" i="61"/>
  <c r="U106" i="61"/>
  <c r="U104" i="61"/>
  <c r="U102" i="61"/>
  <c r="U100" i="61"/>
  <c r="U98" i="61"/>
  <c r="U96" i="61"/>
  <c r="U94" i="61"/>
  <c r="U92" i="61"/>
  <c r="U90" i="61"/>
  <c r="U88" i="61"/>
  <c r="U86" i="61"/>
  <c r="U84" i="61"/>
  <c r="U82" i="61"/>
  <c r="U80" i="61"/>
  <c r="U78" i="61"/>
  <c r="U76" i="61"/>
  <c r="U74" i="61"/>
  <c r="U72" i="61"/>
  <c r="U70" i="61"/>
  <c r="U68" i="61"/>
  <c r="U203" i="61"/>
  <c r="U201" i="61"/>
  <c r="U199" i="61"/>
  <c r="U197" i="61"/>
  <c r="U195" i="61"/>
  <c r="U193" i="61"/>
  <c r="U191" i="61"/>
  <c r="U189" i="61"/>
  <c r="U187" i="61"/>
  <c r="U185" i="61"/>
  <c r="U183" i="61"/>
  <c r="U181" i="61"/>
  <c r="U179" i="61"/>
  <c r="U177" i="61"/>
  <c r="U175" i="61"/>
  <c r="U173" i="61"/>
  <c r="U171" i="61"/>
  <c r="U169" i="61"/>
  <c r="U167" i="61"/>
  <c r="U165" i="61"/>
  <c r="U163" i="61"/>
  <c r="U221" i="61"/>
  <c r="U160" i="61"/>
  <c r="U158" i="61"/>
  <c r="U156" i="61"/>
  <c r="U154" i="61"/>
  <c r="U152" i="61"/>
  <c r="U150" i="61"/>
  <c r="U148" i="61"/>
  <c r="U145" i="61"/>
  <c r="U143" i="61"/>
  <c r="U141" i="61"/>
  <c r="U139" i="61"/>
  <c r="U137" i="61"/>
  <c r="U135" i="61"/>
  <c r="U133" i="61"/>
  <c r="U131" i="61"/>
  <c r="U129" i="61"/>
  <c r="U127" i="61"/>
  <c r="U125" i="61"/>
  <c r="U123" i="61"/>
  <c r="U121" i="61"/>
  <c r="U119" i="61"/>
  <c r="U117" i="61"/>
  <c r="U115" i="61"/>
  <c r="U113" i="61"/>
  <c r="U111" i="61"/>
  <c r="U109" i="61"/>
  <c r="U107" i="61"/>
  <c r="U105" i="61"/>
  <c r="U103" i="61"/>
  <c r="U101" i="61"/>
  <c r="U99" i="61"/>
  <c r="U97" i="61"/>
  <c r="U95" i="61"/>
  <c r="U93" i="61"/>
  <c r="U91" i="61"/>
  <c r="U89" i="61"/>
  <c r="U87" i="61"/>
  <c r="U85" i="61"/>
  <c r="U83" i="61"/>
  <c r="U81" i="61"/>
  <c r="U79" i="61"/>
  <c r="U77" i="61"/>
  <c r="U75" i="61"/>
  <c r="U73" i="61"/>
  <c r="U71" i="61"/>
  <c r="U69" i="61"/>
  <c r="U67" i="61"/>
  <c r="U65" i="61"/>
  <c r="U63" i="61"/>
  <c r="U61" i="61"/>
  <c r="U59" i="61"/>
  <c r="U57" i="61"/>
  <c r="U55" i="61"/>
  <c r="U53" i="61"/>
  <c r="U51" i="61"/>
  <c r="U49" i="61"/>
  <c r="U47" i="61"/>
  <c r="U45" i="61"/>
  <c r="U43" i="61"/>
  <c r="U41" i="61"/>
  <c r="U39" i="61"/>
  <c r="U37" i="61"/>
  <c r="U60" i="61"/>
  <c r="U52" i="61"/>
  <c r="U44" i="61"/>
  <c r="U36" i="61"/>
  <c r="U34" i="61"/>
  <c r="U32" i="61"/>
  <c r="U30" i="61"/>
  <c r="U28" i="61"/>
  <c r="U26" i="61"/>
  <c r="U24" i="61"/>
  <c r="U22" i="61"/>
  <c r="U20" i="61"/>
  <c r="U18" i="61"/>
  <c r="U16" i="61"/>
  <c r="U14" i="61"/>
  <c r="U12" i="61"/>
  <c r="R59" i="59"/>
  <c r="R57" i="59"/>
  <c r="R56" i="59"/>
  <c r="R53" i="59"/>
  <c r="R51" i="59"/>
  <c r="R49" i="59"/>
  <c r="R47" i="59"/>
  <c r="R45" i="59"/>
  <c r="R43" i="59"/>
  <c r="R41" i="59"/>
  <c r="R39" i="59"/>
  <c r="R37" i="59"/>
  <c r="R34" i="59"/>
  <c r="R32" i="59"/>
  <c r="R30" i="59"/>
  <c r="R28" i="59"/>
  <c r="R25" i="59"/>
  <c r="R23" i="59"/>
  <c r="R21" i="59"/>
  <c r="R19" i="59"/>
  <c r="R17" i="59"/>
  <c r="R15" i="59"/>
  <c r="R13" i="59"/>
  <c r="R11" i="59"/>
  <c r="R35" i="59"/>
  <c r="R31" i="59"/>
  <c r="R27" i="59"/>
  <c r="R22" i="59"/>
  <c r="R18" i="59"/>
  <c r="R12" i="59"/>
  <c r="U50" i="61"/>
  <c r="U209" i="61"/>
  <c r="U62" i="61"/>
  <c r="U54" i="61"/>
  <c r="U46" i="61"/>
  <c r="U38" i="61"/>
  <c r="R40" i="59"/>
  <c r="R29" i="59"/>
  <c r="R20" i="59"/>
  <c r="R14" i="59"/>
  <c r="U66" i="61"/>
  <c r="U64" i="61"/>
  <c r="U56" i="61"/>
  <c r="U48" i="61"/>
  <c r="U40" i="61"/>
  <c r="U35" i="61"/>
  <c r="U33" i="61"/>
  <c r="U31" i="61"/>
  <c r="U29" i="61"/>
  <c r="U27" i="61"/>
  <c r="U25" i="61"/>
  <c r="U23" i="61"/>
  <c r="U21" i="61"/>
  <c r="U19" i="61"/>
  <c r="U17" i="61"/>
  <c r="U15" i="61"/>
  <c r="U13" i="61"/>
  <c r="U11" i="61"/>
  <c r="R58" i="59"/>
  <c r="R54" i="59"/>
  <c r="R52" i="59"/>
  <c r="R50" i="59"/>
  <c r="R48" i="59"/>
  <c r="R46" i="59"/>
  <c r="R44" i="59"/>
  <c r="R42" i="59"/>
  <c r="R38" i="59"/>
  <c r="R33" i="59"/>
  <c r="R24" i="59"/>
  <c r="R16" i="59"/>
  <c r="U58" i="61"/>
  <c r="U42" i="61"/>
  <c r="L29" i="58"/>
  <c r="L27" i="58"/>
  <c r="L25" i="58"/>
  <c r="L23" i="58"/>
  <c r="L21" i="58"/>
  <c r="L17" i="58"/>
  <c r="L15" i="58"/>
  <c r="L13" i="58"/>
  <c r="L11" i="58"/>
  <c r="L30" i="58"/>
  <c r="L26" i="58"/>
  <c r="L22" i="58"/>
  <c r="L18" i="58"/>
  <c r="L16" i="58"/>
  <c r="L12" i="58"/>
  <c r="L10" i="58"/>
  <c r="L28" i="58"/>
  <c r="L24" i="58"/>
  <c r="L20" i="58"/>
  <c r="L14" i="58"/>
  <c r="D33" i="88"/>
  <c r="D42" i="88"/>
  <c r="D31" i="88"/>
  <c r="D38" i="88"/>
  <c r="D37" i="88"/>
  <c r="D26" i="88"/>
  <c r="D15" i="88"/>
  <c r="D13" i="88"/>
  <c r="D17" i="88"/>
  <c r="D18" i="88"/>
  <c r="D23" i="88"/>
  <c r="D11" i="88"/>
  <c r="D12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01231]}"/>
    <s v="{[Medida].[Medida].&amp;[2]}"/>
    <s v="{[Keren].[Keren].[All]}"/>
    <s v="{[Cheshbon KM].[Hie Peilut].[Peilut 7].&amp;[Kod_Peilut_L7_62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8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7"/>
        <n x="8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  <mdx n="0" f="v">
      <t c="3" si="34">
        <n x="1" s="1"/>
        <n x="44"/>
        <n x="33"/>
      </t>
    </mdx>
  </mdxMetadata>
  <valueMetadata count="5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</valueMetadata>
</metadata>
</file>

<file path=xl/sharedStrings.xml><?xml version="1.0" encoding="utf-8"?>
<sst xmlns="http://schemas.openxmlformats.org/spreadsheetml/2006/main" count="6337" uniqueCount="1489">
  <si>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</si>
  <si>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</si>
  <si>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</si>
  <si>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</si>
  <si>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</si>
  <si>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</si>
  <si>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</si>
  <si>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</si>
  <si>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</si>
  <si>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</si>
  <si>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</si>
  <si>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</si>
  <si>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</si>
  <si>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</si>
  <si>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</si>
  <si>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</si>
  <si>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</si>
  <si>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</si>
  <si>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</si>
  <si>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</si>
  <si>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</si>
  <si>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</si>
  <si>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</si>
  <si>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</si>
  <si>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</si>
  <si>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</si>
  <si>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</si>
  <si>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</si>
  <si>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</si>
  <si>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</si>
  <si>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</si>
  <si>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</si>
  <si>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</si>
  <si>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</si>
  <si>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</si>
  <si>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</si>
  <si>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</si>
  <si>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</si>
  <si>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</si>
  <si>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</si>
  <si>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</si>
  <si>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</si>
  <si>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</si>
  <si>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</si>
  <si>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</si>
  <si>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</si>
  <si>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</si>
  <si>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</si>
  <si>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</si>
  <si>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</si>
  <si>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</si>
  <si>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</si>
  <si>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</si>
  <si>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</si>
  <si>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</si>
  <si>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</si>
  <si>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</si>
  <si>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</si>
  <si>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</si>
  <si>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</si>
  <si>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</si>
  <si>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</si>
  <si>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</si>
  <si>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</si>
  <si>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</si>
  <si>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</si>
  <si>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</si>
  <si>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</si>
  <si>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</si>
  <si>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</si>
  <si>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</si>
  <si>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</si>
  <si>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</si>
  <si>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</si>
  <si>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</si>
  <si>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</si>
  <si>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</si>
  <si>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</si>
  <si>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</si>
  <si>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</si>
  <si>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</si>
  <si>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</si>
  <si>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</si>
  <si>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</si>
  <si>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</si>
  <si>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</si>
  <si>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</si>
  <si>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</si>
  <si>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</si>
  <si>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</si>
  <si>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</si>
  <si>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</si>
  <si>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</si>
  <si>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</si>
  <si>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</si>
  <si>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</si>
  <si>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</si>
  <si>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</si>
  <si>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</si>
  <si>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</si>
  <si>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</si>
  <si>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</si>
  <si>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</si>
  <si>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</si>
  <si>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</si>
  <si>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</si>
  <si>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</si>
  <si>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</si>
  <si>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</si>
  <si>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</si>
  <si>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</si>
  <si>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</si>
  <si>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</si>
  <si>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</si>
  <si>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</si>
  <si>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</si>
  <si>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</si>
  <si>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</si>
  <si>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</si>
  <si>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</si>
  <si>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</si>
  <si>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</si>
  <si>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</si>
  <si>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</si>
  <si>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</si>
  <si>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</si>
  <si>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</si>
  <si>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</si>
  <si>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</si>
  <si>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</si>
  <si>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</si>
  <si>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</si>
  <si>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</si>
  <si>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</si>
  <si>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</si>
  <si>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</si>
  <si>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</si>
  <si>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</si>
  <si>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</si>
  <si>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</si>
  <si>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</si>
  <si>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</si>
  <si>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</si>
  <si>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</si>
  <si>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</si>
  <si>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</si>
  <si>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</si>
  <si>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</si>
  <si>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</si>
  <si>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</si>
  <si>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</si>
  <si>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</si>
  <si>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</si>
  <si>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</si>
  <si>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</si>
  <si>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</si>
  <si>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</si>
  <si>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</si>
  <si>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</si>
  <si>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</si>
  <si>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</si>
  <si>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</si>
  <si>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</si>
  <si>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</si>
  <si>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</si>
  <si>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</si>
  <si>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</si>
  <si>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</si>
  <si>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</si>
  <si>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</si>
  <si>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</si>
  <si>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</si>
  <si>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</si>
  <si>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</si>
  <si>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</si>
  <si>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</si>
  <si>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</si>
  <si>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</si>
  <si>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</si>
  <si>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</si>
  <si>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</si>
  <si>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</si>
  <si>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</si>
  <si>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</si>
  <si>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</si>
  <si>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</si>
  <si>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</si>
  <si>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</si>
  <si>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</si>
  <si>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</si>
  <si>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</si>
  <si>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</si>
  <si>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</si>
  <si>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</si>
  <si>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</si>
  <si>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</si>
  <si>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</si>
  <si>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</si>
  <si>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</si>
  <si>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</si>
  <si>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</si>
  <si>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</si>
  <si>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</si>
  <si>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</si>
  <si>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ענף משק</t>
  </si>
  <si>
    <t>31/12/2020</t>
  </si>
  <si>
    <t>מגדל מקפת קרנות פנסיה וקופות גמל בע"מ</t>
  </si>
  <si>
    <t>מגדל מקפת משלימה (מספר אוצר 659) -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</si>
  <si>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</si>
  <si>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</si>
  <si>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</si>
  <si>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</si>
  <si>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</si>
  <si>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</si>
  <si>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</si>
  <si>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</si>
  <si>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</si>
  <si>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</si>
  <si>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</si>
  <si>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</si>
  <si>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</si>
  <si>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1025</t>
  </si>
  <si>
    <t>1135912</t>
  </si>
  <si>
    <t>ממשלתי צמוד 1151</t>
  </si>
  <si>
    <t>1168301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</si>
  <si>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</si>
  <si>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</si>
  <si>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</si>
  <si>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</si>
  <si>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</si>
  <si>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</si>
  <si>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1011</t>
  </si>
  <si>
    <t>8211013</t>
  </si>
  <si>
    <t>מקמ 111</t>
  </si>
  <si>
    <t>8210114</t>
  </si>
  <si>
    <t>מקמ 1111</t>
  </si>
  <si>
    <t>8211112</t>
  </si>
  <si>
    <t>מקמ 1221</t>
  </si>
  <si>
    <t>8211229</t>
  </si>
  <si>
    <t>מקמ 211</t>
  </si>
  <si>
    <t>8210213</t>
  </si>
  <si>
    <t>מקמ 811</t>
  </si>
  <si>
    <t>8210817</t>
  </si>
  <si>
    <t>מקמ 911</t>
  </si>
  <si>
    <t>8210916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</si>
  <si>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</si>
  <si>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</si>
  <si>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</si>
  <si>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</si>
  <si>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</si>
  <si>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</si>
  <si>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0723</t>
  </si>
  <si>
    <t>1167105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</si>
  <si>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</si>
  <si>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</si>
  <si>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</si>
  <si>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</si>
  <si>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</si>
  <si>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</si>
  <si>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</si>
  <si>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</si>
  <si>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</si>
  <si>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</si>
  <si>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</si>
  <si>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</si>
  <si>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</si>
  <si>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</si>
  <si>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330</t>
  </si>
  <si>
    <t>1160985</t>
  </si>
  <si>
    <t>ממשלתי שקלי 421</t>
  </si>
  <si>
    <t>1138130</t>
  </si>
  <si>
    <t>ממשלתי שקלי 537</t>
  </si>
  <si>
    <t>1166180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</si>
  <si>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</si>
  <si>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</si>
  <si>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</si>
  <si>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</si>
  <si>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</si>
  <si>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</si>
  <si>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ISRAEL 3.8 05/60</t>
  </si>
  <si>
    <t>XS2167193015</t>
  </si>
  <si>
    <t>A+</t>
  </si>
  <si>
    <t>FITCH</t>
  </si>
  <si>
    <t>ISRAEL 4.5 2120</t>
  </si>
  <si>
    <t>US46513JB593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</si>
  <si>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</si>
  <si>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</si>
  <si>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</si>
  <si>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</si>
  <si>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</si>
  <si>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</si>
  <si>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</si>
  <si>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</si>
  <si>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</si>
  <si>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</si>
  <si>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</si>
  <si>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</si>
  <si>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</si>
  <si>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</si>
  <si>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</si>
  <si>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</si>
  <si>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</si>
  <si>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</si>
  <si>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</si>
  <si>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</si>
  <si>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</si>
  <si>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</si>
  <si>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</si>
  <si>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</si>
  <si>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</si>
  <si>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</si>
  <si>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</si>
  <si>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</si>
  <si>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</si>
  <si>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</si>
  <si>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</si>
  <si>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</si>
  <si>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</si>
  <si>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</si>
  <si>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</si>
  <si>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</si>
  <si>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</si>
  <si>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</si>
  <si>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</si>
  <si>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</si>
  <si>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</si>
  <si>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</si>
  <si>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</si>
  <si>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</si>
  <si>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</si>
  <si>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</si>
  <si>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</si>
  <si>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</si>
  <si>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</si>
  <si>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</si>
  <si>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</si>
  <si>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</si>
  <si>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</si>
  <si>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</si>
  <si>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</si>
  <si>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</si>
  <si>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</si>
  <si>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</si>
  <si>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</si>
  <si>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</si>
  <si>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</si>
  <si>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</si>
  <si>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</si>
  <si>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</si>
  <si>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</si>
  <si>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</si>
  <si>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</si>
  <si>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</si>
  <si>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</si>
  <si>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</si>
  <si>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</si>
  <si>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</si>
  <si>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</si>
  <si>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</si>
  <si>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</si>
  <si>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</si>
  <si>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</si>
  <si>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</si>
  <si>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</si>
  <si>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</si>
  <si>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</si>
  <si>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אגוד הנפקות  יט</t>
  </si>
  <si>
    <t>1124080</t>
  </si>
  <si>
    <t>513668277</t>
  </si>
  <si>
    <t>Aa2.il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</si>
  <si>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</si>
  <si>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</si>
  <si>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</si>
  <si>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</si>
  <si>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</si>
  <si>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</si>
  <si>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</si>
  <si>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</si>
  <si>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</si>
  <si>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אמות אגח ד</t>
  </si>
  <si>
    <t>1133149</t>
  </si>
  <si>
    <t>אמות אגח ו</t>
  </si>
  <si>
    <t>1158609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</si>
  <si>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</si>
  <si>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</si>
  <si>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</si>
  <si>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</si>
  <si>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</si>
  <si>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</si>
  <si>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</si>
  <si>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</si>
  <si>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</si>
  <si>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</si>
  <si>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</si>
  <si>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</si>
  <si>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</si>
  <si>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</si>
  <si>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</si>
  <si>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</si>
  <si>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גזית גלוב אגח טו</t>
  </si>
  <si>
    <t>1260769</t>
  </si>
  <si>
    <t>520033234</t>
  </si>
  <si>
    <t>נדל"ן מניב בחו"ל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</si>
  <si>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</si>
  <si>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</si>
  <si>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</si>
  <si>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</si>
  <si>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</si>
  <si>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</si>
  <si>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</si>
  <si>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</si>
  <si>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</si>
  <si>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</si>
  <si>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</si>
  <si>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</si>
  <si>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</si>
  <si>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</si>
  <si>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</si>
  <si>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</si>
  <si>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</si>
  <si>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</si>
  <si>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</si>
  <si>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</si>
  <si>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</si>
  <si>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</si>
  <si>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</si>
  <si>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</si>
  <si>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</si>
  <si>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</si>
  <si>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</si>
  <si>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</si>
  <si>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</si>
  <si>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</si>
  <si>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</si>
  <si>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</si>
  <si>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</si>
  <si>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</si>
  <si>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</si>
  <si>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</si>
  <si>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</si>
  <si>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</si>
  <si>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</si>
  <si>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</si>
  <si>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</si>
  <si>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</si>
  <si>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</si>
  <si>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</si>
  <si>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</si>
  <si>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</si>
  <si>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</si>
  <si>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</si>
  <si>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</si>
  <si>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</si>
  <si>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</si>
  <si>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</si>
  <si>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</si>
  <si>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</si>
  <si>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</si>
  <si>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</si>
  <si>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</si>
  <si>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</si>
  <si>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</si>
  <si>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</si>
  <si>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</si>
  <si>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</si>
  <si>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</si>
  <si>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</si>
  <si>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</si>
  <si>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</si>
  <si>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</si>
  <si>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</si>
  <si>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</si>
  <si>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</si>
  <si>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</si>
  <si>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</si>
  <si>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</si>
  <si>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</si>
  <si>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</si>
  <si>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</si>
  <si>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</si>
  <si>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</si>
  <si>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</si>
  <si>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</si>
  <si>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</si>
  <si>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</si>
  <si>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</si>
  <si>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</si>
  <si>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</si>
  <si>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</si>
  <si>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</si>
  <si>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</si>
  <si>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</si>
  <si>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</si>
  <si>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</si>
  <si>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</si>
  <si>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</si>
  <si>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</si>
  <si>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</si>
  <si>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</si>
  <si>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</si>
  <si>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</si>
  <si>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</si>
  <si>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</si>
  <si>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</si>
  <si>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</si>
  <si>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</si>
  <si>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</si>
  <si>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</si>
  <si>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</si>
  <si>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</si>
  <si>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</si>
  <si>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</si>
  <si>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</si>
  <si>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</si>
  <si>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</si>
  <si>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</si>
  <si>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</si>
  <si>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</si>
  <si>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</si>
  <si>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</si>
  <si>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</si>
  <si>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</si>
  <si>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</si>
  <si>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</si>
  <si>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</si>
  <si>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</si>
  <si>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</si>
  <si>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</si>
  <si>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</si>
  <si>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</si>
  <si>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הנפקות Coco 53</t>
  </si>
  <si>
    <t>2310399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</si>
  <si>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</si>
  <si>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</si>
  <si>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</si>
  <si>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</si>
  <si>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</si>
  <si>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</si>
  <si>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</si>
  <si>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</si>
  <si>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</si>
  <si>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</si>
  <si>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</si>
  <si>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</si>
  <si>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</si>
  <si>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</si>
  <si>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</si>
  <si>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</si>
  <si>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</si>
  <si>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COCO ה</t>
  </si>
  <si>
    <t>6620462</t>
  </si>
  <si>
    <t>520000118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</si>
  <si>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</si>
  <si>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</si>
  <si>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</si>
  <si>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</si>
  <si>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</si>
  <si>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</si>
  <si>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</si>
  <si>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</si>
  <si>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</si>
  <si>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</si>
  <si>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</si>
  <si>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</si>
  <si>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</si>
  <si>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</si>
  <si>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</si>
  <si>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</si>
  <si>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רבוע נדלן אגח ח</t>
  </si>
  <si>
    <t>1157569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</si>
  <si>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</si>
  <si>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</si>
  <si>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</si>
  <si>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</si>
  <si>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</si>
  <si>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</si>
  <si>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גירון אגח 6</t>
  </si>
  <si>
    <t>1139849</t>
  </si>
  <si>
    <t>520044520</t>
  </si>
  <si>
    <t>A1.il</t>
  </si>
  <si>
    <t>גירון אגח ז</t>
  </si>
  <si>
    <t>1142629</t>
  </si>
  <si>
    <t>רבוע נדלן אגח ו</t>
  </si>
  <si>
    <t>1140607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</si>
  <si>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</si>
  <si>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</si>
  <si>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</si>
  <si>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</si>
  <si>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</si>
  <si>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</si>
  <si>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</si>
  <si>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</si>
  <si>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</si>
  <si>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A2.il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</si>
  <si>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</si>
  <si>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</si>
  <si>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</si>
  <si>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</si>
  <si>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</si>
  <si>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</si>
  <si>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</si>
  <si>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</si>
  <si>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</si>
  <si>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</si>
  <si>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מימון ישיר אגח ג</t>
  </si>
  <si>
    <t>1171214</t>
  </si>
  <si>
    <t>513893123</t>
  </si>
  <si>
    <t>סלקום אגח ח*</t>
  </si>
  <si>
    <t>1132828</t>
  </si>
  <si>
    <t>511930125</t>
  </si>
  <si>
    <t>אדגר אגח ט*</t>
  </si>
  <si>
    <t>1820190</t>
  </si>
  <si>
    <t>520035171</t>
  </si>
  <si>
    <t>A3.il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</si>
  <si>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</si>
  <si>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</si>
  <si>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</si>
  <si>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</si>
  <si>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</si>
  <si>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</si>
  <si>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</si>
  <si>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</si>
  <si>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</si>
  <si>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</si>
  <si>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</si>
  <si>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</si>
  <si>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</si>
  <si>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</si>
  <si>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</si>
  <si>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</si>
  <si>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</si>
  <si>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</si>
  <si>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</si>
  <si>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</si>
  <si>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</si>
  <si>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משק אנרגיה אגח א*</t>
  </si>
  <si>
    <t>1169531</t>
  </si>
  <si>
    <t>516167343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</si>
  <si>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</si>
  <si>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</si>
  <si>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</si>
  <si>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</si>
  <si>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</si>
  <si>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</si>
  <si>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</si>
  <si>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</si>
  <si>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</si>
  <si>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</si>
  <si>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</si>
  <si>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</si>
  <si>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</si>
  <si>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</si>
  <si>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</si>
  <si>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</si>
  <si>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</si>
  <si>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</si>
  <si>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</si>
  <si>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</si>
  <si>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</si>
  <si>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</si>
  <si>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אפריקה מגורים ה*</t>
  </si>
  <si>
    <t>1162825</t>
  </si>
  <si>
    <t>520034760</t>
  </si>
  <si>
    <t>בנייה</t>
  </si>
  <si>
    <t>ביג אג"ח סדרה ו</t>
  </si>
  <si>
    <t>1132521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</si>
  <si>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</si>
  <si>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</si>
  <si>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</si>
  <si>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</si>
  <si>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</si>
  <si>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</si>
  <si>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</si>
  <si>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</si>
  <si>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</si>
  <si>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</si>
  <si>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</si>
  <si>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</si>
  <si>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</si>
  <si>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ישראמקו אגח ג*</t>
  </si>
  <si>
    <t>2320232</t>
  </si>
  <si>
    <t>550010003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</si>
  <si>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</si>
  <si>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</si>
  <si>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</si>
  <si>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</si>
  <si>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</si>
  <si>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</si>
  <si>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</si>
  <si>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</si>
  <si>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</si>
  <si>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</si>
  <si>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</si>
  <si>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</si>
  <si>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</si>
  <si>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</si>
  <si>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</si>
  <si>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</si>
  <si>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</si>
  <si>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</si>
  <si>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</si>
  <si>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</si>
  <si>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</si>
  <si>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</si>
  <si>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</si>
  <si>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</si>
  <si>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</si>
  <si>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</si>
  <si>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</si>
  <si>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</si>
  <si>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</si>
  <si>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</si>
  <si>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</si>
  <si>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</si>
  <si>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</si>
  <si>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</si>
  <si>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</si>
  <si>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</si>
  <si>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</si>
  <si>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</si>
  <si>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</si>
  <si>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</si>
  <si>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</si>
  <si>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</si>
  <si>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</si>
  <si>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</si>
  <si>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</si>
  <si>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</si>
  <si>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</si>
  <si>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</si>
  <si>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</si>
  <si>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</si>
  <si>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</si>
  <si>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</si>
  <si>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</si>
  <si>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</si>
  <si>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</si>
  <si>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</si>
  <si>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</si>
  <si>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</si>
  <si>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</si>
  <si>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</si>
  <si>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</si>
  <si>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ז*</t>
  </si>
  <si>
    <t>1141191</t>
  </si>
  <si>
    <t>511399388</t>
  </si>
  <si>
    <t>דמרי אגח ט*</t>
  </si>
  <si>
    <t>1168368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</si>
  <si>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</si>
  <si>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</si>
  <si>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</si>
  <si>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</si>
  <si>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</si>
  <si>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</si>
  <si>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</si>
  <si>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</si>
  <si>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</si>
  <si>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</si>
  <si>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</si>
  <si>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</si>
  <si>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</si>
  <si>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</si>
  <si>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</si>
  <si>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</si>
  <si>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</si>
  <si>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</si>
  <si>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</si>
  <si>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</si>
  <si>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</si>
  <si>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</si>
  <si>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</si>
  <si>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</si>
  <si>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</si>
  <si>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</si>
  <si>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</si>
  <si>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</si>
  <si>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</si>
  <si>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</si>
  <si>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</si>
  <si>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520025990</t>
  </si>
  <si>
    <t>אזורים סדרה 14*</t>
  </si>
  <si>
    <t>7150444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</si>
  <si>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</si>
  <si>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</si>
  <si>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</si>
  <si>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</si>
  <si>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</si>
  <si>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</si>
  <si>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</si>
  <si>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</si>
  <si>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</si>
  <si>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</si>
  <si>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</si>
  <si>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</si>
  <si>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</si>
  <si>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</si>
  <si>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</si>
  <si>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</si>
  <si>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אנרג'יקס אגח ב*</t>
  </si>
  <si>
    <t>1168483</t>
  </si>
  <si>
    <t>513901371</t>
  </si>
  <si>
    <t>סלקום אגח ט*</t>
  </si>
  <si>
    <t>1132836</t>
  </si>
  <si>
    <t>סלקום אגח יב*</t>
  </si>
  <si>
    <t>1143080</t>
  </si>
  <si>
    <t>סלקום יא*</t>
  </si>
  <si>
    <t>1139252</t>
  </si>
  <si>
    <t>קרסו אגח ב</t>
  </si>
  <si>
    <t>1139591</t>
  </si>
  <si>
    <t>רילייטד אגח א</t>
  </si>
  <si>
    <t>1134923</t>
  </si>
  <si>
    <t>1849766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</si>
  <si>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</si>
  <si>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</si>
  <si>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</si>
  <si>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</si>
  <si>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</si>
  <si>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</si>
  <si>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</si>
  <si>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</si>
  <si>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</si>
  <si>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</si>
  <si>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</si>
  <si>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אירופה אגח ד</t>
  </si>
  <si>
    <t>1168038</t>
  </si>
  <si>
    <t>515328250</t>
  </si>
  <si>
    <t>פתאל החזקות אגח 1*</t>
  </si>
  <si>
    <t>1169721</t>
  </si>
  <si>
    <t>512607888</t>
  </si>
  <si>
    <t>מלונאות ותיירות</t>
  </si>
  <si>
    <t>Baa1.il</t>
  </si>
  <si>
    <t>פתאל החזקות אגח ב*</t>
  </si>
  <si>
    <t>1150812</t>
  </si>
  <si>
    <t>פתאל החזקות אגח ג*</t>
  </si>
  <si>
    <t>1161785</t>
  </si>
  <si>
    <t>אול יר אגח 3</t>
  </si>
  <si>
    <t>1140136</t>
  </si>
  <si>
    <t>1841580</t>
  </si>
  <si>
    <t>Caa3.il</t>
  </si>
  <si>
    <t>אול יר אגח ה</t>
  </si>
  <si>
    <t>1143304</t>
  </si>
  <si>
    <t>אנלייט אגח ה*</t>
  </si>
  <si>
    <t>7200116</t>
  </si>
  <si>
    <t>ישראמקו א*</t>
  </si>
  <si>
    <t>2320174</t>
  </si>
  <si>
    <t>ישראמקו אגח ב*</t>
  </si>
  <si>
    <t>2320224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</si>
  <si>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</si>
  <si>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</si>
  <si>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</si>
  <si>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</si>
  <si>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</si>
  <si>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</si>
  <si>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</si>
  <si>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</si>
  <si>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</si>
  <si>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</si>
  <si>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</si>
  <si>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</si>
  <si>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LUMIIT 3.275 01/31 01/26</t>
  </si>
  <si>
    <t>IL0060404899</t>
  </si>
  <si>
    <t>בלומברג</t>
  </si>
  <si>
    <t>BBB</t>
  </si>
  <si>
    <t>DELEK &amp; AVNER TAMAR 5.082 2023</t>
  </si>
  <si>
    <t>IL0011321747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</si>
  <si>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</si>
  <si>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</si>
  <si>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</si>
  <si>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</si>
  <si>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</si>
  <si>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</si>
  <si>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31/05/38*</t>
  </si>
  <si>
    <t>IL0028103310</t>
  </si>
  <si>
    <t>TEVA 6 01/25 10/24</t>
  </si>
  <si>
    <t>XS2198213956</t>
  </si>
  <si>
    <t>520013954</t>
  </si>
  <si>
    <t>פארמה</t>
  </si>
  <si>
    <t>BB-</t>
  </si>
  <si>
    <t>CYBERARK SOFT 11/15/24</t>
  </si>
  <si>
    <t>US23248VAB18</t>
  </si>
  <si>
    <t>512291642</t>
  </si>
  <si>
    <t>Software &amp; Services</t>
  </si>
  <si>
    <t>NICEIT 0 09/25</t>
  </si>
  <si>
    <t>US653656AA68</t>
  </si>
  <si>
    <t>520036872</t>
  </si>
  <si>
    <t>BRITISH AIRWAYS 4.25 11/32</t>
  </si>
  <si>
    <t>US11044MAA45</t>
  </si>
  <si>
    <t>Transportation</t>
  </si>
  <si>
    <t>A-</t>
  </si>
  <si>
    <t>RALPH LAUREN 2.95 06/30</t>
  </si>
  <si>
    <t>US731572AB96</t>
  </si>
  <si>
    <t>Consumer Durables &amp; Apparel</t>
  </si>
  <si>
    <t>UNITED AIRLINES 5.875 10/27</t>
  </si>
  <si>
    <t>US90931GAA76</t>
  </si>
  <si>
    <t>TELECOMMUNICATION SERVICES</t>
  </si>
  <si>
    <t>A3</t>
  </si>
  <si>
    <t>Moodys</t>
  </si>
  <si>
    <t>ZURNVX 5.125 06/48</t>
  </si>
  <si>
    <t>XS1795323952</t>
  </si>
  <si>
    <t>Insurance</t>
  </si>
  <si>
    <t>COMMONWEALTH BANK 3.61 9/34</t>
  </si>
  <si>
    <t>USQ2704MAA64</t>
  </si>
  <si>
    <t>Banks</t>
  </si>
  <si>
    <t>BBB+</t>
  </si>
  <si>
    <t>NAB 3.933 08/2034 08/29</t>
  </si>
  <si>
    <t>USG6S94TAB96</t>
  </si>
  <si>
    <t>SRENVX 4.5 24/44</t>
  </si>
  <si>
    <t>XS1108784510</t>
  </si>
  <si>
    <t>WESTPAC BANKING 4.11 07/34 07/29</t>
  </si>
  <si>
    <t>US961214EF61</t>
  </si>
  <si>
    <t>ABBVIE 4.45 05/46 06/46</t>
  </si>
  <si>
    <t>US00287YAW93</t>
  </si>
  <si>
    <t>Pharmaceuticals &amp; Biotechnology</t>
  </si>
  <si>
    <t>Baa2</t>
  </si>
  <si>
    <t>ABIBB 5.55 01/49</t>
  </si>
  <si>
    <t>US03523TBV98</t>
  </si>
  <si>
    <t>Food, Beverage &amp; Tobacco</t>
  </si>
  <si>
    <t>AMERICAN CAMPUS COM 3.875 01/31</t>
  </si>
  <si>
    <t>US024836AG36</t>
  </si>
  <si>
    <t>Real Estate</t>
  </si>
  <si>
    <t>AT&amp;T 3.5 02/2061</t>
  </si>
  <si>
    <t>US00206RKF81</t>
  </si>
  <si>
    <t>AT&amp;T 3.65 09/59</t>
  </si>
  <si>
    <t>US00206RME98</t>
  </si>
  <si>
    <t>BPLN 4.875 PERP 03/30</t>
  </si>
  <si>
    <t>US05565QDV77</t>
  </si>
  <si>
    <t>CREDIT SUISSE 6.5 08/23</t>
  </si>
  <si>
    <t>XS0957135212</t>
  </si>
  <si>
    <t>Diversified Financials</t>
  </si>
  <si>
    <t>HEWLETT PACKARD 3.4 06/30</t>
  </si>
  <si>
    <t>US40434LAC90</t>
  </si>
  <si>
    <t>Technology Hardware &amp; Equipment</t>
  </si>
  <si>
    <t>PRU 4.5 PRUDENTIAL 09/47</t>
  </si>
  <si>
    <t>US744320AW24</t>
  </si>
  <si>
    <t>WHIRLPOOL 4.6 05/50</t>
  </si>
  <si>
    <t>US963320AX45</t>
  </si>
  <si>
    <t>AERCAP IRELAND 6.5 07/25</t>
  </si>
  <si>
    <t>US00774MAN56</t>
  </si>
  <si>
    <t>Capital Goods</t>
  </si>
  <si>
    <t>ASHTEAD CAPITAL 4.25 11/29 11/27</t>
  </si>
  <si>
    <t>US045054AL70</t>
  </si>
  <si>
    <t>ASHTEAD CAPITAL 5.25 08/26 08/24</t>
  </si>
  <si>
    <t>US045054AH68</t>
  </si>
  <si>
    <t>AVGO 4.75 04/29</t>
  </si>
  <si>
    <t>US11135FBA84</t>
  </si>
  <si>
    <t>Semiconductors &amp; Semiconductor Equipment</t>
  </si>
  <si>
    <t>Blackstone 3.625 01/26</t>
  </si>
  <si>
    <t>US09261LAB45</t>
  </si>
  <si>
    <t>BLOCK FINANCIAL 3.875 08/30</t>
  </si>
  <si>
    <t>US093662AH70</t>
  </si>
  <si>
    <t>Hotels Restaurants &amp; Leisure</t>
  </si>
  <si>
    <t>Baa3</t>
  </si>
  <si>
    <t>BOEING 5.93 05/60</t>
  </si>
  <si>
    <t>US097023CX16</t>
  </si>
  <si>
    <t>BROADCOM 5 04/30</t>
  </si>
  <si>
    <t>US11135FBD24</t>
  </si>
  <si>
    <t>CHCOCH 3.7 11/29</t>
  </si>
  <si>
    <t>US16412XAJ46</t>
  </si>
  <si>
    <t>CHCOCH 7 6/30/24</t>
  </si>
  <si>
    <t>US16412XAD75</t>
  </si>
  <si>
    <t>CHENIERE CORPUS 5.125 06/27</t>
  </si>
  <si>
    <t>US16412XAG07</t>
  </si>
  <si>
    <t>DELL 5.3 01/29</t>
  </si>
  <si>
    <t>US24703DBA81</t>
  </si>
  <si>
    <t>DELL 6.2 07/30</t>
  </si>
  <si>
    <t>US24703DBD21</t>
  </si>
  <si>
    <t>ENI 3.375 PERP</t>
  </si>
  <si>
    <t>XS2242931603</t>
  </si>
  <si>
    <t>ETP 5.25 04/29</t>
  </si>
  <si>
    <t>US29278NAG88</t>
  </si>
  <si>
    <t>EXPEDIA 6.25 05/25</t>
  </si>
  <si>
    <t>US30212PAS48</t>
  </si>
  <si>
    <t>Retailing</t>
  </si>
  <si>
    <t>FLEX 4.875 05/30</t>
  </si>
  <si>
    <t>US33938XAB10</t>
  </si>
  <si>
    <t>FLOWSERVE 3.5 10/30</t>
  </si>
  <si>
    <t>US34354PAF27</t>
  </si>
  <si>
    <t>FS KKR CAPITAL 3.4 01/26</t>
  </si>
  <si>
    <t>US302635AG21</t>
  </si>
  <si>
    <t>FSK 4.125 02/25</t>
  </si>
  <si>
    <t>US302635AE72</t>
  </si>
  <si>
    <t>General Motors 6.8 10/27</t>
  </si>
  <si>
    <t>US37045VAU44</t>
  </si>
  <si>
    <t>Automobiles &amp; Components</t>
  </si>
  <si>
    <t>JBL 3 01/31</t>
  </si>
  <si>
    <t>US466313AK92</t>
  </si>
  <si>
    <t>LENOVO 3.421 2030 144A</t>
  </si>
  <si>
    <t>US526250AB16</t>
  </si>
  <si>
    <t>LENOVO 3.421 2030 REGS</t>
  </si>
  <si>
    <t>USY5257YAJ65</t>
  </si>
  <si>
    <t>MACQUARIE BANK 3.624 06/30</t>
  </si>
  <si>
    <t>USQ568A9SQ14</t>
  </si>
  <si>
    <t>MARRIOT 3.5 10/32</t>
  </si>
  <si>
    <t>US571903BF91</t>
  </si>
  <si>
    <t>MEITUAN DIANPING 3.05 10/30</t>
  </si>
  <si>
    <t>USG59669AC89</t>
  </si>
  <si>
    <t>MERCK 2.875 06/29 06/79</t>
  </si>
  <si>
    <t>XS2011260705</t>
  </si>
  <si>
    <t>MOLSON COORS 4.2 07/46 01/46</t>
  </si>
  <si>
    <t>US60871RAH30</t>
  </si>
  <si>
    <t>OWL ROCK 3.4 7/26</t>
  </si>
  <si>
    <t>US69121KAE47</t>
  </si>
  <si>
    <t>OWL ROCK 3.75 07/25</t>
  </si>
  <si>
    <t>US69121KAC80</t>
  </si>
  <si>
    <t>PVH 4.625 07/25</t>
  </si>
  <si>
    <t>US693656AC47</t>
  </si>
  <si>
    <t>RPRX 3.55 09/50</t>
  </si>
  <si>
    <t>US78081BAF04</t>
  </si>
  <si>
    <t>SABINE PASS 4.5 05/30</t>
  </si>
  <si>
    <t>US785592AW69</t>
  </si>
  <si>
    <t>SRENVX 5.75 08/15/50 08/25</t>
  </si>
  <si>
    <t>XS1261170515</t>
  </si>
  <si>
    <t>TMUS 3.6 11/2060</t>
  </si>
  <si>
    <t>US87264ABQ76</t>
  </si>
  <si>
    <t>TRPCN 5.3 03/77</t>
  </si>
  <si>
    <t>US89356BAC28</t>
  </si>
  <si>
    <t>TRPCN 5.875 08/76</t>
  </si>
  <si>
    <t>US89356BAB45</t>
  </si>
  <si>
    <t>VW 4.625 PERP 06/28</t>
  </si>
  <si>
    <t>XS1799939027</t>
  </si>
  <si>
    <t>WALGREEN 4.1 04/2050</t>
  </si>
  <si>
    <t>US931427AT57</t>
  </si>
  <si>
    <t>Food &amp; Staples Retailing</t>
  </si>
  <si>
    <t>BALL CORP 2.875 8/30</t>
  </si>
  <si>
    <t>US058498AW66</t>
  </si>
  <si>
    <t>MATERIALS</t>
  </si>
  <si>
    <t>BB+</t>
  </si>
  <si>
    <t>BAYNGR 3.125 11/79 11/27</t>
  </si>
  <si>
    <t>XS2077670342</t>
  </si>
  <si>
    <t>ENBCN 6 01/27 01/77</t>
  </si>
  <si>
    <t>US29250NAN57</t>
  </si>
  <si>
    <t>Ba1</t>
  </si>
  <si>
    <t>HEINZ FOODS 4.25 03/31</t>
  </si>
  <si>
    <t>US50077LBD73</t>
  </si>
  <si>
    <t>HOLCIM FIN 3 07/24</t>
  </si>
  <si>
    <t>XS1713466495</t>
  </si>
  <si>
    <t>NATWEST GROUP PLC 3.754 11/29</t>
  </si>
  <si>
    <t>US780097BM20</t>
  </si>
  <si>
    <t>QORVO 3.375 04/31</t>
  </si>
  <si>
    <t>US74736KAJ07</t>
  </si>
  <si>
    <t>SEAGATE 4.091 06/29</t>
  </si>
  <si>
    <t>US81180WAZ41</t>
  </si>
  <si>
    <t>SEAGATE 4.125 01/31</t>
  </si>
  <si>
    <t>US81180WAY75</t>
  </si>
  <si>
    <t>SEAGATE 4.875 06/27</t>
  </si>
  <si>
    <t>US81180WAR25</t>
  </si>
  <si>
    <t>SOLVAY 4.25 04/03/2024</t>
  </si>
  <si>
    <t>BE6309987400</t>
  </si>
  <si>
    <t>SSE SSELN 4.75 9/77 06/22</t>
  </si>
  <si>
    <t>XS1572343744</t>
  </si>
  <si>
    <t>UTILITIES</t>
  </si>
  <si>
    <t>VERISIGN 4.625 05/23 05/18</t>
  </si>
  <si>
    <t>US92343EAF97</t>
  </si>
  <si>
    <t>VODAFONE 6.25 10/78 10/24</t>
  </si>
  <si>
    <t>XS1888180640</t>
  </si>
  <si>
    <t>CQP 4.5 10/29</t>
  </si>
  <si>
    <t>US16411QAG64</t>
  </si>
  <si>
    <t>BB</t>
  </si>
  <si>
    <t>FORD 9.625 04/30</t>
  </si>
  <si>
    <t>US345370CX67</t>
  </si>
  <si>
    <t>Ba2</t>
  </si>
  <si>
    <t>HILTON DOMESTIC 4 05/31</t>
  </si>
  <si>
    <t>US432833AL52</t>
  </si>
  <si>
    <t>MSCI 3.625 09/30 03/28</t>
  </si>
  <si>
    <t>US55354GAK67</t>
  </si>
  <si>
    <t>ALLISON TRANS 3.75 01/31</t>
  </si>
  <si>
    <t>US019736AG29</t>
  </si>
  <si>
    <t>Ba3</t>
  </si>
  <si>
    <t>ALLISON TRANSM 5.875 06/29</t>
  </si>
  <si>
    <t>US019736AF46</t>
  </si>
  <si>
    <t>Century Link 4 02/27 02/25</t>
  </si>
  <si>
    <t>US156700BC99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</si>
  <si>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</si>
  <si>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</si>
  <si>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</si>
  <si>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</si>
  <si>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</si>
  <si>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</si>
  <si>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HCA 5.875 02/29</t>
  </si>
  <si>
    <t>US404119BW86</t>
  </si>
  <si>
    <t>Health Care Equipment &amp; Services</t>
  </si>
  <si>
    <t>HESM 5.125 06/28</t>
  </si>
  <si>
    <t>US428104AA14</t>
  </si>
  <si>
    <t>NGLS 6.5 07/27</t>
  </si>
  <si>
    <t>US87612BBL53</t>
  </si>
  <si>
    <t>NGLS 6.875 01/29</t>
  </si>
  <si>
    <t>US87612BBN10</t>
  </si>
  <si>
    <t>SERVICE CORP 3.375 2030</t>
  </si>
  <si>
    <t>US817565CF96</t>
  </si>
  <si>
    <t>SIRIUS 4.625 07/24</t>
  </si>
  <si>
    <t>US82967NBE76</t>
  </si>
  <si>
    <t>Media</t>
  </si>
  <si>
    <t>UNITED RENTALS 3.875 02/31</t>
  </si>
  <si>
    <t>US911363AM11</t>
  </si>
  <si>
    <t>UNITED RENTALS NORTH 4 07/30</t>
  </si>
  <si>
    <t>US911365BN33</t>
  </si>
  <si>
    <t>CCO HOLDINGS 4.5 08/30 02/28</t>
  </si>
  <si>
    <t>US1248EPCE15</t>
  </si>
  <si>
    <t>B1</t>
  </si>
  <si>
    <t>CCO HOLDINGS 4.75 03/30 09/24</t>
  </si>
  <si>
    <t>US1248EPCD32</t>
  </si>
  <si>
    <t>TRANSOCEAN 7.75 10/24 10/20</t>
  </si>
  <si>
    <t>US893828AA14</t>
  </si>
  <si>
    <t>CCC+</t>
  </si>
  <si>
    <t>FS KKR CAPITAL 4.25 2/25 01/25</t>
  </si>
  <si>
    <t>US30313RAA77</t>
  </si>
  <si>
    <t>הראל סל תלבונד 40</t>
  </si>
  <si>
    <t>1150499</t>
  </si>
  <si>
    <t>511776783</t>
  </si>
  <si>
    <t>אג"ח</t>
  </si>
  <si>
    <t>הראל סל תלבונד 60</t>
  </si>
  <si>
    <t>1150473</t>
  </si>
  <si>
    <t>פסגות ETF תל 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</si>
  <si>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</si>
  <si>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</si>
  <si>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</si>
  <si>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</si>
  <si>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</si>
  <si>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</si>
  <si>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</si>
  <si>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</si>
  <si>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</si>
  <si>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</si>
  <si>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</si>
  <si>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</si>
  <si>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</si>
  <si>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צמודות בנקים</t>
  </si>
  <si>
    <t>1144823</t>
  </si>
  <si>
    <t>513534974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</si>
  <si>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</si>
  <si>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</si>
  <si>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</si>
  <si>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</si>
  <si>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</si>
  <si>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</si>
  <si>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</si>
  <si>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</si>
  <si>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</si>
  <si>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</si>
  <si>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</si>
  <si>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</si>
  <si>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</si>
  <si>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</si>
  <si>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</si>
  <si>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</si>
  <si>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</si>
  <si>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AMUNDI PLANET</t>
  </si>
  <si>
    <t>LU1688575437</t>
  </si>
  <si>
    <t>LION 7 S1</t>
  </si>
  <si>
    <t>IE00B62G6V03</t>
  </si>
  <si>
    <t>LION III EUR C3 ACC</t>
  </si>
  <si>
    <t>IE00B804LV55</t>
  </si>
  <si>
    <t>LION III EUR C3 s31</t>
  </si>
  <si>
    <t>CC217325226</t>
  </si>
  <si>
    <t>LION III EUR C3 s32</t>
  </si>
  <si>
    <t>CC217325102</t>
  </si>
  <si>
    <t>FIDELITY US HIGH YD I ACC</t>
  </si>
  <si>
    <t>LU0891474172</t>
  </si>
  <si>
    <t>SICAV Santander LatAm Corp Fund</t>
  </si>
  <si>
    <t>LU0363170191</t>
  </si>
  <si>
    <t>CS NL GL SEN LO MC</t>
  </si>
  <si>
    <t>LU0635707705</t>
  </si>
  <si>
    <t>B</t>
  </si>
  <si>
    <t>Guggenheim US Loan Fund</t>
  </si>
  <si>
    <t>IE00BCFKMH92</t>
  </si>
  <si>
    <t>ING US Senior Loans</t>
  </si>
  <si>
    <t>LU0426533492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</si>
  <si>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</si>
  <si>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</si>
  <si>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</si>
  <si>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</si>
  <si>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</si>
  <si>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</si>
  <si>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</si>
  <si>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</si>
  <si>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</si>
  <si>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</si>
  <si>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</si>
  <si>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INVESCO US SENIOR LOAN G</t>
  </si>
  <si>
    <t>LU0564079282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</si>
  <si>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</si>
  <si>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</si>
  <si>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</si>
  <si>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</si>
  <si>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</si>
  <si>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</si>
  <si>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</si>
  <si>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</si>
  <si>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רשויות מקומיות</t>
  </si>
  <si>
    <t>רפאל אגח ג רצף מוסדי</t>
  </si>
  <si>
    <t>1140276</t>
  </si>
  <si>
    <t>520042185</t>
  </si>
  <si>
    <t>חשמל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</si>
  <si>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</si>
  <si>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</si>
  <si>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</si>
  <si>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</si>
  <si>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</si>
  <si>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</si>
  <si>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</si>
  <si>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</si>
  <si>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</si>
  <si>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</si>
  <si>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</si>
  <si>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</si>
  <si>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</si>
  <si>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</si>
  <si>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</si>
  <si>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</si>
  <si>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</si>
  <si>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</si>
  <si>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</si>
  <si>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</si>
  <si>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</si>
  <si>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</si>
  <si>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</si>
  <si>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</si>
  <si>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</si>
  <si>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</si>
  <si>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</si>
  <si>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520036716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</si>
  <si>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</si>
  <si>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</si>
  <si>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</si>
  <si>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</si>
  <si>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</si>
  <si>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</si>
  <si>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</si>
  <si>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</si>
  <si>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</si>
  <si>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₪ / מט"ח</t>
  </si>
  <si>
    <t>+ILS/-USD 3.3967 10-03-21 (10) -428</t>
  </si>
  <si>
    <t>10000077</t>
  </si>
  <si>
    <t>+ILS/-USD 3.4045 03-03-21 (12) -505</t>
  </si>
  <si>
    <t>10000006</t>
  </si>
  <si>
    <t>+ILS/-USD 3.414 17-03-21 (10) -440</t>
  </si>
  <si>
    <t>10000079</t>
  </si>
  <si>
    <t>+ILS/-USD 3.4172 15-03-21 (10) -453</t>
  </si>
  <si>
    <t>10000083</t>
  </si>
  <si>
    <t>+ILS/-USD 3.418 08-03-21 (10) -445</t>
  </si>
  <si>
    <t>10000081</t>
  </si>
  <si>
    <t>+ILS/-USD 3.51765 15-03-21 (12) -418.5</t>
  </si>
  <si>
    <t>10000103</t>
  </si>
  <si>
    <t>+ILS/-USD 3.3988 29-06-21 (10) -212</t>
  </si>
  <si>
    <t>10000204</t>
  </si>
  <si>
    <t>+ILS/-USD 3.4 20-01-21 (12) -92</t>
  </si>
  <si>
    <t>10000173</t>
  </si>
  <si>
    <t>+ILS/-USD 3.4148 09-02-21 (12) -102</t>
  </si>
  <si>
    <t>10000035</t>
  </si>
  <si>
    <t>+ILS/-USD 3.4345 17-06-21 (12) -215</t>
  </si>
  <si>
    <t>10000180</t>
  </si>
  <si>
    <t>+ILS/-USD 3.4368 22-02-21 (93) -117</t>
  </si>
  <si>
    <t>10000176</t>
  </si>
  <si>
    <t>+ILS/-USD 3.44135 28-01-21 (20) -86.5</t>
  </si>
  <si>
    <t>10000037</t>
  </si>
  <si>
    <t>+ILS/-USD 3.4438 01-03-21 (10) -122</t>
  </si>
  <si>
    <t>10000178</t>
  </si>
  <si>
    <t>+ILS/-USD 3.2069 25-03-21 (10) -51</t>
  </si>
  <si>
    <t>10000242</t>
  </si>
  <si>
    <t>+ILS/-USD 3.242 12-07-21 (20) -120</t>
  </si>
  <si>
    <t>10000211</t>
  </si>
  <si>
    <t>+ILS/-USD 3.2443 10-05-21 (20) -77</t>
  </si>
  <si>
    <t>10000045</t>
  </si>
  <si>
    <t>+ILS/-USD 3.2461 11-05-21 (20) -79</t>
  </si>
  <si>
    <t>10000209</t>
  </si>
  <si>
    <t>+ILS/-USD 3.2802 28-04-21 (20) -68</t>
  </si>
  <si>
    <t>10000206</t>
  </si>
  <si>
    <t>+ILS/-USD 3.313 29-07-21 (10) -105</t>
  </si>
  <si>
    <t>10000201</t>
  </si>
  <si>
    <t>+ILS/-USD 3.33 24-05-21 (12) -74</t>
  </si>
  <si>
    <t>10000199</t>
  </si>
  <si>
    <t>+ILS/-USD 3.3453 27-07-21 (20) -117</t>
  </si>
  <si>
    <t>10000041</t>
  </si>
  <si>
    <t>+ILS/-USD 3.3468 22-04-21 (20) -62</t>
  </si>
  <si>
    <t>10000043</t>
  </si>
  <si>
    <t>+ILS/-USD 3.3612 25-03-21 (10) -68</t>
  </si>
  <si>
    <t>10000226</t>
  </si>
  <si>
    <t>+ILS/-USD 3.3664 16-02-21 (20) -36</t>
  </si>
  <si>
    <t>10000039</t>
  </si>
  <si>
    <t>+ILS/-USD 3.3677 04-02-21 (93) -36</t>
  </si>
  <si>
    <t>10000194</t>
  </si>
  <si>
    <t>+ILS/-USD 3.3714 19-04-21 (12) -96</t>
  </si>
  <si>
    <t>10000184</t>
  </si>
  <si>
    <t>+ILS/-USD 3.3868 08-02-21 (10) -52</t>
  </si>
  <si>
    <t>10000186</t>
  </si>
  <si>
    <t>+ILS/-USD 3.3951 01-02-21 (20) -49</t>
  </si>
  <si>
    <t>10000188</t>
  </si>
  <si>
    <t>+USD/-EUR 1.19048 11-02-21 (12) +44.8</t>
  </si>
  <si>
    <t>10000168</t>
  </si>
  <si>
    <t>+USD/-GBP 1.27347 23-02-21 (10) +9.7</t>
  </si>
  <si>
    <t>10000212</t>
  </si>
  <si>
    <t>+USD/-GBP 1.284915 23-02-21 (10) +12.15</t>
  </si>
  <si>
    <t>10000213</t>
  </si>
  <si>
    <t>+USD/-GBP 1.321 02-02-21 (20) +14</t>
  </si>
  <si>
    <t>10000170</t>
  </si>
  <si>
    <t>+EUR/-USD 1.19878 25-01-21 (10) +19.8</t>
  </si>
  <si>
    <t>10000203</t>
  </si>
  <si>
    <t>+USD/-AUD 0.7425 03-06-21 (10) +10</t>
  </si>
  <si>
    <t>10000235</t>
  </si>
  <si>
    <t>+USD/-EUR 1.1764 04-03-21 (10) +39</t>
  </si>
  <si>
    <t>10000216</t>
  </si>
  <si>
    <t>+USD/-EUR 1.1816 25-01-21 (10) +28</t>
  </si>
  <si>
    <t>10000182</t>
  </si>
  <si>
    <t>+USD/-EUR 1.19518 08-06-21 (10) +53.8</t>
  </si>
  <si>
    <t>10000231</t>
  </si>
  <si>
    <t>+USD/-EUR 1.2207 08-06-21 (10) +52</t>
  </si>
  <si>
    <t>10000238</t>
  </si>
  <si>
    <t>+USD/-EUR 1.23014 08-06-21 (10) +46.4</t>
  </si>
  <si>
    <t>10000244</t>
  </si>
  <si>
    <t>+USD/-GBP 1.3071 17-05-21 (10) +14</t>
  </si>
  <si>
    <t>10000190</t>
  </si>
  <si>
    <t>+USD/-GBP 1.3077 17-05-21 (12) +14</t>
  </si>
  <si>
    <t>10000192</t>
  </si>
  <si>
    <t>+USD/-GBP 1.31822 23-02-21 (10) +10.2</t>
  </si>
  <si>
    <t>10000227</t>
  </si>
  <si>
    <t>+USD/-GBP 1.33441 14-06-21 (10) +18.1</t>
  </si>
  <si>
    <t>10000207</t>
  </si>
  <si>
    <t>+USD/-GBP 1.3498 23-02-21 (10) +8</t>
  </si>
  <si>
    <t>10000246</t>
  </si>
  <si>
    <t>IRS</t>
  </si>
  <si>
    <t>10000002</t>
  </si>
  <si>
    <t>10000195</t>
  </si>
  <si>
    <t>TRS</t>
  </si>
  <si>
    <t>10000174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</si>
  <si>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</si>
  <si>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</si>
  <si>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</si>
  <si>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</si>
  <si>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</si>
  <si>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</si>
  <si>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</si>
  <si>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</si>
  <si>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</si>
  <si>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</si>
  <si>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</si>
  <si>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34810000</t>
  </si>
  <si>
    <t>34110000</t>
  </si>
  <si>
    <t>בנק מזרחי טפחות בע"מ</t>
  </si>
  <si>
    <t>30120000</t>
  </si>
  <si>
    <t>יו בנק</t>
  </si>
  <si>
    <t>30026000</t>
  </si>
  <si>
    <t>32012000</t>
  </si>
  <si>
    <t>30312000</t>
  </si>
  <si>
    <t>34510000</t>
  </si>
  <si>
    <t>34610000</t>
  </si>
  <si>
    <t>33810000</t>
  </si>
  <si>
    <t>34010000</t>
  </si>
  <si>
    <t>34020000</t>
  </si>
  <si>
    <t>32020000</t>
  </si>
  <si>
    <t>33820000</t>
  </si>
  <si>
    <t>30326000</t>
  </si>
  <si>
    <t>דירוג פנימי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</si>
  <si>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</si>
  <si>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</si>
  <si>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</si>
  <si>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</si>
  <si>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</si>
  <si>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</si>
  <si>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</si>
  <si>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</si>
  <si>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91102700</t>
  </si>
  <si>
    <t>91102701</t>
  </si>
  <si>
    <t>91102799</t>
  </si>
  <si>
    <t>91102798</t>
  </si>
  <si>
    <t>לא</t>
  </si>
  <si>
    <t>14760843</t>
  </si>
  <si>
    <t>AA-</t>
  </si>
  <si>
    <t>472710</t>
  </si>
  <si>
    <t>74006127</t>
  </si>
  <si>
    <t>74006128</t>
  </si>
  <si>
    <t>90145563</t>
  </si>
  <si>
    <t>9912270</t>
  </si>
  <si>
    <t>14760844</t>
  </si>
  <si>
    <t>14811160</t>
  </si>
  <si>
    <t>90136004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</si>
  <si>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</si>
  <si>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</si>
  <si>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</si>
  <si>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</si>
  <si>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</si>
  <si>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</si>
  <si>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</si>
  <si>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</si>
  <si>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</si>
  <si>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</si>
  <si>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</si>
  <si>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</si>
  <si>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545876</t>
  </si>
  <si>
    <t>458870</t>
  </si>
  <si>
    <t>458869</t>
  </si>
  <si>
    <t>455954</t>
  </si>
  <si>
    <t>A</t>
  </si>
  <si>
    <t>90145980</t>
  </si>
  <si>
    <t>482154</t>
  </si>
  <si>
    <t>482153</t>
  </si>
  <si>
    <t>90141407</t>
  </si>
  <si>
    <t>67859</t>
  </si>
  <si>
    <t>76091</t>
  </si>
  <si>
    <t>72808</t>
  </si>
  <si>
    <t>69541</t>
  </si>
  <si>
    <t>73471</t>
  </si>
  <si>
    <t>73011</t>
  </si>
  <si>
    <t>73361</t>
  </si>
  <si>
    <t>77801</t>
  </si>
  <si>
    <t>קרדן אן.וי אגח ב חש 2/18</t>
  </si>
  <si>
    <t>1143270</t>
  </si>
  <si>
    <t>סה"כ תעודות חוב מסחריות</t>
  </si>
  <si>
    <t>סה"כ מניות</t>
  </si>
  <si>
    <t>סה"כ כתבי אופציה</t>
  </si>
  <si>
    <t>סה"כ אופציות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</si>
  <si>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</si>
  <si>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</si>
  <si>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</si>
  <si>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</si>
  <si>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</si>
  <si>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</si>
  <si>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</si>
  <si>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</si>
  <si>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</si>
  <si>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סה"כ בישראל</t>
  </si>
  <si>
    <t>סה"כ בחו"ל</t>
  </si>
  <si>
    <t>מובטחות משכנתא - גורם 01</t>
  </si>
  <si>
    <t>בבטחונות אחרים - גורם 80</t>
  </si>
  <si>
    <t>בבטחונות אחרים - גורם 38</t>
  </si>
  <si>
    <t>בבטחונות אחרים - גורם 94</t>
  </si>
  <si>
    <t>בבטחונות אחרים - גורם 29</t>
  </si>
  <si>
    <t>בבטחונות אחרים- גורם 162</t>
  </si>
  <si>
    <t>בבטחונות אחרים - גורם 144</t>
  </si>
  <si>
    <t>בבטחונות אחרים - גורם 69</t>
  </si>
  <si>
    <t>בבטחונות אחרים - גורם 158</t>
  </si>
  <si>
    <t>בבטחונות אחרים - גורם 37</t>
  </si>
  <si>
    <t>בבטחונות אחרים - גורם 156</t>
  </si>
  <si>
    <t>בבטחונות אחרים - גורם 152</t>
  </si>
  <si>
    <t>בבטחונות אחרים - גורם 154</t>
  </si>
  <si>
    <t>בבטחונות אחרים - גורם 159</t>
  </si>
  <si>
    <t>בבטחונות אחרים - גורם 40</t>
  </si>
  <si>
    <t>בבטחונות אחרים - גורם 96</t>
  </si>
  <si>
    <t>בבטחונות אחרים - גורם 147</t>
  </si>
  <si>
    <t>בבטחונות אחרים - גורם 41</t>
  </si>
  <si>
    <t>בבטחונות אחרים - גורם 89</t>
  </si>
  <si>
    <t>בבטחונות אחרים - גורם 61</t>
  </si>
  <si>
    <t>בבטחונות אחרים - גורם 30</t>
  </si>
  <si>
    <t>בבטחונות אחרים - גורם 103</t>
  </si>
  <si>
    <t>בבטחונות אחרים - גורם 155</t>
  </si>
  <si>
    <t>בבטחונות אחרים - גורם 70</t>
  </si>
  <si>
    <t>בבטחונות אחרים - גורם 115*</t>
  </si>
  <si>
    <t>בבטחונות אחרים - גורם 131</t>
  </si>
  <si>
    <t>בבטחונות אחרים - גורם 102</t>
  </si>
  <si>
    <t>בבטחונות אחרים - גורם 133</t>
  </si>
  <si>
    <t>בבטחונות אחרים - גורם 137</t>
  </si>
  <si>
    <t>בבטחונות אחרים - גורם 97</t>
  </si>
  <si>
    <t>בבטחונות אחרים - גורם 169</t>
  </si>
  <si>
    <t>בבטחונות אחרים - גורם 118</t>
  </si>
  <si>
    <t>בבטחונות אחרים - גורם 148</t>
  </si>
  <si>
    <t>בבטחונות אחרים - גורם 143</t>
  </si>
  <si>
    <t>בבטחונות אחרים - גורם 138</t>
  </si>
  <si>
    <t>בבטחונות אחרים - גורם 166</t>
  </si>
  <si>
    <t>בבטחונות אחרים - גורם 112</t>
  </si>
  <si>
    <t>בבטחונות אחרים - גורם 153</t>
  </si>
  <si>
    <t>בבטחונות אחרים - גורם 149</t>
  </si>
  <si>
    <t>בבטחונות אחרים - גורם 142</t>
  </si>
  <si>
    <t>בבטחונות אחרים - גורם 123</t>
  </si>
  <si>
    <t>בבטחונות אחרים - גורם 139</t>
  </si>
  <si>
    <t>בבטחונות אחרים - גורם 161</t>
  </si>
  <si>
    <t>בבטחונות אחרים - גורם 160</t>
  </si>
  <si>
    <t>בבטחונות אחרים - גורם 165</t>
  </si>
  <si>
    <t>בבטחונות אחרים - גורם 146</t>
  </si>
  <si>
    <t>בבטחונות אחרים - גורם 157</t>
  </si>
  <si>
    <t>גורם 155</t>
  </si>
  <si>
    <t>גורם 80</t>
  </si>
  <si>
    <t>גורם 158</t>
  </si>
  <si>
    <t>גורם 167</t>
  </si>
  <si>
    <t>גורם 156</t>
  </si>
  <si>
    <t>גורם 168</t>
  </si>
  <si>
    <t>גורם 137</t>
  </si>
  <si>
    <t>גורם 163</t>
  </si>
  <si>
    <t>גורם 164</t>
  </si>
  <si>
    <t>גורם 148</t>
  </si>
  <si>
    <t>גורם 143</t>
  </si>
  <si>
    <t>גורם 166</t>
  </si>
  <si>
    <t>גורם 112</t>
  </si>
  <si>
    <t>גורם 149</t>
  </si>
  <si>
    <t>גורם 142</t>
  </si>
  <si>
    <t>גורם 139</t>
  </si>
  <si>
    <t>גורם 161</t>
  </si>
  <si>
    <t>גורם 153</t>
  </si>
  <si>
    <t>גורם 165</t>
  </si>
  <si>
    <t>גורם 146</t>
  </si>
  <si>
    <t>גורם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</si>
</sst>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8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7" fontId="25" fillId="0" borderId="23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24" xfId="0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 indent="1"/>
    </xf>
    <xf numFmtId="0" fontId="25" fillId="0" borderId="24" xfId="0" applyFont="1" applyFill="1" applyBorder="1" applyAlignment="1">
      <alignment horizontal="right" indent="2"/>
    </xf>
    <xf numFmtId="0" fontId="26" fillId="0" borderId="24" xfId="0" applyFont="1" applyFill="1" applyBorder="1" applyAlignment="1">
      <alignment horizontal="right" indent="3"/>
    </xf>
    <xf numFmtId="0" fontId="26" fillId="0" borderId="24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2"/>
    </xf>
    <xf numFmtId="0" fontId="26" fillId="0" borderId="26" xfId="0" applyNumberFormat="1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2" fontId="26" fillId="0" borderId="26" xfId="0" applyNumberFormat="1" applyFont="1" applyFill="1" applyBorder="1" applyAlignment="1">
      <alignment horizontal="right"/>
    </xf>
    <xf numFmtId="10" fontId="26" fillId="0" borderId="26" xfId="0" applyNumberFormat="1" applyFont="1" applyFill="1" applyBorder="1" applyAlignment="1">
      <alignment horizontal="right"/>
    </xf>
    <xf numFmtId="4" fontId="26" fillId="0" borderId="26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164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8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64" fontId="0" fillId="0" borderId="0" xfId="13" applyFont="1" applyFill="1"/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70" zoomScaleNormal="70" workbookViewId="0">
      <selection activeCell="G14" sqref="G14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132</v>
      </c>
      <c r="C1" s="67" t="s" vm="1">
        <v>205</v>
      </c>
    </row>
    <row r="2" spans="1:4">
      <c r="B2" s="46" t="s">
        <v>131</v>
      </c>
      <c r="C2" s="67" t="s">
        <v>206</v>
      </c>
    </row>
    <row r="3" spans="1:4">
      <c r="B3" s="46" t="s">
        <v>133</v>
      </c>
      <c r="C3" s="67" t="s">
        <v>207</v>
      </c>
    </row>
    <row r="4" spans="1:4">
      <c r="B4" s="46" t="s">
        <v>134</v>
      </c>
      <c r="C4" s="67">
        <v>2148</v>
      </c>
    </row>
    <row r="6" spans="1:4" ht="26.25" customHeight="1">
      <c r="B6" s="124" t="s">
        <v>144</v>
      </c>
      <c r="C6" s="125"/>
      <c r="D6" s="126"/>
    </row>
    <row r="7" spans="1:4" s="9" customFormat="1">
      <c r="B7" s="21"/>
      <c r="C7" s="22" t="s">
        <v>101</v>
      </c>
      <c r="D7" s="23" t="s">
        <v>99</v>
      </c>
    </row>
    <row r="8" spans="1:4" s="9" customFormat="1">
      <c r="B8" s="21"/>
      <c r="C8" s="24" t="s">
        <v>186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143</v>
      </c>
      <c r="C10" s="107">
        <f>C11+C12+C23+C33+C37</f>
        <v>5166.0681326549993</v>
      </c>
      <c r="D10" s="108">
        <f>C10/$C$42</f>
        <v>1</v>
      </c>
    </row>
    <row r="11" spans="1:4">
      <c r="A11" s="42" t="s">
        <v>112</v>
      </c>
      <c r="B11" s="27" t="s">
        <v>145</v>
      </c>
      <c r="C11" s="107">
        <f>מזומנים!J10</f>
        <v>205.51626391499997</v>
      </c>
      <c r="D11" s="108">
        <f t="shared" ref="D11:D13" si="0">C11/$C$42</f>
        <v>3.9781949954535135E-2</v>
      </c>
    </row>
    <row r="12" spans="1:4">
      <c r="B12" s="27" t="s">
        <v>146</v>
      </c>
      <c r="C12" s="107">
        <f>SUM(C13:C18)</f>
        <v>4817.7443623559993</v>
      </c>
      <c r="D12" s="108">
        <f t="shared" si="0"/>
        <v>0.93257468516583697</v>
      </c>
    </row>
    <row r="13" spans="1:4">
      <c r="A13" s="44" t="s">
        <v>112</v>
      </c>
      <c r="B13" s="28" t="s">
        <v>62</v>
      </c>
      <c r="C13" s="107" vm="2">
        <v>2105.6281855350003</v>
      </c>
      <c r="D13" s="108">
        <f t="shared" si="0"/>
        <v>0.40758815630502609</v>
      </c>
    </row>
    <row r="14" spans="1:4">
      <c r="A14" s="44" t="s">
        <v>112</v>
      </c>
      <c r="B14" s="28" t="s">
        <v>63</v>
      </c>
      <c r="C14" s="107" t="s" vm="3">
        <v>1324</v>
      </c>
      <c r="D14" s="108" t="s" vm="4">
        <v>1324</v>
      </c>
    </row>
    <row r="15" spans="1:4">
      <c r="A15" s="44" t="s">
        <v>112</v>
      </c>
      <c r="B15" s="28" t="s">
        <v>64</v>
      </c>
      <c r="C15" s="107">
        <f>'אג"ח קונצרני'!R11</f>
        <v>2166.6216338410004</v>
      </c>
      <c r="D15" s="108">
        <f>C15/$C$42</f>
        <v>0.41939470758150993</v>
      </c>
    </row>
    <row r="16" spans="1:4">
      <c r="A16" s="44" t="s">
        <v>112</v>
      </c>
      <c r="B16" s="28" t="s">
        <v>65</v>
      </c>
      <c r="C16" s="107" t="s" vm="5">
        <v>1324</v>
      </c>
      <c r="D16" s="108" t="s" vm="6">
        <v>1324</v>
      </c>
    </row>
    <row r="17" spans="1:4">
      <c r="A17" s="44" t="s">
        <v>112</v>
      </c>
      <c r="B17" s="28" t="s">
        <v>199</v>
      </c>
      <c r="C17" s="107" vm="7">
        <v>268.88178912800004</v>
      </c>
      <c r="D17" s="108">
        <f t="shared" ref="D17:D18" si="1">C17/$C$42</f>
        <v>5.2047666082524841E-2</v>
      </c>
    </row>
    <row r="18" spans="1:4">
      <c r="A18" s="44" t="s">
        <v>112</v>
      </c>
      <c r="B18" s="28" t="s">
        <v>66</v>
      </c>
      <c r="C18" s="107" vm="8">
        <v>276.61275385199997</v>
      </c>
      <c r="D18" s="108">
        <f t="shared" si="1"/>
        <v>5.3544155196776369E-2</v>
      </c>
    </row>
    <row r="19" spans="1:4">
      <c r="A19" s="44" t="s">
        <v>112</v>
      </c>
      <c r="B19" s="28" t="s">
        <v>67</v>
      </c>
      <c r="C19" s="107" t="s" vm="9">
        <v>1324</v>
      </c>
      <c r="D19" s="108" t="s" vm="10">
        <v>1324</v>
      </c>
    </row>
    <row r="20" spans="1:4">
      <c r="A20" s="44" t="s">
        <v>112</v>
      </c>
      <c r="B20" s="28" t="s">
        <v>68</v>
      </c>
      <c r="C20" s="107" t="s" vm="11">
        <v>1324</v>
      </c>
      <c r="D20" s="108" t="s" vm="12">
        <v>1324</v>
      </c>
    </row>
    <row r="21" spans="1:4">
      <c r="A21" s="44" t="s">
        <v>112</v>
      </c>
      <c r="B21" s="28" t="s">
        <v>69</v>
      </c>
      <c r="C21" s="107" t="s" vm="13">
        <v>1324</v>
      </c>
      <c r="D21" s="108" t="s" vm="14">
        <v>1324</v>
      </c>
    </row>
    <row r="22" spans="1:4">
      <c r="A22" s="44" t="s">
        <v>112</v>
      </c>
      <c r="B22" s="28" t="s">
        <v>70</v>
      </c>
      <c r="C22" s="107" t="s" vm="15">
        <v>1324</v>
      </c>
      <c r="D22" s="108" t="s" vm="16">
        <v>1324</v>
      </c>
    </row>
    <row r="23" spans="1:4">
      <c r="B23" s="27" t="s">
        <v>147</v>
      </c>
      <c r="C23" s="107">
        <f>SUM(C26:C31)</f>
        <v>31.155349907000009</v>
      </c>
      <c r="D23" s="108">
        <f>C23/$C$42</f>
        <v>6.0307663598289261E-3</v>
      </c>
    </row>
    <row r="24" spans="1:4">
      <c r="A24" s="44" t="s">
        <v>112</v>
      </c>
      <c r="B24" s="28" t="s">
        <v>71</v>
      </c>
      <c r="C24" s="107" t="s" vm="17">
        <v>1324</v>
      </c>
      <c r="D24" s="108" t="s" vm="18">
        <v>1324</v>
      </c>
    </row>
    <row r="25" spans="1:4">
      <c r="A25" s="44" t="s">
        <v>112</v>
      </c>
      <c r="B25" s="28" t="s">
        <v>72</v>
      </c>
      <c r="C25" s="107" t="s" vm="19">
        <v>1324</v>
      </c>
      <c r="D25" s="108" t="s" vm="20">
        <v>1324</v>
      </c>
    </row>
    <row r="26" spans="1:4">
      <c r="A26" s="44" t="s">
        <v>112</v>
      </c>
      <c r="B26" s="28" t="s">
        <v>64</v>
      </c>
      <c r="C26" s="107">
        <f>'לא סחיר - אג"ח קונצרני'!P11</f>
        <v>7.6701659739999997</v>
      </c>
      <c r="D26" s="108">
        <f>C26/$C$42</f>
        <v>1.4847202508841222E-3</v>
      </c>
    </row>
    <row r="27" spans="1:4">
      <c r="A27" s="44" t="s">
        <v>112</v>
      </c>
      <c r="B27" s="28" t="s">
        <v>73</v>
      </c>
      <c r="C27" s="107" t="s" vm="21">
        <v>1324</v>
      </c>
      <c r="D27" s="108" t="s" vm="22">
        <v>1324</v>
      </c>
    </row>
    <row r="28" spans="1:4">
      <c r="A28" s="44" t="s">
        <v>112</v>
      </c>
      <c r="B28" s="28" t="s">
        <v>74</v>
      </c>
      <c r="C28" s="107" t="s" vm="23">
        <v>1324</v>
      </c>
      <c r="D28" s="108" t="s" vm="24">
        <v>1324</v>
      </c>
    </row>
    <row r="29" spans="1:4">
      <c r="A29" s="44" t="s">
        <v>112</v>
      </c>
      <c r="B29" s="28" t="s">
        <v>75</v>
      </c>
      <c r="C29" s="107" t="s" vm="25">
        <v>1324</v>
      </c>
      <c r="D29" s="108" t="s" vm="26">
        <v>1324</v>
      </c>
    </row>
    <row r="30" spans="1:4">
      <c r="A30" s="44" t="s">
        <v>112</v>
      </c>
      <c r="B30" s="28" t="s">
        <v>170</v>
      </c>
      <c r="C30" s="107" t="s" vm="27">
        <v>1324</v>
      </c>
      <c r="D30" s="108" t="s" vm="28">
        <v>1324</v>
      </c>
    </row>
    <row r="31" spans="1:4">
      <c r="A31" s="44" t="s">
        <v>112</v>
      </c>
      <c r="B31" s="28" t="s">
        <v>96</v>
      </c>
      <c r="C31" s="107" vm="29">
        <v>23.485183933000009</v>
      </c>
      <c r="D31" s="108">
        <f>C31/$C$42</f>
        <v>4.5460461089448043E-3</v>
      </c>
    </row>
    <row r="32" spans="1:4">
      <c r="A32" s="44" t="s">
        <v>112</v>
      </c>
      <c r="B32" s="28" t="s">
        <v>76</v>
      </c>
      <c r="C32" s="107" t="s" vm="30">
        <v>1324</v>
      </c>
      <c r="D32" s="108" t="s" vm="31">
        <v>1324</v>
      </c>
    </row>
    <row r="33" spans="1:4">
      <c r="A33" s="44" t="s">
        <v>112</v>
      </c>
      <c r="B33" s="27" t="s">
        <v>148</v>
      </c>
      <c r="C33" s="107">
        <f>הלוואות!P10</f>
        <v>112.26416406100003</v>
      </c>
      <c r="D33" s="108">
        <f>C33/$C$42</f>
        <v>2.1731065324394797E-2</v>
      </c>
    </row>
    <row r="34" spans="1:4">
      <c r="A34" s="44" t="s">
        <v>112</v>
      </c>
      <c r="B34" s="27" t="s">
        <v>149</v>
      </c>
      <c r="C34" s="107" t="s" vm="32">
        <v>1324</v>
      </c>
      <c r="D34" s="108" t="s" vm="33">
        <v>1324</v>
      </c>
    </row>
    <row r="35" spans="1:4">
      <c r="A35" s="44" t="s">
        <v>112</v>
      </c>
      <c r="B35" s="27" t="s">
        <v>150</v>
      </c>
      <c r="C35" s="107" t="s" vm="34">
        <v>1324</v>
      </c>
      <c r="D35" s="108" t="s" vm="35">
        <v>1324</v>
      </c>
    </row>
    <row r="36" spans="1:4">
      <c r="A36" s="44" t="s">
        <v>112</v>
      </c>
      <c r="B36" s="45" t="s">
        <v>151</v>
      </c>
      <c r="C36" s="107" t="s" vm="36">
        <v>1324</v>
      </c>
      <c r="D36" s="108" t="s" vm="37">
        <v>1324</v>
      </c>
    </row>
    <row r="37" spans="1:4">
      <c r="A37" s="44" t="s">
        <v>112</v>
      </c>
      <c r="B37" s="27" t="s">
        <v>152</v>
      </c>
      <c r="C37" s="107">
        <f>'השקעות אחרות '!I10</f>
        <v>-0.61200758399999999</v>
      </c>
      <c r="D37" s="108">
        <f t="shared" ref="D37:D38" si="2">C37/$C$42</f>
        <v>-1.1846680459583306E-4</v>
      </c>
    </row>
    <row r="38" spans="1:4">
      <c r="A38" s="44"/>
      <c r="B38" s="55" t="s">
        <v>154</v>
      </c>
      <c r="C38" s="107">
        <v>0</v>
      </c>
      <c r="D38" s="108">
        <f t="shared" si="2"/>
        <v>0</v>
      </c>
    </row>
    <row r="39" spans="1:4">
      <c r="A39" s="44" t="s">
        <v>112</v>
      </c>
      <c r="B39" s="56" t="s">
        <v>155</v>
      </c>
      <c r="C39" s="107" t="s" vm="38">
        <v>1324</v>
      </c>
      <c r="D39" s="108" t="s" vm="39">
        <v>1324</v>
      </c>
    </row>
    <row r="40" spans="1:4">
      <c r="A40" s="44" t="s">
        <v>112</v>
      </c>
      <c r="B40" s="56" t="s">
        <v>184</v>
      </c>
      <c r="C40" s="107" t="s" vm="40">
        <v>1324</v>
      </c>
      <c r="D40" s="108" t="s" vm="41">
        <v>1324</v>
      </c>
    </row>
    <row r="41" spans="1:4">
      <c r="A41" s="44" t="s">
        <v>112</v>
      </c>
      <c r="B41" s="56" t="s">
        <v>156</v>
      </c>
      <c r="C41" s="107" t="s" vm="42">
        <v>1324</v>
      </c>
      <c r="D41" s="108" t="s" vm="43">
        <v>1324</v>
      </c>
    </row>
    <row r="42" spans="1:4">
      <c r="B42" s="56" t="s">
        <v>77</v>
      </c>
      <c r="C42" s="107">
        <f>C10</f>
        <v>5166.0681326549993</v>
      </c>
      <c r="D42" s="108">
        <f t="shared" ref="D42" si="3">C42/$C$42</f>
        <v>1</v>
      </c>
    </row>
    <row r="43" spans="1:4">
      <c r="A43" s="44" t="s">
        <v>112</v>
      </c>
      <c r="B43" s="56" t="s">
        <v>153</v>
      </c>
      <c r="C43" s="107">
        <f>'יתרת התחייבות להשקעה'!C10</f>
        <v>46.977333525842141</v>
      </c>
      <c r="D43" s="108"/>
    </row>
    <row r="44" spans="1:4">
      <c r="B44" s="5" t="s">
        <v>100</v>
      </c>
    </row>
    <row r="45" spans="1:4">
      <c r="C45" s="62" t="s">
        <v>139</v>
      </c>
      <c r="D45" s="34" t="s">
        <v>95</v>
      </c>
    </row>
    <row r="46" spans="1:4">
      <c r="C46" s="63" t="s">
        <v>0</v>
      </c>
      <c r="D46" s="23" t="s">
        <v>1</v>
      </c>
    </row>
    <row r="47" spans="1:4">
      <c r="C47" s="109" t="s">
        <v>122</v>
      </c>
      <c r="D47" s="110" vm="44">
        <v>2.4834000000000001</v>
      </c>
    </row>
    <row r="48" spans="1:4">
      <c r="C48" s="109" t="s">
        <v>129</v>
      </c>
      <c r="D48" s="110">
        <v>0.6189953599414697</v>
      </c>
    </row>
    <row r="49" spans="2:4">
      <c r="C49" s="109" t="s">
        <v>126</v>
      </c>
      <c r="D49" s="110" vm="45">
        <v>2.5217000000000001</v>
      </c>
    </row>
    <row r="50" spans="2:4">
      <c r="B50" s="11"/>
      <c r="C50" s="109" t="s">
        <v>1325</v>
      </c>
      <c r="D50" s="110" vm="46">
        <v>3.6497999999999999</v>
      </c>
    </row>
    <row r="51" spans="2:4">
      <c r="C51" s="109" t="s">
        <v>120</v>
      </c>
      <c r="D51" s="110" vm="47">
        <v>3.9441000000000002</v>
      </c>
    </row>
    <row r="52" spans="2:4">
      <c r="C52" s="109" t="s">
        <v>121</v>
      </c>
      <c r="D52" s="110" vm="48">
        <v>4.3918999999999997</v>
      </c>
    </row>
    <row r="53" spans="2:4">
      <c r="C53" s="109" t="s">
        <v>123</v>
      </c>
      <c r="D53" s="110">
        <v>0.41466749213228088</v>
      </c>
    </row>
    <row r="54" spans="2:4">
      <c r="C54" s="109" t="s">
        <v>127</v>
      </c>
      <c r="D54" s="110" vm="49">
        <v>3.1191</v>
      </c>
    </row>
    <row r="55" spans="2:4">
      <c r="C55" s="109" t="s">
        <v>128</v>
      </c>
      <c r="D55" s="110">
        <v>0.1616666499049611</v>
      </c>
    </row>
    <row r="56" spans="2:4">
      <c r="C56" s="109" t="s">
        <v>125</v>
      </c>
      <c r="D56" s="110" vm="50">
        <v>0.53</v>
      </c>
    </row>
    <row r="57" spans="2:4">
      <c r="C57" s="109" t="s">
        <v>1326</v>
      </c>
      <c r="D57" s="110">
        <v>2.3138354999999997</v>
      </c>
    </row>
    <row r="58" spans="2:4">
      <c r="C58" s="109" t="s">
        <v>124</v>
      </c>
      <c r="D58" s="110" vm="51">
        <v>0.39319999999999999</v>
      </c>
    </row>
    <row r="59" spans="2:4">
      <c r="C59" s="109" t="s">
        <v>118</v>
      </c>
      <c r="D59" s="110" vm="52">
        <v>3.2149999999999999</v>
      </c>
    </row>
    <row r="60" spans="2:4">
      <c r="C60" s="109" t="s">
        <v>130</v>
      </c>
      <c r="D60" s="110" vm="53">
        <v>0.219</v>
      </c>
    </row>
    <row r="61" spans="2:4">
      <c r="C61" s="109" t="s">
        <v>1327</v>
      </c>
      <c r="D61" s="110" vm="54">
        <v>0.37669999999999998</v>
      </c>
    </row>
    <row r="62" spans="2:4">
      <c r="C62" s="109" t="s">
        <v>1328</v>
      </c>
      <c r="D62" s="110">
        <v>4.3362502427760637E-2</v>
      </c>
    </row>
    <row r="63" spans="2:4">
      <c r="C63" s="109" t="s">
        <v>1329</v>
      </c>
      <c r="D63" s="110">
        <v>0.49255423458757203</v>
      </c>
    </row>
    <row r="64" spans="2:4">
      <c r="C64" s="109" t="s">
        <v>119</v>
      </c>
      <c r="D64" s="110">
        <v>1</v>
      </c>
    </row>
    <row r="65" spans="3:4">
      <c r="C65" s="111"/>
      <c r="D65" s="111"/>
    </row>
    <row r="66" spans="3:4">
      <c r="C66" s="111"/>
      <c r="D66" s="111"/>
    </row>
    <row r="67" spans="3:4">
      <c r="C67" s="112"/>
      <c r="D67" s="11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46" t="s">
        <v>132</v>
      </c>
      <c r="C1" s="67" t="s" vm="1">
        <v>205</v>
      </c>
    </row>
    <row r="2" spans="2:13">
      <c r="B2" s="46" t="s">
        <v>131</v>
      </c>
      <c r="C2" s="67" t="s">
        <v>206</v>
      </c>
    </row>
    <row r="3" spans="2:13">
      <c r="B3" s="46" t="s">
        <v>133</v>
      </c>
      <c r="C3" s="67" t="s">
        <v>207</v>
      </c>
    </row>
    <row r="4" spans="2:13">
      <c r="B4" s="46" t="s">
        <v>134</v>
      </c>
      <c r="C4" s="67">
        <v>2148</v>
      </c>
    </row>
    <row r="6" spans="2:13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3" ht="26.25" customHeight="1">
      <c r="B7" s="127" t="s">
        <v>85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  <c r="M7" s="3"/>
    </row>
    <row r="8" spans="2:13" s="3" customFormat="1" ht="78.75">
      <c r="B8" s="21" t="s">
        <v>106</v>
      </c>
      <c r="C8" s="29" t="s">
        <v>41</v>
      </c>
      <c r="D8" s="29" t="s">
        <v>109</v>
      </c>
      <c r="E8" s="29" t="s">
        <v>60</v>
      </c>
      <c r="F8" s="29" t="s">
        <v>93</v>
      </c>
      <c r="G8" s="29" t="s">
        <v>183</v>
      </c>
      <c r="H8" s="29" t="s">
        <v>182</v>
      </c>
      <c r="I8" s="29" t="s">
        <v>56</v>
      </c>
      <c r="J8" s="29" t="s">
        <v>53</v>
      </c>
      <c r="K8" s="29" t="s">
        <v>135</v>
      </c>
      <c r="L8" s="30" t="s">
        <v>137</v>
      </c>
    </row>
    <row r="9" spans="2:13" s="3" customFormat="1">
      <c r="B9" s="14"/>
      <c r="C9" s="29"/>
      <c r="D9" s="29"/>
      <c r="E9" s="29"/>
      <c r="F9" s="29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18" t="s">
        <v>1409</v>
      </c>
      <c r="C11" s="88"/>
      <c r="D11" s="88"/>
      <c r="E11" s="88"/>
      <c r="F11" s="88"/>
      <c r="G11" s="88"/>
      <c r="H11" s="88"/>
      <c r="I11" s="119">
        <v>0</v>
      </c>
      <c r="J11" s="88"/>
      <c r="K11" s="120">
        <v>0</v>
      </c>
      <c r="L11" s="120">
        <v>0</v>
      </c>
    </row>
    <row r="12" spans="2:13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3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3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3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3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</row>
    <row r="572" spans="2:12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</row>
    <row r="573" spans="2:12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</row>
    <row r="574" spans="2:12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</row>
    <row r="575" spans="2:12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</row>
    <row r="576" spans="2:12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</row>
    <row r="577" spans="2:12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</row>
    <row r="578" spans="2:12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</row>
    <row r="579" spans="2:12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</row>
    <row r="580" spans="2:12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</row>
    <row r="581" spans="2:12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</row>
    <row r="582" spans="2:12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</row>
    <row r="583" spans="2:12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</row>
    <row r="584" spans="2:12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</row>
    <row r="585" spans="2:12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</row>
    <row r="586" spans="2:12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51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46" t="s">
        <v>132</v>
      </c>
      <c r="C1" s="67" t="s" vm="1">
        <v>205</v>
      </c>
    </row>
    <row r="2" spans="1:11">
      <c r="B2" s="46" t="s">
        <v>131</v>
      </c>
      <c r="C2" s="67" t="s">
        <v>206</v>
      </c>
    </row>
    <row r="3" spans="1:11">
      <c r="B3" s="46" t="s">
        <v>133</v>
      </c>
      <c r="C3" s="67" t="s">
        <v>207</v>
      </c>
    </row>
    <row r="4" spans="1:11">
      <c r="B4" s="46" t="s">
        <v>134</v>
      </c>
      <c r="C4" s="67">
        <v>2148</v>
      </c>
    </row>
    <row r="6" spans="1:11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1:11" ht="26.25" customHeight="1">
      <c r="B7" s="127" t="s">
        <v>86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s="3" customFormat="1" ht="78.75">
      <c r="A8" s="2"/>
      <c r="B8" s="21" t="s">
        <v>106</v>
      </c>
      <c r="C8" s="29" t="s">
        <v>41</v>
      </c>
      <c r="D8" s="29" t="s">
        <v>109</v>
      </c>
      <c r="E8" s="29" t="s">
        <v>60</v>
      </c>
      <c r="F8" s="29" t="s">
        <v>93</v>
      </c>
      <c r="G8" s="29" t="s">
        <v>183</v>
      </c>
      <c r="H8" s="29" t="s">
        <v>182</v>
      </c>
      <c r="I8" s="29" t="s">
        <v>56</v>
      </c>
      <c r="J8" s="29" t="s">
        <v>135</v>
      </c>
      <c r="K8" s="30" t="s">
        <v>137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18" t="s">
        <v>44</v>
      </c>
      <c r="C11" s="88"/>
      <c r="D11" s="88"/>
      <c r="E11" s="88"/>
      <c r="F11" s="88"/>
      <c r="G11" s="88"/>
      <c r="H11" s="88"/>
      <c r="I11" s="119">
        <v>0</v>
      </c>
      <c r="J11" s="120">
        <v>0</v>
      </c>
      <c r="K11" s="120">
        <v>0</v>
      </c>
    </row>
    <row r="12" spans="1:11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3"/>
      <c r="C111" s="122"/>
      <c r="D111" s="122"/>
      <c r="E111" s="122"/>
      <c r="F111" s="122"/>
      <c r="G111" s="122"/>
      <c r="H111" s="122"/>
      <c r="I111" s="114"/>
      <c r="J111" s="114"/>
      <c r="K111" s="122"/>
    </row>
    <row r="112" spans="2:11">
      <c r="B112" s="113"/>
      <c r="C112" s="122"/>
      <c r="D112" s="122"/>
      <c r="E112" s="122"/>
      <c r="F112" s="122"/>
      <c r="G112" s="122"/>
      <c r="H112" s="122"/>
      <c r="I112" s="114"/>
      <c r="J112" s="114"/>
      <c r="K112" s="122"/>
    </row>
    <row r="113" spans="2:11">
      <c r="B113" s="113"/>
      <c r="C113" s="122"/>
      <c r="D113" s="122"/>
      <c r="E113" s="122"/>
      <c r="F113" s="122"/>
      <c r="G113" s="122"/>
      <c r="H113" s="122"/>
      <c r="I113" s="114"/>
      <c r="J113" s="114"/>
      <c r="K113" s="122"/>
    </row>
    <row r="114" spans="2:11">
      <c r="B114" s="113"/>
      <c r="C114" s="122"/>
      <c r="D114" s="122"/>
      <c r="E114" s="122"/>
      <c r="F114" s="122"/>
      <c r="G114" s="122"/>
      <c r="H114" s="122"/>
      <c r="I114" s="114"/>
      <c r="J114" s="114"/>
      <c r="K114" s="122"/>
    </row>
    <row r="115" spans="2:11">
      <c r="B115" s="113"/>
      <c r="C115" s="122"/>
      <c r="D115" s="122"/>
      <c r="E115" s="122"/>
      <c r="F115" s="122"/>
      <c r="G115" s="122"/>
      <c r="H115" s="122"/>
      <c r="I115" s="114"/>
      <c r="J115" s="114"/>
      <c r="K115" s="122"/>
    </row>
    <row r="116" spans="2:11">
      <c r="B116" s="113"/>
      <c r="C116" s="122"/>
      <c r="D116" s="122"/>
      <c r="E116" s="122"/>
      <c r="F116" s="122"/>
      <c r="G116" s="122"/>
      <c r="H116" s="122"/>
      <c r="I116" s="114"/>
      <c r="J116" s="114"/>
      <c r="K116" s="122"/>
    </row>
    <row r="117" spans="2:11">
      <c r="B117" s="113"/>
      <c r="C117" s="122"/>
      <c r="D117" s="122"/>
      <c r="E117" s="122"/>
      <c r="F117" s="122"/>
      <c r="G117" s="122"/>
      <c r="H117" s="122"/>
      <c r="I117" s="114"/>
      <c r="J117" s="114"/>
      <c r="K117" s="122"/>
    </row>
    <row r="118" spans="2:11">
      <c r="B118" s="113"/>
      <c r="C118" s="122"/>
      <c r="D118" s="122"/>
      <c r="E118" s="122"/>
      <c r="F118" s="122"/>
      <c r="G118" s="122"/>
      <c r="H118" s="122"/>
      <c r="I118" s="114"/>
      <c r="J118" s="114"/>
      <c r="K118" s="122"/>
    </row>
    <row r="119" spans="2:11">
      <c r="B119" s="113"/>
      <c r="C119" s="122"/>
      <c r="D119" s="122"/>
      <c r="E119" s="122"/>
      <c r="F119" s="122"/>
      <c r="G119" s="122"/>
      <c r="H119" s="122"/>
      <c r="I119" s="114"/>
      <c r="J119" s="114"/>
      <c r="K119" s="122"/>
    </row>
    <row r="120" spans="2:11">
      <c r="B120" s="113"/>
      <c r="C120" s="122"/>
      <c r="D120" s="122"/>
      <c r="E120" s="122"/>
      <c r="F120" s="122"/>
      <c r="G120" s="122"/>
      <c r="H120" s="122"/>
      <c r="I120" s="114"/>
      <c r="J120" s="114"/>
      <c r="K120" s="122"/>
    </row>
    <row r="121" spans="2:11">
      <c r="B121" s="113"/>
      <c r="C121" s="122"/>
      <c r="D121" s="122"/>
      <c r="E121" s="122"/>
      <c r="F121" s="122"/>
      <c r="G121" s="122"/>
      <c r="H121" s="122"/>
      <c r="I121" s="114"/>
      <c r="J121" s="114"/>
      <c r="K121" s="122"/>
    </row>
    <row r="122" spans="2:11">
      <c r="B122" s="113"/>
      <c r="C122" s="122"/>
      <c r="D122" s="122"/>
      <c r="E122" s="122"/>
      <c r="F122" s="122"/>
      <c r="G122" s="122"/>
      <c r="H122" s="122"/>
      <c r="I122" s="114"/>
      <c r="J122" s="114"/>
      <c r="K122" s="122"/>
    </row>
    <row r="123" spans="2:11">
      <c r="B123" s="113"/>
      <c r="C123" s="122"/>
      <c r="D123" s="122"/>
      <c r="E123" s="122"/>
      <c r="F123" s="122"/>
      <c r="G123" s="122"/>
      <c r="H123" s="122"/>
      <c r="I123" s="114"/>
      <c r="J123" s="114"/>
      <c r="K123" s="122"/>
    </row>
    <row r="124" spans="2:11">
      <c r="B124" s="113"/>
      <c r="C124" s="122"/>
      <c r="D124" s="122"/>
      <c r="E124" s="122"/>
      <c r="F124" s="122"/>
      <c r="G124" s="122"/>
      <c r="H124" s="122"/>
      <c r="I124" s="114"/>
      <c r="J124" s="114"/>
      <c r="K124" s="122"/>
    </row>
    <row r="125" spans="2:11">
      <c r="B125" s="113"/>
      <c r="C125" s="122"/>
      <c r="D125" s="122"/>
      <c r="E125" s="122"/>
      <c r="F125" s="122"/>
      <c r="G125" s="122"/>
      <c r="H125" s="122"/>
      <c r="I125" s="114"/>
      <c r="J125" s="114"/>
      <c r="K125" s="122"/>
    </row>
    <row r="126" spans="2:11">
      <c r="B126" s="113"/>
      <c r="C126" s="122"/>
      <c r="D126" s="122"/>
      <c r="E126" s="122"/>
      <c r="F126" s="122"/>
      <c r="G126" s="122"/>
      <c r="H126" s="122"/>
      <c r="I126" s="114"/>
      <c r="J126" s="114"/>
      <c r="K126" s="122"/>
    </row>
    <row r="127" spans="2:11">
      <c r="B127" s="113"/>
      <c r="C127" s="122"/>
      <c r="D127" s="122"/>
      <c r="E127" s="122"/>
      <c r="F127" s="122"/>
      <c r="G127" s="122"/>
      <c r="H127" s="122"/>
      <c r="I127" s="114"/>
      <c r="J127" s="114"/>
      <c r="K127" s="122"/>
    </row>
    <row r="128" spans="2:11">
      <c r="B128" s="113"/>
      <c r="C128" s="122"/>
      <c r="D128" s="122"/>
      <c r="E128" s="122"/>
      <c r="F128" s="122"/>
      <c r="G128" s="122"/>
      <c r="H128" s="122"/>
      <c r="I128" s="114"/>
      <c r="J128" s="114"/>
      <c r="K128" s="122"/>
    </row>
    <row r="129" spans="2:11">
      <c r="B129" s="113"/>
      <c r="C129" s="122"/>
      <c r="D129" s="122"/>
      <c r="E129" s="122"/>
      <c r="F129" s="122"/>
      <c r="G129" s="122"/>
      <c r="H129" s="122"/>
      <c r="I129" s="114"/>
      <c r="J129" s="114"/>
      <c r="K129" s="122"/>
    </row>
    <row r="130" spans="2:11">
      <c r="B130" s="113"/>
      <c r="C130" s="122"/>
      <c r="D130" s="122"/>
      <c r="E130" s="122"/>
      <c r="F130" s="122"/>
      <c r="G130" s="122"/>
      <c r="H130" s="122"/>
      <c r="I130" s="114"/>
      <c r="J130" s="114"/>
      <c r="K130" s="122"/>
    </row>
    <row r="131" spans="2:11">
      <c r="B131" s="113"/>
      <c r="C131" s="122"/>
      <c r="D131" s="122"/>
      <c r="E131" s="122"/>
      <c r="F131" s="122"/>
      <c r="G131" s="122"/>
      <c r="H131" s="122"/>
      <c r="I131" s="114"/>
      <c r="J131" s="114"/>
      <c r="K131" s="122"/>
    </row>
    <row r="132" spans="2:11">
      <c r="B132" s="113"/>
      <c r="C132" s="122"/>
      <c r="D132" s="122"/>
      <c r="E132" s="122"/>
      <c r="F132" s="122"/>
      <c r="G132" s="122"/>
      <c r="H132" s="122"/>
      <c r="I132" s="114"/>
      <c r="J132" s="114"/>
      <c r="K132" s="122"/>
    </row>
    <row r="133" spans="2:11">
      <c r="B133" s="113"/>
      <c r="C133" s="122"/>
      <c r="D133" s="122"/>
      <c r="E133" s="122"/>
      <c r="F133" s="122"/>
      <c r="G133" s="122"/>
      <c r="H133" s="122"/>
      <c r="I133" s="114"/>
      <c r="J133" s="114"/>
      <c r="K133" s="122"/>
    </row>
    <row r="134" spans="2:11">
      <c r="B134" s="113"/>
      <c r="C134" s="122"/>
      <c r="D134" s="122"/>
      <c r="E134" s="122"/>
      <c r="F134" s="122"/>
      <c r="G134" s="122"/>
      <c r="H134" s="122"/>
      <c r="I134" s="114"/>
      <c r="J134" s="114"/>
      <c r="K134" s="122"/>
    </row>
    <row r="135" spans="2:11">
      <c r="B135" s="113"/>
      <c r="C135" s="122"/>
      <c r="D135" s="122"/>
      <c r="E135" s="122"/>
      <c r="F135" s="122"/>
      <c r="G135" s="122"/>
      <c r="H135" s="122"/>
      <c r="I135" s="114"/>
      <c r="J135" s="114"/>
      <c r="K135" s="122"/>
    </row>
    <row r="136" spans="2:11">
      <c r="B136" s="113"/>
      <c r="C136" s="122"/>
      <c r="D136" s="122"/>
      <c r="E136" s="122"/>
      <c r="F136" s="122"/>
      <c r="G136" s="122"/>
      <c r="H136" s="122"/>
      <c r="I136" s="114"/>
      <c r="J136" s="114"/>
      <c r="K136" s="122"/>
    </row>
    <row r="137" spans="2:11">
      <c r="B137" s="113"/>
      <c r="C137" s="122"/>
      <c r="D137" s="122"/>
      <c r="E137" s="122"/>
      <c r="F137" s="122"/>
      <c r="G137" s="122"/>
      <c r="H137" s="122"/>
      <c r="I137" s="114"/>
      <c r="J137" s="114"/>
      <c r="K137" s="122"/>
    </row>
    <row r="138" spans="2:11">
      <c r="B138" s="113"/>
      <c r="C138" s="122"/>
      <c r="D138" s="122"/>
      <c r="E138" s="122"/>
      <c r="F138" s="122"/>
      <c r="G138" s="122"/>
      <c r="H138" s="122"/>
      <c r="I138" s="114"/>
      <c r="J138" s="114"/>
      <c r="K138" s="122"/>
    </row>
    <row r="139" spans="2:11">
      <c r="B139" s="113"/>
      <c r="C139" s="122"/>
      <c r="D139" s="122"/>
      <c r="E139" s="122"/>
      <c r="F139" s="122"/>
      <c r="G139" s="122"/>
      <c r="H139" s="122"/>
      <c r="I139" s="114"/>
      <c r="J139" s="114"/>
      <c r="K139" s="122"/>
    </row>
    <row r="140" spans="2:11">
      <c r="B140" s="113"/>
      <c r="C140" s="122"/>
      <c r="D140" s="122"/>
      <c r="E140" s="122"/>
      <c r="F140" s="122"/>
      <c r="G140" s="122"/>
      <c r="H140" s="122"/>
      <c r="I140" s="114"/>
      <c r="J140" s="114"/>
      <c r="K140" s="122"/>
    </row>
    <row r="141" spans="2:11">
      <c r="B141" s="113"/>
      <c r="C141" s="122"/>
      <c r="D141" s="122"/>
      <c r="E141" s="122"/>
      <c r="F141" s="122"/>
      <c r="G141" s="122"/>
      <c r="H141" s="122"/>
      <c r="I141" s="114"/>
      <c r="J141" s="114"/>
      <c r="K141" s="122"/>
    </row>
    <row r="142" spans="2:11">
      <c r="B142" s="113"/>
      <c r="C142" s="122"/>
      <c r="D142" s="122"/>
      <c r="E142" s="122"/>
      <c r="F142" s="122"/>
      <c r="G142" s="122"/>
      <c r="H142" s="122"/>
      <c r="I142" s="114"/>
      <c r="J142" s="114"/>
      <c r="K142" s="122"/>
    </row>
    <row r="143" spans="2:11">
      <c r="B143" s="113"/>
      <c r="C143" s="122"/>
      <c r="D143" s="122"/>
      <c r="E143" s="122"/>
      <c r="F143" s="122"/>
      <c r="G143" s="122"/>
      <c r="H143" s="122"/>
      <c r="I143" s="114"/>
      <c r="J143" s="114"/>
      <c r="K143" s="122"/>
    </row>
    <row r="144" spans="2:11">
      <c r="B144" s="113"/>
      <c r="C144" s="122"/>
      <c r="D144" s="122"/>
      <c r="E144" s="122"/>
      <c r="F144" s="122"/>
      <c r="G144" s="122"/>
      <c r="H144" s="122"/>
      <c r="I144" s="114"/>
      <c r="J144" s="114"/>
      <c r="K144" s="122"/>
    </row>
    <row r="145" spans="2:11">
      <c r="B145" s="113"/>
      <c r="C145" s="122"/>
      <c r="D145" s="122"/>
      <c r="E145" s="122"/>
      <c r="F145" s="122"/>
      <c r="G145" s="122"/>
      <c r="H145" s="122"/>
      <c r="I145" s="114"/>
      <c r="J145" s="114"/>
      <c r="K145" s="122"/>
    </row>
    <row r="146" spans="2:11">
      <c r="B146" s="113"/>
      <c r="C146" s="122"/>
      <c r="D146" s="122"/>
      <c r="E146" s="122"/>
      <c r="F146" s="122"/>
      <c r="G146" s="122"/>
      <c r="H146" s="122"/>
      <c r="I146" s="114"/>
      <c r="J146" s="114"/>
      <c r="K146" s="122"/>
    </row>
    <row r="147" spans="2:11">
      <c r="B147" s="113"/>
      <c r="C147" s="122"/>
      <c r="D147" s="122"/>
      <c r="E147" s="122"/>
      <c r="F147" s="122"/>
      <c r="G147" s="122"/>
      <c r="H147" s="122"/>
      <c r="I147" s="114"/>
      <c r="J147" s="114"/>
      <c r="K147" s="122"/>
    </row>
    <row r="148" spans="2:11">
      <c r="B148" s="113"/>
      <c r="C148" s="122"/>
      <c r="D148" s="122"/>
      <c r="E148" s="122"/>
      <c r="F148" s="122"/>
      <c r="G148" s="122"/>
      <c r="H148" s="122"/>
      <c r="I148" s="114"/>
      <c r="J148" s="114"/>
      <c r="K148" s="122"/>
    </row>
    <row r="149" spans="2:11">
      <c r="B149" s="113"/>
      <c r="C149" s="122"/>
      <c r="D149" s="122"/>
      <c r="E149" s="122"/>
      <c r="F149" s="122"/>
      <c r="G149" s="122"/>
      <c r="H149" s="122"/>
      <c r="I149" s="114"/>
      <c r="J149" s="114"/>
      <c r="K149" s="122"/>
    </row>
    <row r="150" spans="2:11">
      <c r="B150" s="113"/>
      <c r="C150" s="122"/>
      <c r="D150" s="122"/>
      <c r="E150" s="122"/>
      <c r="F150" s="122"/>
      <c r="G150" s="122"/>
      <c r="H150" s="122"/>
      <c r="I150" s="114"/>
      <c r="J150" s="114"/>
      <c r="K150" s="122"/>
    </row>
    <row r="151" spans="2:11">
      <c r="B151" s="113"/>
      <c r="C151" s="122"/>
      <c r="D151" s="122"/>
      <c r="E151" s="122"/>
      <c r="F151" s="122"/>
      <c r="G151" s="122"/>
      <c r="H151" s="122"/>
      <c r="I151" s="114"/>
      <c r="J151" s="114"/>
      <c r="K151" s="122"/>
    </row>
    <row r="152" spans="2:11">
      <c r="B152" s="113"/>
      <c r="C152" s="122"/>
      <c r="D152" s="122"/>
      <c r="E152" s="122"/>
      <c r="F152" s="122"/>
      <c r="G152" s="122"/>
      <c r="H152" s="122"/>
      <c r="I152" s="114"/>
      <c r="J152" s="114"/>
      <c r="K152" s="122"/>
    </row>
    <row r="153" spans="2:11">
      <c r="B153" s="113"/>
      <c r="C153" s="122"/>
      <c r="D153" s="122"/>
      <c r="E153" s="122"/>
      <c r="F153" s="122"/>
      <c r="G153" s="122"/>
      <c r="H153" s="122"/>
      <c r="I153" s="114"/>
      <c r="J153" s="114"/>
      <c r="K153" s="122"/>
    </row>
    <row r="154" spans="2:11">
      <c r="B154" s="113"/>
      <c r="C154" s="122"/>
      <c r="D154" s="122"/>
      <c r="E154" s="122"/>
      <c r="F154" s="122"/>
      <c r="G154" s="122"/>
      <c r="H154" s="122"/>
      <c r="I154" s="114"/>
      <c r="J154" s="114"/>
      <c r="K154" s="122"/>
    </row>
    <row r="155" spans="2:11">
      <c r="B155" s="113"/>
      <c r="C155" s="122"/>
      <c r="D155" s="122"/>
      <c r="E155" s="122"/>
      <c r="F155" s="122"/>
      <c r="G155" s="122"/>
      <c r="H155" s="122"/>
      <c r="I155" s="114"/>
      <c r="J155" s="114"/>
      <c r="K155" s="122"/>
    </row>
    <row r="156" spans="2:11">
      <c r="B156" s="113"/>
      <c r="C156" s="122"/>
      <c r="D156" s="122"/>
      <c r="E156" s="122"/>
      <c r="F156" s="122"/>
      <c r="G156" s="122"/>
      <c r="H156" s="122"/>
      <c r="I156" s="114"/>
      <c r="J156" s="114"/>
      <c r="K156" s="122"/>
    </row>
    <row r="157" spans="2:11">
      <c r="B157" s="113"/>
      <c r="C157" s="122"/>
      <c r="D157" s="122"/>
      <c r="E157" s="122"/>
      <c r="F157" s="122"/>
      <c r="G157" s="122"/>
      <c r="H157" s="122"/>
      <c r="I157" s="114"/>
      <c r="J157" s="114"/>
      <c r="K157" s="122"/>
    </row>
    <row r="158" spans="2:11">
      <c r="B158" s="113"/>
      <c r="C158" s="122"/>
      <c r="D158" s="122"/>
      <c r="E158" s="122"/>
      <c r="F158" s="122"/>
      <c r="G158" s="122"/>
      <c r="H158" s="122"/>
      <c r="I158" s="114"/>
      <c r="J158" s="114"/>
      <c r="K158" s="122"/>
    </row>
    <row r="159" spans="2:11">
      <c r="B159" s="113"/>
      <c r="C159" s="122"/>
      <c r="D159" s="122"/>
      <c r="E159" s="122"/>
      <c r="F159" s="122"/>
      <c r="G159" s="122"/>
      <c r="H159" s="122"/>
      <c r="I159" s="114"/>
      <c r="J159" s="114"/>
      <c r="K159" s="122"/>
    </row>
    <row r="160" spans="2:11">
      <c r="B160" s="113"/>
      <c r="C160" s="122"/>
      <c r="D160" s="122"/>
      <c r="E160" s="122"/>
      <c r="F160" s="122"/>
      <c r="G160" s="122"/>
      <c r="H160" s="122"/>
      <c r="I160" s="114"/>
      <c r="J160" s="114"/>
      <c r="K160" s="122"/>
    </row>
    <row r="161" spans="2:11">
      <c r="B161" s="113"/>
      <c r="C161" s="122"/>
      <c r="D161" s="122"/>
      <c r="E161" s="122"/>
      <c r="F161" s="122"/>
      <c r="G161" s="122"/>
      <c r="H161" s="122"/>
      <c r="I161" s="114"/>
      <c r="J161" s="114"/>
      <c r="K161" s="122"/>
    </row>
    <row r="162" spans="2:11">
      <c r="B162" s="113"/>
      <c r="C162" s="122"/>
      <c r="D162" s="122"/>
      <c r="E162" s="122"/>
      <c r="F162" s="122"/>
      <c r="G162" s="122"/>
      <c r="H162" s="122"/>
      <c r="I162" s="114"/>
      <c r="J162" s="114"/>
      <c r="K162" s="122"/>
    </row>
    <row r="163" spans="2:11">
      <c r="B163" s="113"/>
      <c r="C163" s="122"/>
      <c r="D163" s="122"/>
      <c r="E163" s="122"/>
      <c r="F163" s="122"/>
      <c r="G163" s="122"/>
      <c r="H163" s="122"/>
      <c r="I163" s="114"/>
      <c r="J163" s="114"/>
      <c r="K163" s="122"/>
    </row>
    <row r="164" spans="2:11">
      <c r="B164" s="113"/>
      <c r="C164" s="122"/>
      <c r="D164" s="122"/>
      <c r="E164" s="122"/>
      <c r="F164" s="122"/>
      <c r="G164" s="122"/>
      <c r="H164" s="122"/>
      <c r="I164" s="114"/>
      <c r="J164" s="114"/>
      <c r="K164" s="122"/>
    </row>
    <row r="165" spans="2:11">
      <c r="B165" s="113"/>
      <c r="C165" s="122"/>
      <c r="D165" s="122"/>
      <c r="E165" s="122"/>
      <c r="F165" s="122"/>
      <c r="G165" s="122"/>
      <c r="H165" s="122"/>
      <c r="I165" s="114"/>
      <c r="J165" s="114"/>
      <c r="K165" s="122"/>
    </row>
    <row r="166" spans="2:11">
      <c r="B166" s="113"/>
      <c r="C166" s="122"/>
      <c r="D166" s="122"/>
      <c r="E166" s="122"/>
      <c r="F166" s="122"/>
      <c r="G166" s="122"/>
      <c r="H166" s="122"/>
      <c r="I166" s="114"/>
      <c r="J166" s="114"/>
      <c r="K166" s="122"/>
    </row>
    <row r="167" spans="2:11">
      <c r="B167" s="113"/>
      <c r="C167" s="122"/>
      <c r="D167" s="122"/>
      <c r="E167" s="122"/>
      <c r="F167" s="122"/>
      <c r="G167" s="122"/>
      <c r="H167" s="122"/>
      <c r="I167" s="114"/>
      <c r="J167" s="114"/>
      <c r="K167" s="122"/>
    </row>
    <row r="168" spans="2:11">
      <c r="B168" s="113"/>
      <c r="C168" s="122"/>
      <c r="D168" s="122"/>
      <c r="E168" s="122"/>
      <c r="F168" s="122"/>
      <c r="G168" s="122"/>
      <c r="H168" s="122"/>
      <c r="I168" s="114"/>
      <c r="J168" s="114"/>
      <c r="K168" s="122"/>
    </row>
    <row r="169" spans="2:11">
      <c r="B169" s="113"/>
      <c r="C169" s="122"/>
      <c r="D169" s="122"/>
      <c r="E169" s="122"/>
      <c r="F169" s="122"/>
      <c r="G169" s="122"/>
      <c r="H169" s="122"/>
      <c r="I169" s="114"/>
      <c r="J169" s="114"/>
      <c r="K169" s="122"/>
    </row>
    <row r="170" spans="2:11">
      <c r="B170" s="113"/>
      <c r="C170" s="122"/>
      <c r="D170" s="122"/>
      <c r="E170" s="122"/>
      <c r="F170" s="122"/>
      <c r="G170" s="122"/>
      <c r="H170" s="122"/>
      <c r="I170" s="114"/>
      <c r="J170" s="114"/>
      <c r="K170" s="122"/>
    </row>
    <row r="171" spans="2:11">
      <c r="B171" s="113"/>
      <c r="C171" s="122"/>
      <c r="D171" s="122"/>
      <c r="E171" s="122"/>
      <c r="F171" s="122"/>
      <c r="G171" s="122"/>
      <c r="H171" s="122"/>
      <c r="I171" s="114"/>
      <c r="J171" s="114"/>
      <c r="K171" s="122"/>
    </row>
    <row r="172" spans="2:11">
      <c r="B172" s="113"/>
      <c r="C172" s="122"/>
      <c r="D172" s="122"/>
      <c r="E172" s="122"/>
      <c r="F172" s="122"/>
      <c r="G172" s="122"/>
      <c r="H172" s="122"/>
      <c r="I172" s="114"/>
      <c r="J172" s="114"/>
      <c r="K172" s="122"/>
    </row>
    <row r="173" spans="2:11">
      <c r="B173" s="113"/>
      <c r="C173" s="122"/>
      <c r="D173" s="122"/>
      <c r="E173" s="122"/>
      <c r="F173" s="122"/>
      <c r="G173" s="122"/>
      <c r="H173" s="122"/>
      <c r="I173" s="114"/>
      <c r="J173" s="114"/>
      <c r="K173" s="122"/>
    </row>
    <row r="174" spans="2:11">
      <c r="B174" s="113"/>
      <c r="C174" s="122"/>
      <c r="D174" s="122"/>
      <c r="E174" s="122"/>
      <c r="F174" s="122"/>
      <c r="G174" s="122"/>
      <c r="H174" s="122"/>
      <c r="I174" s="114"/>
      <c r="J174" s="114"/>
      <c r="K174" s="122"/>
    </row>
    <row r="175" spans="2:11">
      <c r="B175" s="113"/>
      <c r="C175" s="122"/>
      <c r="D175" s="122"/>
      <c r="E175" s="122"/>
      <c r="F175" s="122"/>
      <c r="G175" s="122"/>
      <c r="H175" s="122"/>
      <c r="I175" s="114"/>
      <c r="J175" s="114"/>
      <c r="K175" s="122"/>
    </row>
    <row r="176" spans="2:11">
      <c r="B176" s="113"/>
      <c r="C176" s="122"/>
      <c r="D176" s="122"/>
      <c r="E176" s="122"/>
      <c r="F176" s="122"/>
      <c r="G176" s="122"/>
      <c r="H176" s="122"/>
      <c r="I176" s="114"/>
      <c r="J176" s="114"/>
      <c r="K176" s="122"/>
    </row>
    <row r="177" spans="2:11">
      <c r="B177" s="113"/>
      <c r="C177" s="122"/>
      <c r="D177" s="122"/>
      <c r="E177" s="122"/>
      <c r="F177" s="122"/>
      <c r="G177" s="122"/>
      <c r="H177" s="122"/>
      <c r="I177" s="114"/>
      <c r="J177" s="114"/>
      <c r="K177" s="122"/>
    </row>
    <row r="178" spans="2:11">
      <c r="B178" s="113"/>
      <c r="C178" s="122"/>
      <c r="D178" s="122"/>
      <c r="E178" s="122"/>
      <c r="F178" s="122"/>
      <c r="G178" s="122"/>
      <c r="H178" s="122"/>
      <c r="I178" s="114"/>
      <c r="J178" s="114"/>
      <c r="K178" s="122"/>
    </row>
    <row r="179" spans="2:11">
      <c r="B179" s="113"/>
      <c r="C179" s="122"/>
      <c r="D179" s="122"/>
      <c r="E179" s="122"/>
      <c r="F179" s="122"/>
      <c r="G179" s="122"/>
      <c r="H179" s="122"/>
      <c r="I179" s="114"/>
      <c r="J179" s="114"/>
      <c r="K179" s="122"/>
    </row>
    <row r="180" spans="2:11">
      <c r="B180" s="113"/>
      <c r="C180" s="122"/>
      <c r="D180" s="122"/>
      <c r="E180" s="122"/>
      <c r="F180" s="122"/>
      <c r="G180" s="122"/>
      <c r="H180" s="122"/>
      <c r="I180" s="114"/>
      <c r="J180" s="114"/>
      <c r="K180" s="122"/>
    </row>
    <row r="181" spans="2:11">
      <c r="B181" s="113"/>
      <c r="C181" s="122"/>
      <c r="D181" s="122"/>
      <c r="E181" s="122"/>
      <c r="F181" s="122"/>
      <c r="G181" s="122"/>
      <c r="H181" s="122"/>
      <c r="I181" s="114"/>
      <c r="J181" s="114"/>
      <c r="K181" s="122"/>
    </row>
    <row r="182" spans="2:11">
      <c r="B182" s="113"/>
      <c r="C182" s="122"/>
      <c r="D182" s="122"/>
      <c r="E182" s="122"/>
      <c r="F182" s="122"/>
      <c r="G182" s="122"/>
      <c r="H182" s="122"/>
      <c r="I182" s="114"/>
      <c r="J182" s="114"/>
      <c r="K182" s="122"/>
    </row>
    <row r="183" spans="2:11">
      <c r="B183" s="113"/>
      <c r="C183" s="122"/>
      <c r="D183" s="122"/>
      <c r="E183" s="122"/>
      <c r="F183" s="122"/>
      <c r="G183" s="122"/>
      <c r="H183" s="122"/>
      <c r="I183" s="114"/>
      <c r="J183" s="114"/>
      <c r="K183" s="122"/>
    </row>
    <row r="184" spans="2:11">
      <c r="B184" s="113"/>
      <c r="C184" s="122"/>
      <c r="D184" s="122"/>
      <c r="E184" s="122"/>
      <c r="F184" s="122"/>
      <c r="G184" s="122"/>
      <c r="H184" s="122"/>
      <c r="I184" s="114"/>
      <c r="J184" s="114"/>
      <c r="K184" s="122"/>
    </row>
    <row r="185" spans="2:11">
      <c r="B185" s="113"/>
      <c r="C185" s="122"/>
      <c r="D185" s="122"/>
      <c r="E185" s="122"/>
      <c r="F185" s="122"/>
      <c r="G185" s="122"/>
      <c r="H185" s="122"/>
      <c r="I185" s="114"/>
      <c r="J185" s="114"/>
      <c r="K185" s="122"/>
    </row>
    <row r="186" spans="2:11">
      <c r="B186" s="113"/>
      <c r="C186" s="122"/>
      <c r="D186" s="122"/>
      <c r="E186" s="122"/>
      <c r="F186" s="122"/>
      <c r="G186" s="122"/>
      <c r="H186" s="122"/>
      <c r="I186" s="114"/>
      <c r="J186" s="114"/>
      <c r="K186" s="122"/>
    </row>
    <row r="187" spans="2:11">
      <c r="B187" s="113"/>
      <c r="C187" s="122"/>
      <c r="D187" s="122"/>
      <c r="E187" s="122"/>
      <c r="F187" s="122"/>
      <c r="G187" s="122"/>
      <c r="H187" s="122"/>
      <c r="I187" s="114"/>
      <c r="J187" s="114"/>
      <c r="K187" s="122"/>
    </row>
    <row r="188" spans="2:11">
      <c r="B188" s="113"/>
      <c r="C188" s="122"/>
      <c r="D188" s="122"/>
      <c r="E188" s="122"/>
      <c r="F188" s="122"/>
      <c r="G188" s="122"/>
      <c r="H188" s="122"/>
      <c r="I188" s="114"/>
      <c r="J188" s="114"/>
      <c r="K188" s="122"/>
    </row>
    <row r="189" spans="2:11">
      <c r="B189" s="113"/>
      <c r="C189" s="122"/>
      <c r="D189" s="122"/>
      <c r="E189" s="122"/>
      <c r="F189" s="122"/>
      <c r="G189" s="122"/>
      <c r="H189" s="122"/>
      <c r="I189" s="114"/>
      <c r="J189" s="114"/>
      <c r="K189" s="122"/>
    </row>
    <row r="190" spans="2:11">
      <c r="B190" s="113"/>
      <c r="C190" s="122"/>
      <c r="D190" s="122"/>
      <c r="E190" s="122"/>
      <c r="F190" s="122"/>
      <c r="G190" s="122"/>
      <c r="H190" s="122"/>
      <c r="I190" s="114"/>
      <c r="J190" s="114"/>
      <c r="K190" s="122"/>
    </row>
    <row r="191" spans="2:11">
      <c r="B191" s="113"/>
      <c r="C191" s="122"/>
      <c r="D191" s="122"/>
      <c r="E191" s="122"/>
      <c r="F191" s="122"/>
      <c r="G191" s="122"/>
      <c r="H191" s="122"/>
      <c r="I191" s="114"/>
      <c r="J191" s="114"/>
      <c r="K191" s="122"/>
    </row>
    <row r="192" spans="2:11">
      <c r="B192" s="113"/>
      <c r="C192" s="122"/>
      <c r="D192" s="122"/>
      <c r="E192" s="122"/>
      <c r="F192" s="122"/>
      <c r="G192" s="122"/>
      <c r="H192" s="122"/>
      <c r="I192" s="114"/>
      <c r="J192" s="114"/>
      <c r="K192" s="122"/>
    </row>
    <row r="193" spans="2:11">
      <c r="B193" s="113"/>
      <c r="C193" s="122"/>
      <c r="D193" s="122"/>
      <c r="E193" s="122"/>
      <c r="F193" s="122"/>
      <c r="G193" s="122"/>
      <c r="H193" s="122"/>
      <c r="I193" s="114"/>
      <c r="J193" s="114"/>
      <c r="K193" s="122"/>
    </row>
    <row r="194" spans="2:11">
      <c r="B194" s="113"/>
      <c r="C194" s="122"/>
      <c r="D194" s="122"/>
      <c r="E194" s="122"/>
      <c r="F194" s="122"/>
      <c r="G194" s="122"/>
      <c r="H194" s="122"/>
      <c r="I194" s="114"/>
      <c r="J194" s="114"/>
      <c r="K194" s="122"/>
    </row>
    <row r="195" spans="2:11">
      <c r="B195" s="113"/>
      <c r="C195" s="122"/>
      <c r="D195" s="122"/>
      <c r="E195" s="122"/>
      <c r="F195" s="122"/>
      <c r="G195" s="122"/>
      <c r="H195" s="122"/>
      <c r="I195" s="114"/>
      <c r="J195" s="114"/>
      <c r="K195" s="122"/>
    </row>
    <row r="196" spans="2:11">
      <c r="B196" s="113"/>
      <c r="C196" s="122"/>
      <c r="D196" s="122"/>
      <c r="E196" s="122"/>
      <c r="F196" s="122"/>
      <c r="G196" s="122"/>
      <c r="H196" s="122"/>
      <c r="I196" s="114"/>
      <c r="J196" s="114"/>
      <c r="K196" s="122"/>
    </row>
    <row r="197" spans="2:11">
      <c r="B197" s="113"/>
      <c r="C197" s="122"/>
      <c r="D197" s="122"/>
      <c r="E197" s="122"/>
      <c r="F197" s="122"/>
      <c r="G197" s="122"/>
      <c r="H197" s="122"/>
      <c r="I197" s="114"/>
      <c r="J197" s="114"/>
      <c r="K197" s="122"/>
    </row>
    <row r="198" spans="2:11">
      <c r="B198" s="113"/>
      <c r="C198" s="122"/>
      <c r="D198" s="122"/>
      <c r="E198" s="122"/>
      <c r="F198" s="122"/>
      <c r="G198" s="122"/>
      <c r="H198" s="122"/>
      <c r="I198" s="114"/>
      <c r="J198" s="114"/>
      <c r="K198" s="122"/>
    </row>
    <row r="199" spans="2:11">
      <c r="B199" s="113"/>
      <c r="C199" s="122"/>
      <c r="D199" s="122"/>
      <c r="E199" s="122"/>
      <c r="F199" s="122"/>
      <c r="G199" s="122"/>
      <c r="H199" s="122"/>
      <c r="I199" s="114"/>
      <c r="J199" s="114"/>
      <c r="K199" s="122"/>
    </row>
    <row r="200" spans="2:11">
      <c r="B200" s="113"/>
      <c r="C200" s="122"/>
      <c r="D200" s="122"/>
      <c r="E200" s="122"/>
      <c r="F200" s="122"/>
      <c r="G200" s="122"/>
      <c r="H200" s="122"/>
      <c r="I200" s="114"/>
      <c r="J200" s="114"/>
      <c r="K200" s="122"/>
    </row>
    <row r="201" spans="2:11">
      <c r="B201" s="113"/>
      <c r="C201" s="122"/>
      <c r="D201" s="122"/>
      <c r="E201" s="122"/>
      <c r="F201" s="122"/>
      <c r="G201" s="122"/>
      <c r="H201" s="122"/>
      <c r="I201" s="114"/>
      <c r="J201" s="114"/>
      <c r="K201" s="122"/>
    </row>
    <row r="202" spans="2:11">
      <c r="B202" s="113"/>
      <c r="C202" s="122"/>
      <c r="D202" s="122"/>
      <c r="E202" s="122"/>
      <c r="F202" s="122"/>
      <c r="G202" s="122"/>
      <c r="H202" s="122"/>
      <c r="I202" s="114"/>
      <c r="J202" s="114"/>
      <c r="K202" s="122"/>
    </row>
    <row r="203" spans="2:11">
      <c r="B203" s="113"/>
      <c r="C203" s="122"/>
      <c r="D203" s="122"/>
      <c r="E203" s="122"/>
      <c r="F203" s="122"/>
      <c r="G203" s="122"/>
      <c r="H203" s="122"/>
      <c r="I203" s="114"/>
      <c r="J203" s="114"/>
      <c r="K203" s="122"/>
    </row>
    <row r="204" spans="2:11">
      <c r="B204" s="113"/>
      <c r="C204" s="122"/>
      <c r="D204" s="122"/>
      <c r="E204" s="122"/>
      <c r="F204" s="122"/>
      <c r="G204" s="122"/>
      <c r="H204" s="122"/>
      <c r="I204" s="114"/>
      <c r="J204" s="114"/>
      <c r="K204" s="122"/>
    </row>
    <row r="205" spans="2:11">
      <c r="B205" s="113"/>
      <c r="C205" s="122"/>
      <c r="D205" s="122"/>
      <c r="E205" s="122"/>
      <c r="F205" s="122"/>
      <c r="G205" s="122"/>
      <c r="H205" s="122"/>
      <c r="I205" s="114"/>
      <c r="J205" s="114"/>
      <c r="K205" s="122"/>
    </row>
    <row r="206" spans="2:11">
      <c r="B206" s="113"/>
      <c r="C206" s="122"/>
      <c r="D206" s="122"/>
      <c r="E206" s="122"/>
      <c r="F206" s="122"/>
      <c r="G206" s="122"/>
      <c r="H206" s="122"/>
      <c r="I206" s="114"/>
      <c r="J206" s="114"/>
      <c r="K206" s="122"/>
    </row>
    <row r="207" spans="2:11">
      <c r="B207" s="113"/>
      <c r="C207" s="122"/>
      <c r="D207" s="122"/>
      <c r="E207" s="122"/>
      <c r="F207" s="122"/>
      <c r="G207" s="122"/>
      <c r="H207" s="122"/>
      <c r="I207" s="114"/>
      <c r="J207" s="114"/>
      <c r="K207" s="122"/>
    </row>
    <row r="208" spans="2:11">
      <c r="B208" s="113"/>
      <c r="C208" s="122"/>
      <c r="D208" s="122"/>
      <c r="E208" s="122"/>
      <c r="F208" s="122"/>
      <c r="G208" s="122"/>
      <c r="H208" s="122"/>
      <c r="I208" s="114"/>
      <c r="J208" s="114"/>
      <c r="K208" s="122"/>
    </row>
    <row r="209" spans="2:11">
      <c r="B209" s="113"/>
      <c r="C209" s="122"/>
      <c r="D209" s="122"/>
      <c r="E209" s="122"/>
      <c r="F209" s="122"/>
      <c r="G209" s="122"/>
      <c r="H209" s="122"/>
      <c r="I209" s="114"/>
      <c r="J209" s="114"/>
      <c r="K209" s="122"/>
    </row>
    <row r="210" spans="2:11">
      <c r="B210" s="113"/>
      <c r="C210" s="122"/>
      <c r="D210" s="122"/>
      <c r="E210" s="122"/>
      <c r="F210" s="122"/>
      <c r="G210" s="122"/>
      <c r="H210" s="122"/>
      <c r="I210" s="114"/>
      <c r="J210" s="114"/>
      <c r="K210" s="122"/>
    </row>
    <row r="211" spans="2:11">
      <c r="B211" s="113"/>
      <c r="C211" s="122"/>
      <c r="D211" s="122"/>
      <c r="E211" s="122"/>
      <c r="F211" s="122"/>
      <c r="G211" s="122"/>
      <c r="H211" s="122"/>
      <c r="I211" s="114"/>
      <c r="J211" s="114"/>
      <c r="K211" s="122"/>
    </row>
    <row r="212" spans="2:11">
      <c r="B212" s="113"/>
      <c r="C212" s="122"/>
      <c r="D212" s="122"/>
      <c r="E212" s="122"/>
      <c r="F212" s="122"/>
      <c r="G212" s="122"/>
      <c r="H212" s="122"/>
      <c r="I212" s="114"/>
      <c r="J212" s="114"/>
      <c r="K212" s="122"/>
    </row>
    <row r="213" spans="2:11">
      <c r="B213" s="113"/>
      <c r="C213" s="122"/>
      <c r="D213" s="122"/>
      <c r="E213" s="122"/>
      <c r="F213" s="122"/>
      <c r="G213" s="122"/>
      <c r="H213" s="122"/>
      <c r="I213" s="114"/>
      <c r="J213" s="114"/>
      <c r="K213" s="122"/>
    </row>
    <row r="214" spans="2:11">
      <c r="B214" s="113"/>
      <c r="C214" s="122"/>
      <c r="D214" s="122"/>
      <c r="E214" s="122"/>
      <c r="F214" s="122"/>
      <c r="G214" s="122"/>
      <c r="H214" s="122"/>
      <c r="I214" s="114"/>
      <c r="J214" s="114"/>
      <c r="K214" s="122"/>
    </row>
    <row r="215" spans="2:11">
      <c r="B215" s="113"/>
      <c r="C215" s="122"/>
      <c r="D215" s="122"/>
      <c r="E215" s="122"/>
      <c r="F215" s="122"/>
      <c r="G215" s="122"/>
      <c r="H215" s="122"/>
      <c r="I215" s="114"/>
      <c r="J215" s="114"/>
      <c r="K215" s="122"/>
    </row>
    <row r="216" spans="2:11">
      <c r="B216" s="113"/>
      <c r="C216" s="122"/>
      <c r="D216" s="122"/>
      <c r="E216" s="122"/>
      <c r="F216" s="122"/>
      <c r="G216" s="122"/>
      <c r="H216" s="122"/>
      <c r="I216" s="114"/>
      <c r="J216" s="114"/>
      <c r="K216" s="122"/>
    </row>
    <row r="217" spans="2:11">
      <c r="B217" s="113"/>
      <c r="C217" s="122"/>
      <c r="D217" s="122"/>
      <c r="E217" s="122"/>
      <c r="F217" s="122"/>
      <c r="G217" s="122"/>
      <c r="H217" s="122"/>
      <c r="I217" s="114"/>
      <c r="J217" s="114"/>
      <c r="K217" s="122"/>
    </row>
    <row r="218" spans="2:11">
      <c r="B218" s="113"/>
      <c r="C218" s="122"/>
      <c r="D218" s="122"/>
      <c r="E218" s="122"/>
      <c r="F218" s="122"/>
      <c r="G218" s="122"/>
      <c r="H218" s="122"/>
      <c r="I218" s="114"/>
      <c r="J218" s="114"/>
      <c r="K218" s="122"/>
    </row>
    <row r="219" spans="2:11">
      <c r="B219" s="113"/>
      <c r="C219" s="122"/>
      <c r="D219" s="122"/>
      <c r="E219" s="122"/>
      <c r="F219" s="122"/>
      <c r="G219" s="122"/>
      <c r="H219" s="122"/>
      <c r="I219" s="114"/>
      <c r="J219" s="114"/>
      <c r="K219" s="122"/>
    </row>
    <row r="220" spans="2:11">
      <c r="B220" s="113"/>
      <c r="C220" s="122"/>
      <c r="D220" s="122"/>
      <c r="E220" s="122"/>
      <c r="F220" s="122"/>
      <c r="G220" s="122"/>
      <c r="H220" s="122"/>
      <c r="I220" s="114"/>
      <c r="J220" s="114"/>
      <c r="K220" s="122"/>
    </row>
    <row r="221" spans="2:11">
      <c r="B221" s="113"/>
      <c r="C221" s="122"/>
      <c r="D221" s="122"/>
      <c r="E221" s="122"/>
      <c r="F221" s="122"/>
      <c r="G221" s="122"/>
      <c r="H221" s="122"/>
      <c r="I221" s="114"/>
      <c r="J221" s="114"/>
      <c r="K221" s="122"/>
    </row>
    <row r="222" spans="2:11">
      <c r="B222" s="113"/>
      <c r="C222" s="122"/>
      <c r="D222" s="122"/>
      <c r="E222" s="122"/>
      <c r="F222" s="122"/>
      <c r="G222" s="122"/>
      <c r="H222" s="122"/>
      <c r="I222" s="114"/>
      <c r="J222" s="114"/>
      <c r="K222" s="122"/>
    </row>
    <row r="223" spans="2:11">
      <c r="B223" s="113"/>
      <c r="C223" s="122"/>
      <c r="D223" s="122"/>
      <c r="E223" s="122"/>
      <c r="F223" s="122"/>
      <c r="G223" s="122"/>
      <c r="H223" s="122"/>
      <c r="I223" s="114"/>
      <c r="J223" s="114"/>
      <c r="K223" s="122"/>
    </row>
    <row r="224" spans="2:11">
      <c r="B224" s="113"/>
      <c r="C224" s="122"/>
      <c r="D224" s="122"/>
      <c r="E224" s="122"/>
      <c r="F224" s="122"/>
      <c r="G224" s="122"/>
      <c r="H224" s="122"/>
      <c r="I224" s="114"/>
      <c r="J224" s="114"/>
      <c r="K224" s="122"/>
    </row>
    <row r="225" spans="2:11">
      <c r="B225" s="113"/>
      <c r="C225" s="122"/>
      <c r="D225" s="122"/>
      <c r="E225" s="122"/>
      <c r="F225" s="122"/>
      <c r="G225" s="122"/>
      <c r="H225" s="122"/>
      <c r="I225" s="114"/>
      <c r="J225" s="114"/>
      <c r="K225" s="122"/>
    </row>
    <row r="226" spans="2:11">
      <c r="B226" s="113"/>
      <c r="C226" s="122"/>
      <c r="D226" s="122"/>
      <c r="E226" s="122"/>
      <c r="F226" s="122"/>
      <c r="G226" s="122"/>
      <c r="H226" s="122"/>
      <c r="I226" s="114"/>
      <c r="J226" s="114"/>
      <c r="K226" s="122"/>
    </row>
    <row r="227" spans="2:11">
      <c r="B227" s="113"/>
      <c r="C227" s="122"/>
      <c r="D227" s="122"/>
      <c r="E227" s="122"/>
      <c r="F227" s="122"/>
      <c r="G227" s="122"/>
      <c r="H227" s="122"/>
      <c r="I227" s="114"/>
      <c r="J227" s="114"/>
      <c r="K227" s="122"/>
    </row>
    <row r="228" spans="2:11">
      <c r="B228" s="113"/>
      <c r="C228" s="122"/>
      <c r="D228" s="122"/>
      <c r="E228" s="122"/>
      <c r="F228" s="122"/>
      <c r="G228" s="122"/>
      <c r="H228" s="122"/>
      <c r="I228" s="114"/>
      <c r="J228" s="114"/>
      <c r="K228" s="122"/>
    </row>
    <row r="229" spans="2:11">
      <c r="B229" s="113"/>
      <c r="C229" s="122"/>
      <c r="D229" s="122"/>
      <c r="E229" s="122"/>
      <c r="F229" s="122"/>
      <c r="G229" s="122"/>
      <c r="H229" s="122"/>
      <c r="I229" s="114"/>
      <c r="J229" s="114"/>
      <c r="K229" s="122"/>
    </row>
    <row r="230" spans="2:11">
      <c r="B230" s="113"/>
      <c r="C230" s="122"/>
      <c r="D230" s="122"/>
      <c r="E230" s="122"/>
      <c r="F230" s="122"/>
      <c r="G230" s="122"/>
      <c r="H230" s="122"/>
      <c r="I230" s="114"/>
      <c r="J230" s="114"/>
      <c r="K230" s="122"/>
    </row>
    <row r="231" spans="2:11">
      <c r="B231" s="113"/>
      <c r="C231" s="122"/>
      <c r="D231" s="122"/>
      <c r="E231" s="122"/>
      <c r="F231" s="122"/>
      <c r="G231" s="122"/>
      <c r="H231" s="122"/>
      <c r="I231" s="114"/>
      <c r="J231" s="114"/>
      <c r="K231" s="122"/>
    </row>
    <row r="232" spans="2:11">
      <c r="B232" s="113"/>
      <c r="C232" s="122"/>
      <c r="D232" s="122"/>
      <c r="E232" s="122"/>
      <c r="F232" s="122"/>
      <c r="G232" s="122"/>
      <c r="H232" s="122"/>
      <c r="I232" s="114"/>
      <c r="J232" s="114"/>
      <c r="K232" s="122"/>
    </row>
    <row r="233" spans="2:11">
      <c r="B233" s="113"/>
      <c r="C233" s="122"/>
      <c r="D233" s="122"/>
      <c r="E233" s="122"/>
      <c r="F233" s="122"/>
      <c r="G233" s="122"/>
      <c r="H233" s="122"/>
      <c r="I233" s="114"/>
      <c r="J233" s="114"/>
      <c r="K233" s="122"/>
    </row>
    <row r="234" spans="2:11">
      <c r="B234" s="113"/>
      <c r="C234" s="122"/>
      <c r="D234" s="122"/>
      <c r="E234" s="122"/>
      <c r="F234" s="122"/>
      <c r="G234" s="122"/>
      <c r="H234" s="122"/>
      <c r="I234" s="114"/>
      <c r="J234" s="114"/>
      <c r="K234" s="122"/>
    </row>
    <row r="235" spans="2:11">
      <c r="B235" s="113"/>
      <c r="C235" s="122"/>
      <c r="D235" s="122"/>
      <c r="E235" s="122"/>
      <c r="F235" s="122"/>
      <c r="G235" s="122"/>
      <c r="H235" s="122"/>
      <c r="I235" s="114"/>
      <c r="J235" s="114"/>
      <c r="K235" s="122"/>
    </row>
    <row r="236" spans="2:11">
      <c r="B236" s="113"/>
      <c r="C236" s="122"/>
      <c r="D236" s="122"/>
      <c r="E236" s="122"/>
      <c r="F236" s="122"/>
      <c r="G236" s="122"/>
      <c r="H236" s="122"/>
      <c r="I236" s="114"/>
      <c r="J236" s="114"/>
      <c r="K236" s="122"/>
    </row>
    <row r="237" spans="2:11">
      <c r="B237" s="113"/>
      <c r="C237" s="122"/>
      <c r="D237" s="122"/>
      <c r="E237" s="122"/>
      <c r="F237" s="122"/>
      <c r="G237" s="122"/>
      <c r="H237" s="122"/>
      <c r="I237" s="114"/>
      <c r="J237" s="114"/>
      <c r="K237" s="122"/>
    </row>
    <row r="238" spans="2:11">
      <c r="B238" s="113"/>
      <c r="C238" s="122"/>
      <c r="D238" s="122"/>
      <c r="E238" s="122"/>
      <c r="F238" s="122"/>
      <c r="G238" s="122"/>
      <c r="H238" s="122"/>
      <c r="I238" s="114"/>
      <c r="J238" s="114"/>
      <c r="K238" s="122"/>
    </row>
    <row r="239" spans="2:11">
      <c r="B239" s="113"/>
      <c r="C239" s="122"/>
      <c r="D239" s="122"/>
      <c r="E239" s="122"/>
      <c r="F239" s="122"/>
      <c r="G239" s="122"/>
      <c r="H239" s="122"/>
      <c r="I239" s="114"/>
      <c r="J239" s="114"/>
      <c r="K239" s="122"/>
    </row>
    <row r="240" spans="2:11">
      <c r="B240" s="113"/>
      <c r="C240" s="122"/>
      <c r="D240" s="122"/>
      <c r="E240" s="122"/>
      <c r="F240" s="122"/>
      <c r="G240" s="122"/>
      <c r="H240" s="122"/>
      <c r="I240" s="114"/>
      <c r="J240" s="114"/>
      <c r="K240" s="122"/>
    </row>
    <row r="241" spans="2:11">
      <c r="B241" s="113"/>
      <c r="C241" s="122"/>
      <c r="D241" s="122"/>
      <c r="E241" s="122"/>
      <c r="F241" s="122"/>
      <c r="G241" s="122"/>
      <c r="H241" s="122"/>
      <c r="I241" s="114"/>
      <c r="J241" s="114"/>
      <c r="K241" s="122"/>
    </row>
    <row r="242" spans="2:11">
      <c r="B242" s="113"/>
      <c r="C242" s="122"/>
      <c r="D242" s="122"/>
      <c r="E242" s="122"/>
      <c r="F242" s="122"/>
      <c r="G242" s="122"/>
      <c r="H242" s="122"/>
      <c r="I242" s="114"/>
      <c r="J242" s="114"/>
      <c r="K242" s="122"/>
    </row>
    <row r="243" spans="2:11">
      <c r="B243" s="113"/>
      <c r="C243" s="122"/>
      <c r="D243" s="122"/>
      <c r="E243" s="122"/>
      <c r="F243" s="122"/>
      <c r="G243" s="122"/>
      <c r="H243" s="122"/>
      <c r="I243" s="114"/>
      <c r="J243" s="114"/>
      <c r="K243" s="122"/>
    </row>
    <row r="244" spans="2:11">
      <c r="B244" s="113"/>
      <c r="C244" s="122"/>
      <c r="D244" s="122"/>
      <c r="E244" s="122"/>
      <c r="F244" s="122"/>
      <c r="G244" s="122"/>
      <c r="H244" s="122"/>
      <c r="I244" s="114"/>
      <c r="J244" s="114"/>
      <c r="K244" s="122"/>
    </row>
    <row r="245" spans="2:11">
      <c r="B245" s="113"/>
      <c r="C245" s="122"/>
      <c r="D245" s="122"/>
      <c r="E245" s="122"/>
      <c r="F245" s="122"/>
      <c r="G245" s="122"/>
      <c r="H245" s="122"/>
      <c r="I245" s="114"/>
      <c r="J245" s="114"/>
      <c r="K245" s="122"/>
    </row>
    <row r="246" spans="2:11">
      <c r="B246" s="113"/>
      <c r="C246" s="122"/>
      <c r="D246" s="122"/>
      <c r="E246" s="122"/>
      <c r="F246" s="122"/>
      <c r="G246" s="122"/>
      <c r="H246" s="122"/>
      <c r="I246" s="114"/>
      <c r="J246" s="114"/>
      <c r="K246" s="122"/>
    </row>
    <row r="247" spans="2:11">
      <c r="B247" s="113"/>
      <c r="C247" s="122"/>
      <c r="D247" s="122"/>
      <c r="E247" s="122"/>
      <c r="F247" s="122"/>
      <c r="G247" s="122"/>
      <c r="H247" s="122"/>
      <c r="I247" s="114"/>
      <c r="J247" s="114"/>
      <c r="K247" s="122"/>
    </row>
    <row r="248" spans="2:11">
      <c r="B248" s="113"/>
      <c r="C248" s="122"/>
      <c r="D248" s="122"/>
      <c r="E248" s="122"/>
      <c r="F248" s="122"/>
      <c r="G248" s="122"/>
      <c r="H248" s="122"/>
      <c r="I248" s="114"/>
      <c r="J248" s="114"/>
      <c r="K248" s="122"/>
    </row>
    <row r="249" spans="2:11">
      <c r="B249" s="113"/>
      <c r="C249" s="122"/>
      <c r="D249" s="122"/>
      <c r="E249" s="122"/>
      <c r="F249" s="122"/>
      <c r="G249" s="122"/>
      <c r="H249" s="122"/>
      <c r="I249" s="114"/>
      <c r="J249" s="114"/>
      <c r="K249" s="122"/>
    </row>
    <row r="250" spans="2:11">
      <c r="B250" s="113"/>
      <c r="C250" s="122"/>
      <c r="D250" s="122"/>
      <c r="E250" s="122"/>
      <c r="F250" s="122"/>
      <c r="G250" s="122"/>
      <c r="H250" s="122"/>
      <c r="I250" s="114"/>
      <c r="J250" s="114"/>
      <c r="K250" s="122"/>
    </row>
    <row r="251" spans="2:11">
      <c r="B251" s="113"/>
      <c r="C251" s="122"/>
      <c r="D251" s="122"/>
      <c r="E251" s="122"/>
      <c r="F251" s="122"/>
      <c r="G251" s="122"/>
      <c r="H251" s="122"/>
      <c r="I251" s="114"/>
      <c r="J251" s="114"/>
      <c r="K251" s="122"/>
    </row>
    <row r="252" spans="2:11">
      <c r="B252" s="113"/>
      <c r="C252" s="122"/>
      <c r="D252" s="122"/>
      <c r="E252" s="122"/>
      <c r="F252" s="122"/>
      <c r="G252" s="122"/>
      <c r="H252" s="122"/>
      <c r="I252" s="114"/>
      <c r="J252" s="114"/>
      <c r="K252" s="122"/>
    </row>
    <row r="253" spans="2:11">
      <c r="B253" s="113"/>
      <c r="C253" s="122"/>
      <c r="D253" s="122"/>
      <c r="E253" s="122"/>
      <c r="F253" s="122"/>
      <c r="G253" s="122"/>
      <c r="H253" s="122"/>
      <c r="I253" s="114"/>
      <c r="J253" s="114"/>
      <c r="K253" s="122"/>
    </row>
    <row r="254" spans="2:11">
      <c r="B254" s="113"/>
      <c r="C254" s="122"/>
      <c r="D254" s="122"/>
      <c r="E254" s="122"/>
      <c r="F254" s="122"/>
      <c r="G254" s="122"/>
      <c r="H254" s="122"/>
      <c r="I254" s="114"/>
      <c r="J254" s="114"/>
      <c r="K254" s="122"/>
    </row>
    <row r="255" spans="2:11">
      <c r="B255" s="113"/>
      <c r="C255" s="122"/>
      <c r="D255" s="122"/>
      <c r="E255" s="122"/>
      <c r="F255" s="122"/>
      <c r="G255" s="122"/>
      <c r="H255" s="122"/>
      <c r="I255" s="114"/>
      <c r="J255" s="114"/>
      <c r="K255" s="122"/>
    </row>
    <row r="256" spans="2:11">
      <c r="B256" s="113"/>
      <c r="C256" s="122"/>
      <c r="D256" s="122"/>
      <c r="E256" s="122"/>
      <c r="F256" s="122"/>
      <c r="G256" s="122"/>
      <c r="H256" s="122"/>
      <c r="I256" s="114"/>
      <c r="J256" s="114"/>
      <c r="K256" s="122"/>
    </row>
    <row r="257" spans="2:11">
      <c r="B257" s="113"/>
      <c r="C257" s="122"/>
      <c r="D257" s="122"/>
      <c r="E257" s="122"/>
      <c r="F257" s="122"/>
      <c r="G257" s="122"/>
      <c r="H257" s="122"/>
      <c r="I257" s="114"/>
      <c r="J257" s="114"/>
      <c r="K257" s="122"/>
    </row>
    <row r="258" spans="2:11">
      <c r="B258" s="113"/>
      <c r="C258" s="122"/>
      <c r="D258" s="122"/>
      <c r="E258" s="122"/>
      <c r="F258" s="122"/>
      <c r="G258" s="122"/>
      <c r="H258" s="122"/>
      <c r="I258" s="114"/>
      <c r="J258" s="114"/>
      <c r="K258" s="122"/>
    </row>
    <row r="259" spans="2:11">
      <c r="B259" s="113"/>
      <c r="C259" s="122"/>
      <c r="D259" s="122"/>
      <c r="E259" s="122"/>
      <c r="F259" s="122"/>
      <c r="G259" s="122"/>
      <c r="H259" s="122"/>
      <c r="I259" s="114"/>
      <c r="J259" s="114"/>
      <c r="K259" s="122"/>
    </row>
    <row r="260" spans="2:11">
      <c r="B260" s="113"/>
      <c r="C260" s="122"/>
      <c r="D260" s="122"/>
      <c r="E260" s="122"/>
      <c r="F260" s="122"/>
      <c r="G260" s="122"/>
      <c r="H260" s="122"/>
      <c r="I260" s="114"/>
      <c r="J260" s="114"/>
      <c r="K260" s="122"/>
    </row>
    <row r="261" spans="2:11">
      <c r="B261" s="113"/>
      <c r="C261" s="122"/>
      <c r="D261" s="122"/>
      <c r="E261" s="122"/>
      <c r="F261" s="122"/>
      <c r="G261" s="122"/>
      <c r="H261" s="122"/>
      <c r="I261" s="114"/>
      <c r="J261" s="114"/>
      <c r="K261" s="122"/>
    </row>
    <row r="262" spans="2:11">
      <c r="B262" s="113"/>
      <c r="C262" s="122"/>
      <c r="D262" s="122"/>
      <c r="E262" s="122"/>
      <c r="F262" s="122"/>
      <c r="G262" s="122"/>
      <c r="H262" s="122"/>
      <c r="I262" s="114"/>
      <c r="J262" s="114"/>
      <c r="K262" s="122"/>
    </row>
    <row r="263" spans="2:11">
      <c r="B263" s="113"/>
      <c r="C263" s="122"/>
      <c r="D263" s="122"/>
      <c r="E263" s="122"/>
      <c r="F263" s="122"/>
      <c r="G263" s="122"/>
      <c r="H263" s="122"/>
      <c r="I263" s="114"/>
      <c r="J263" s="114"/>
      <c r="K263" s="122"/>
    </row>
    <row r="264" spans="2:11">
      <c r="B264" s="113"/>
      <c r="C264" s="122"/>
      <c r="D264" s="122"/>
      <c r="E264" s="122"/>
      <c r="F264" s="122"/>
      <c r="G264" s="122"/>
      <c r="H264" s="122"/>
      <c r="I264" s="114"/>
      <c r="J264" s="114"/>
      <c r="K264" s="122"/>
    </row>
    <row r="265" spans="2:11">
      <c r="B265" s="113"/>
      <c r="C265" s="122"/>
      <c r="D265" s="122"/>
      <c r="E265" s="122"/>
      <c r="F265" s="122"/>
      <c r="G265" s="122"/>
      <c r="H265" s="122"/>
      <c r="I265" s="114"/>
      <c r="J265" s="114"/>
      <c r="K265" s="122"/>
    </row>
    <row r="266" spans="2:11">
      <c r="B266" s="113"/>
      <c r="C266" s="122"/>
      <c r="D266" s="122"/>
      <c r="E266" s="122"/>
      <c r="F266" s="122"/>
      <c r="G266" s="122"/>
      <c r="H266" s="122"/>
      <c r="I266" s="114"/>
      <c r="J266" s="114"/>
      <c r="K266" s="122"/>
    </row>
    <row r="267" spans="2:11">
      <c r="B267" s="113"/>
      <c r="C267" s="122"/>
      <c r="D267" s="122"/>
      <c r="E267" s="122"/>
      <c r="F267" s="122"/>
      <c r="G267" s="122"/>
      <c r="H267" s="122"/>
      <c r="I267" s="114"/>
      <c r="J267" s="114"/>
      <c r="K267" s="122"/>
    </row>
    <row r="268" spans="2:11">
      <c r="B268" s="113"/>
      <c r="C268" s="122"/>
      <c r="D268" s="122"/>
      <c r="E268" s="122"/>
      <c r="F268" s="122"/>
      <c r="G268" s="122"/>
      <c r="H268" s="122"/>
      <c r="I268" s="114"/>
      <c r="J268" s="114"/>
      <c r="K268" s="122"/>
    </row>
    <row r="269" spans="2:11">
      <c r="B269" s="113"/>
      <c r="C269" s="122"/>
      <c r="D269" s="122"/>
      <c r="E269" s="122"/>
      <c r="F269" s="122"/>
      <c r="G269" s="122"/>
      <c r="H269" s="122"/>
      <c r="I269" s="114"/>
      <c r="J269" s="114"/>
      <c r="K269" s="122"/>
    </row>
    <row r="270" spans="2:11">
      <c r="B270" s="113"/>
      <c r="C270" s="122"/>
      <c r="D270" s="122"/>
      <c r="E270" s="122"/>
      <c r="F270" s="122"/>
      <c r="G270" s="122"/>
      <c r="H270" s="122"/>
      <c r="I270" s="114"/>
      <c r="J270" s="114"/>
      <c r="K270" s="122"/>
    </row>
    <row r="271" spans="2:11">
      <c r="B271" s="113"/>
      <c r="C271" s="122"/>
      <c r="D271" s="122"/>
      <c r="E271" s="122"/>
      <c r="F271" s="122"/>
      <c r="G271" s="122"/>
      <c r="H271" s="122"/>
      <c r="I271" s="114"/>
      <c r="J271" s="114"/>
      <c r="K271" s="122"/>
    </row>
    <row r="272" spans="2:11">
      <c r="B272" s="113"/>
      <c r="C272" s="122"/>
      <c r="D272" s="122"/>
      <c r="E272" s="122"/>
      <c r="F272" s="122"/>
      <c r="G272" s="122"/>
      <c r="H272" s="122"/>
      <c r="I272" s="114"/>
      <c r="J272" s="114"/>
      <c r="K272" s="122"/>
    </row>
    <row r="273" spans="2:11">
      <c r="B273" s="113"/>
      <c r="C273" s="122"/>
      <c r="D273" s="122"/>
      <c r="E273" s="122"/>
      <c r="F273" s="122"/>
      <c r="G273" s="122"/>
      <c r="H273" s="122"/>
      <c r="I273" s="114"/>
      <c r="J273" s="114"/>
      <c r="K273" s="122"/>
    </row>
    <row r="274" spans="2:11">
      <c r="B274" s="113"/>
      <c r="C274" s="122"/>
      <c r="D274" s="122"/>
      <c r="E274" s="122"/>
      <c r="F274" s="122"/>
      <c r="G274" s="122"/>
      <c r="H274" s="122"/>
      <c r="I274" s="114"/>
      <c r="J274" s="114"/>
      <c r="K274" s="122"/>
    </row>
    <row r="275" spans="2:11">
      <c r="B275" s="113"/>
      <c r="C275" s="122"/>
      <c r="D275" s="122"/>
      <c r="E275" s="122"/>
      <c r="F275" s="122"/>
      <c r="G275" s="122"/>
      <c r="H275" s="122"/>
      <c r="I275" s="114"/>
      <c r="J275" s="114"/>
      <c r="K275" s="122"/>
    </row>
    <row r="276" spans="2:11">
      <c r="B276" s="113"/>
      <c r="C276" s="122"/>
      <c r="D276" s="122"/>
      <c r="E276" s="122"/>
      <c r="F276" s="122"/>
      <c r="G276" s="122"/>
      <c r="H276" s="122"/>
      <c r="I276" s="114"/>
      <c r="J276" s="114"/>
      <c r="K276" s="122"/>
    </row>
    <row r="277" spans="2:11">
      <c r="B277" s="113"/>
      <c r="C277" s="122"/>
      <c r="D277" s="122"/>
      <c r="E277" s="122"/>
      <c r="F277" s="122"/>
      <c r="G277" s="122"/>
      <c r="H277" s="122"/>
      <c r="I277" s="114"/>
      <c r="J277" s="114"/>
      <c r="K277" s="122"/>
    </row>
    <row r="278" spans="2:11">
      <c r="B278" s="113"/>
      <c r="C278" s="122"/>
      <c r="D278" s="122"/>
      <c r="E278" s="122"/>
      <c r="F278" s="122"/>
      <c r="G278" s="122"/>
      <c r="H278" s="122"/>
      <c r="I278" s="114"/>
      <c r="J278" s="114"/>
      <c r="K278" s="122"/>
    </row>
    <row r="279" spans="2:11">
      <c r="B279" s="113"/>
      <c r="C279" s="122"/>
      <c r="D279" s="122"/>
      <c r="E279" s="122"/>
      <c r="F279" s="122"/>
      <c r="G279" s="122"/>
      <c r="H279" s="122"/>
      <c r="I279" s="114"/>
      <c r="J279" s="114"/>
      <c r="K279" s="122"/>
    </row>
    <row r="280" spans="2:11">
      <c r="B280" s="113"/>
      <c r="C280" s="122"/>
      <c r="D280" s="122"/>
      <c r="E280" s="122"/>
      <c r="F280" s="122"/>
      <c r="G280" s="122"/>
      <c r="H280" s="122"/>
      <c r="I280" s="114"/>
      <c r="J280" s="114"/>
      <c r="K280" s="122"/>
    </row>
    <row r="281" spans="2:11">
      <c r="B281" s="113"/>
      <c r="C281" s="122"/>
      <c r="D281" s="122"/>
      <c r="E281" s="122"/>
      <c r="F281" s="122"/>
      <c r="G281" s="122"/>
      <c r="H281" s="122"/>
      <c r="I281" s="114"/>
      <c r="J281" s="114"/>
      <c r="K281" s="122"/>
    </row>
    <row r="282" spans="2:11">
      <c r="B282" s="113"/>
      <c r="C282" s="122"/>
      <c r="D282" s="122"/>
      <c r="E282" s="122"/>
      <c r="F282" s="122"/>
      <c r="G282" s="122"/>
      <c r="H282" s="122"/>
      <c r="I282" s="114"/>
      <c r="J282" s="114"/>
      <c r="K282" s="122"/>
    </row>
    <row r="283" spans="2:11">
      <c r="B283" s="113"/>
      <c r="C283" s="122"/>
      <c r="D283" s="122"/>
      <c r="E283" s="122"/>
      <c r="F283" s="122"/>
      <c r="G283" s="122"/>
      <c r="H283" s="122"/>
      <c r="I283" s="114"/>
      <c r="J283" s="114"/>
      <c r="K283" s="122"/>
    </row>
    <row r="284" spans="2:11">
      <c r="B284" s="113"/>
      <c r="C284" s="122"/>
      <c r="D284" s="122"/>
      <c r="E284" s="122"/>
      <c r="F284" s="122"/>
      <c r="G284" s="122"/>
      <c r="H284" s="122"/>
      <c r="I284" s="114"/>
      <c r="J284" s="114"/>
      <c r="K284" s="122"/>
    </row>
    <row r="285" spans="2:11">
      <c r="B285" s="113"/>
      <c r="C285" s="122"/>
      <c r="D285" s="122"/>
      <c r="E285" s="122"/>
      <c r="F285" s="122"/>
      <c r="G285" s="122"/>
      <c r="H285" s="122"/>
      <c r="I285" s="114"/>
      <c r="J285" s="114"/>
      <c r="K285" s="122"/>
    </row>
    <row r="286" spans="2:11">
      <c r="B286" s="113"/>
      <c r="C286" s="122"/>
      <c r="D286" s="122"/>
      <c r="E286" s="122"/>
      <c r="F286" s="122"/>
      <c r="G286" s="122"/>
      <c r="H286" s="122"/>
      <c r="I286" s="114"/>
      <c r="J286" s="114"/>
      <c r="K286" s="122"/>
    </row>
    <row r="287" spans="2:11">
      <c r="B287" s="113"/>
      <c r="C287" s="122"/>
      <c r="D287" s="122"/>
      <c r="E287" s="122"/>
      <c r="F287" s="122"/>
      <c r="G287" s="122"/>
      <c r="H287" s="122"/>
      <c r="I287" s="114"/>
      <c r="J287" s="114"/>
      <c r="K287" s="122"/>
    </row>
    <row r="288" spans="2:11">
      <c r="B288" s="113"/>
      <c r="C288" s="122"/>
      <c r="D288" s="122"/>
      <c r="E288" s="122"/>
      <c r="F288" s="122"/>
      <c r="G288" s="122"/>
      <c r="H288" s="122"/>
      <c r="I288" s="114"/>
      <c r="J288" s="114"/>
      <c r="K288" s="122"/>
    </row>
    <row r="289" spans="2:11">
      <c r="B289" s="113"/>
      <c r="C289" s="122"/>
      <c r="D289" s="122"/>
      <c r="E289" s="122"/>
      <c r="F289" s="122"/>
      <c r="G289" s="122"/>
      <c r="H289" s="122"/>
      <c r="I289" s="114"/>
      <c r="J289" s="114"/>
      <c r="K289" s="122"/>
    </row>
    <row r="290" spans="2:11">
      <c r="B290" s="113"/>
      <c r="C290" s="122"/>
      <c r="D290" s="122"/>
      <c r="E290" s="122"/>
      <c r="F290" s="122"/>
      <c r="G290" s="122"/>
      <c r="H290" s="122"/>
      <c r="I290" s="114"/>
      <c r="J290" s="114"/>
      <c r="K290" s="122"/>
    </row>
    <row r="291" spans="2:11">
      <c r="B291" s="113"/>
      <c r="C291" s="122"/>
      <c r="D291" s="122"/>
      <c r="E291" s="122"/>
      <c r="F291" s="122"/>
      <c r="G291" s="122"/>
      <c r="H291" s="122"/>
      <c r="I291" s="114"/>
      <c r="J291" s="114"/>
      <c r="K291" s="122"/>
    </row>
    <row r="292" spans="2:11">
      <c r="B292" s="113"/>
      <c r="C292" s="122"/>
      <c r="D292" s="122"/>
      <c r="E292" s="122"/>
      <c r="F292" s="122"/>
      <c r="G292" s="122"/>
      <c r="H292" s="122"/>
      <c r="I292" s="114"/>
      <c r="J292" s="114"/>
      <c r="K292" s="122"/>
    </row>
    <row r="293" spans="2:11">
      <c r="B293" s="113"/>
      <c r="C293" s="122"/>
      <c r="D293" s="122"/>
      <c r="E293" s="122"/>
      <c r="F293" s="122"/>
      <c r="G293" s="122"/>
      <c r="H293" s="122"/>
      <c r="I293" s="114"/>
      <c r="J293" s="114"/>
      <c r="K293" s="122"/>
    </row>
    <row r="294" spans="2:11">
      <c r="B294" s="113"/>
      <c r="C294" s="122"/>
      <c r="D294" s="122"/>
      <c r="E294" s="122"/>
      <c r="F294" s="122"/>
      <c r="G294" s="122"/>
      <c r="H294" s="122"/>
      <c r="I294" s="114"/>
      <c r="J294" s="114"/>
      <c r="K294" s="122"/>
    </row>
    <row r="295" spans="2:11">
      <c r="B295" s="113"/>
      <c r="C295" s="122"/>
      <c r="D295" s="122"/>
      <c r="E295" s="122"/>
      <c r="F295" s="122"/>
      <c r="G295" s="122"/>
      <c r="H295" s="122"/>
      <c r="I295" s="114"/>
      <c r="J295" s="114"/>
      <c r="K295" s="122"/>
    </row>
    <row r="296" spans="2:11">
      <c r="B296" s="113"/>
      <c r="C296" s="122"/>
      <c r="D296" s="122"/>
      <c r="E296" s="122"/>
      <c r="F296" s="122"/>
      <c r="G296" s="122"/>
      <c r="H296" s="122"/>
      <c r="I296" s="114"/>
      <c r="J296" s="114"/>
      <c r="K296" s="122"/>
    </row>
    <row r="297" spans="2:11">
      <c r="B297" s="113"/>
      <c r="C297" s="122"/>
      <c r="D297" s="122"/>
      <c r="E297" s="122"/>
      <c r="F297" s="122"/>
      <c r="G297" s="122"/>
      <c r="H297" s="122"/>
      <c r="I297" s="114"/>
      <c r="J297" s="114"/>
      <c r="K297" s="122"/>
    </row>
    <row r="298" spans="2:11">
      <c r="B298" s="113"/>
      <c r="C298" s="122"/>
      <c r="D298" s="122"/>
      <c r="E298" s="122"/>
      <c r="F298" s="122"/>
      <c r="G298" s="122"/>
      <c r="H298" s="122"/>
      <c r="I298" s="114"/>
      <c r="J298" s="114"/>
      <c r="K298" s="122"/>
    </row>
    <row r="299" spans="2:11">
      <c r="B299" s="113"/>
      <c r="C299" s="122"/>
      <c r="D299" s="122"/>
      <c r="E299" s="122"/>
      <c r="F299" s="122"/>
      <c r="G299" s="122"/>
      <c r="H299" s="122"/>
      <c r="I299" s="114"/>
      <c r="J299" s="114"/>
      <c r="K299" s="122"/>
    </row>
    <row r="300" spans="2:11">
      <c r="B300" s="113"/>
      <c r="C300" s="122"/>
      <c r="D300" s="122"/>
      <c r="E300" s="122"/>
      <c r="F300" s="122"/>
      <c r="G300" s="122"/>
      <c r="H300" s="122"/>
      <c r="I300" s="114"/>
      <c r="J300" s="114"/>
      <c r="K300" s="122"/>
    </row>
    <row r="301" spans="2:11">
      <c r="B301" s="113"/>
      <c r="C301" s="122"/>
      <c r="D301" s="122"/>
      <c r="E301" s="122"/>
      <c r="F301" s="122"/>
      <c r="G301" s="122"/>
      <c r="H301" s="122"/>
      <c r="I301" s="114"/>
      <c r="J301" s="114"/>
      <c r="K301" s="122"/>
    </row>
    <row r="302" spans="2:11">
      <c r="B302" s="113"/>
      <c r="C302" s="122"/>
      <c r="D302" s="122"/>
      <c r="E302" s="122"/>
      <c r="F302" s="122"/>
      <c r="G302" s="122"/>
      <c r="H302" s="122"/>
      <c r="I302" s="114"/>
      <c r="J302" s="114"/>
      <c r="K302" s="122"/>
    </row>
    <row r="303" spans="2:11">
      <c r="B303" s="113"/>
      <c r="C303" s="122"/>
      <c r="D303" s="122"/>
      <c r="E303" s="122"/>
      <c r="F303" s="122"/>
      <c r="G303" s="122"/>
      <c r="H303" s="122"/>
      <c r="I303" s="114"/>
      <c r="J303" s="114"/>
      <c r="K303" s="122"/>
    </row>
    <row r="304" spans="2:11">
      <c r="B304" s="113"/>
      <c r="C304" s="122"/>
      <c r="D304" s="122"/>
      <c r="E304" s="122"/>
      <c r="F304" s="122"/>
      <c r="G304" s="122"/>
      <c r="H304" s="122"/>
      <c r="I304" s="114"/>
      <c r="J304" s="114"/>
      <c r="K304" s="122"/>
    </row>
    <row r="305" spans="2:11">
      <c r="B305" s="113"/>
      <c r="C305" s="122"/>
      <c r="D305" s="122"/>
      <c r="E305" s="122"/>
      <c r="F305" s="122"/>
      <c r="G305" s="122"/>
      <c r="H305" s="122"/>
      <c r="I305" s="114"/>
      <c r="J305" s="114"/>
      <c r="K305" s="122"/>
    </row>
    <row r="306" spans="2:11">
      <c r="B306" s="113"/>
      <c r="C306" s="122"/>
      <c r="D306" s="122"/>
      <c r="E306" s="122"/>
      <c r="F306" s="122"/>
      <c r="G306" s="122"/>
      <c r="H306" s="122"/>
      <c r="I306" s="114"/>
      <c r="J306" s="114"/>
      <c r="K306" s="122"/>
    </row>
    <row r="307" spans="2:11">
      <c r="B307" s="113"/>
      <c r="C307" s="122"/>
      <c r="D307" s="122"/>
      <c r="E307" s="122"/>
      <c r="F307" s="122"/>
      <c r="G307" s="122"/>
      <c r="H307" s="122"/>
      <c r="I307" s="114"/>
      <c r="J307" s="114"/>
      <c r="K307" s="122"/>
    </row>
    <row r="308" spans="2:11">
      <c r="B308" s="113"/>
      <c r="C308" s="122"/>
      <c r="D308" s="122"/>
      <c r="E308" s="122"/>
      <c r="F308" s="122"/>
      <c r="G308" s="122"/>
      <c r="H308" s="122"/>
      <c r="I308" s="114"/>
      <c r="J308" s="114"/>
      <c r="K308" s="122"/>
    </row>
    <row r="309" spans="2:11">
      <c r="B309" s="113"/>
      <c r="C309" s="122"/>
      <c r="D309" s="122"/>
      <c r="E309" s="122"/>
      <c r="F309" s="122"/>
      <c r="G309" s="122"/>
      <c r="H309" s="122"/>
      <c r="I309" s="114"/>
      <c r="J309" s="114"/>
      <c r="K309" s="122"/>
    </row>
    <row r="310" spans="2:11">
      <c r="B310" s="113"/>
      <c r="C310" s="122"/>
      <c r="D310" s="122"/>
      <c r="E310" s="122"/>
      <c r="F310" s="122"/>
      <c r="G310" s="122"/>
      <c r="H310" s="122"/>
      <c r="I310" s="114"/>
      <c r="J310" s="114"/>
      <c r="K310" s="122"/>
    </row>
    <row r="311" spans="2:11">
      <c r="B311" s="113"/>
      <c r="C311" s="122"/>
      <c r="D311" s="122"/>
      <c r="E311" s="122"/>
      <c r="F311" s="122"/>
      <c r="G311" s="122"/>
      <c r="H311" s="122"/>
      <c r="I311" s="114"/>
      <c r="J311" s="114"/>
      <c r="K311" s="122"/>
    </row>
    <row r="312" spans="2:11">
      <c r="B312" s="113"/>
      <c r="C312" s="122"/>
      <c r="D312" s="122"/>
      <c r="E312" s="122"/>
      <c r="F312" s="122"/>
      <c r="G312" s="122"/>
      <c r="H312" s="122"/>
      <c r="I312" s="114"/>
      <c r="J312" s="114"/>
      <c r="K312" s="122"/>
    </row>
    <row r="313" spans="2:11">
      <c r="B313" s="113"/>
      <c r="C313" s="122"/>
      <c r="D313" s="122"/>
      <c r="E313" s="122"/>
      <c r="F313" s="122"/>
      <c r="G313" s="122"/>
      <c r="H313" s="122"/>
      <c r="I313" s="114"/>
      <c r="J313" s="114"/>
      <c r="K313" s="122"/>
    </row>
    <row r="314" spans="2:11">
      <c r="B314" s="113"/>
      <c r="C314" s="122"/>
      <c r="D314" s="122"/>
      <c r="E314" s="122"/>
      <c r="F314" s="122"/>
      <c r="G314" s="122"/>
      <c r="H314" s="122"/>
      <c r="I314" s="114"/>
      <c r="J314" s="114"/>
      <c r="K314" s="122"/>
    </row>
    <row r="315" spans="2:11">
      <c r="B315" s="113"/>
      <c r="C315" s="122"/>
      <c r="D315" s="122"/>
      <c r="E315" s="122"/>
      <c r="F315" s="122"/>
      <c r="G315" s="122"/>
      <c r="H315" s="122"/>
      <c r="I315" s="114"/>
      <c r="J315" s="114"/>
      <c r="K315" s="122"/>
    </row>
    <row r="316" spans="2:11">
      <c r="B316" s="113"/>
      <c r="C316" s="122"/>
      <c r="D316" s="122"/>
      <c r="E316" s="122"/>
      <c r="F316" s="122"/>
      <c r="G316" s="122"/>
      <c r="H316" s="122"/>
      <c r="I316" s="114"/>
      <c r="J316" s="114"/>
      <c r="K316" s="122"/>
    </row>
    <row r="317" spans="2:11">
      <c r="B317" s="113"/>
      <c r="C317" s="122"/>
      <c r="D317" s="122"/>
      <c r="E317" s="122"/>
      <c r="F317" s="122"/>
      <c r="G317" s="122"/>
      <c r="H317" s="122"/>
      <c r="I317" s="114"/>
      <c r="J317" s="114"/>
      <c r="K317" s="122"/>
    </row>
    <row r="318" spans="2:11">
      <c r="B318" s="113"/>
      <c r="C318" s="122"/>
      <c r="D318" s="122"/>
      <c r="E318" s="122"/>
      <c r="F318" s="122"/>
      <c r="G318" s="122"/>
      <c r="H318" s="122"/>
      <c r="I318" s="114"/>
      <c r="J318" s="114"/>
      <c r="K318" s="122"/>
    </row>
    <row r="319" spans="2:11">
      <c r="B319" s="113"/>
      <c r="C319" s="122"/>
      <c r="D319" s="122"/>
      <c r="E319" s="122"/>
      <c r="F319" s="122"/>
      <c r="G319" s="122"/>
      <c r="H319" s="122"/>
      <c r="I319" s="114"/>
      <c r="J319" s="114"/>
      <c r="K319" s="122"/>
    </row>
    <row r="320" spans="2:11">
      <c r="B320" s="113"/>
      <c r="C320" s="122"/>
      <c r="D320" s="122"/>
      <c r="E320" s="122"/>
      <c r="F320" s="122"/>
      <c r="G320" s="122"/>
      <c r="H320" s="122"/>
      <c r="I320" s="114"/>
      <c r="J320" s="114"/>
      <c r="K320" s="122"/>
    </row>
    <row r="321" spans="2:11">
      <c r="B321" s="113"/>
      <c r="C321" s="122"/>
      <c r="D321" s="122"/>
      <c r="E321" s="122"/>
      <c r="F321" s="122"/>
      <c r="G321" s="122"/>
      <c r="H321" s="122"/>
      <c r="I321" s="114"/>
      <c r="J321" s="114"/>
      <c r="K321" s="122"/>
    </row>
    <row r="322" spans="2:11">
      <c r="B322" s="113"/>
      <c r="C322" s="122"/>
      <c r="D322" s="122"/>
      <c r="E322" s="122"/>
      <c r="F322" s="122"/>
      <c r="G322" s="122"/>
      <c r="H322" s="122"/>
      <c r="I322" s="114"/>
      <c r="J322" s="114"/>
      <c r="K322" s="122"/>
    </row>
    <row r="323" spans="2:11">
      <c r="B323" s="113"/>
      <c r="C323" s="122"/>
      <c r="D323" s="122"/>
      <c r="E323" s="122"/>
      <c r="F323" s="122"/>
      <c r="G323" s="122"/>
      <c r="H323" s="122"/>
      <c r="I323" s="114"/>
      <c r="J323" s="114"/>
      <c r="K323" s="122"/>
    </row>
    <row r="324" spans="2:11">
      <c r="B324" s="113"/>
      <c r="C324" s="122"/>
      <c r="D324" s="122"/>
      <c r="E324" s="122"/>
      <c r="F324" s="122"/>
      <c r="G324" s="122"/>
      <c r="H324" s="122"/>
      <c r="I324" s="114"/>
      <c r="J324" s="114"/>
      <c r="K324" s="122"/>
    </row>
    <row r="325" spans="2:11">
      <c r="B325" s="113"/>
      <c r="C325" s="122"/>
      <c r="D325" s="122"/>
      <c r="E325" s="122"/>
      <c r="F325" s="122"/>
      <c r="G325" s="122"/>
      <c r="H325" s="122"/>
      <c r="I325" s="114"/>
      <c r="J325" s="114"/>
      <c r="K325" s="122"/>
    </row>
    <row r="326" spans="2:11">
      <c r="B326" s="113"/>
      <c r="C326" s="122"/>
      <c r="D326" s="122"/>
      <c r="E326" s="122"/>
      <c r="F326" s="122"/>
      <c r="G326" s="122"/>
      <c r="H326" s="122"/>
      <c r="I326" s="114"/>
      <c r="J326" s="114"/>
      <c r="K326" s="122"/>
    </row>
    <row r="327" spans="2:11">
      <c r="B327" s="113"/>
      <c r="C327" s="122"/>
      <c r="D327" s="122"/>
      <c r="E327" s="122"/>
      <c r="F327" s="122"/>
      <c r="G327" s="122"/>
      <c r="H327" s="122"/>
      <c r="I327" s="114"/>
      <c r="J327" s="114"/>
      <c r="K327" s="122"/>
    </row>
    <row r="328" spans="2:11">
      <c r="B328" s="113"/>
      <c r="C328" s="122"/>
      <c r="D328" s="122"/>
      <c r="E328" s="122"/>
      <c r="F328" s="122"/>
      <c r="G328" s="122"/>
      <c r="H328" s="122"/>
      <c r="I328" s="114"/>
      <c r="J328" s="114"/>
      <c r="K328" s="122"/>
    </row>
    <row r="329" spans="2:11">
      <c r="B329" s="113"/>
      <c r="C329" s="122"/>
      <c r="D329" s="122"/>
      <c r="E329" s="122"/>
      <c r="F329" s="122"/>
      <c r="G329" s="122"/>
      <c r="H329" s="122"/>
      <c r="I329" s="114"/>
      <c r="J329" s="114"/>
      <c r="K329" s="122"/>
    </row>
    <row r="330" spans="2:11">
      <c r="B330" s="113"/>
      <c r="C330" s="122"/>
      <c r="D330" s="122"/>
      <c r="E330" s="122"/>
      <c r="F330" s="122"/>
      <c r="G330" s="122"/>
      <c r="H330" s="122"/>
      <c r="I330" s="114"/>
      <c r="J330" s="114"/>
      <c r="K330" s="122"/>
    </row>
    <row r="331" spans="2:11">
      <c r="B331" s="113"/>
      <c r="C331" s="122"/>
      <c r="D331" s="122"/>
      <c r="E331" s="122"/>
      <c r="F331" s="122"/>
      <c r="G331" s="122"/>
      <c r="H331" s="122"/>
      <c r="I331" s="114"/>
      <c r="J331" s="114"/>
      <c r="K331" s="122"/>
    </row>
    <row r="332" spans="2:11">
      <c r="B332" s="113"/>
      <c r="C332" s="122"/>
      <c r="D332" s="122"/>
      <c r="E332" s="122"/>
      <c r="F332" s="122"/>
      <c r="G332" s="122"/>
      <c r="H332" s="122"/>
      <c r="I332" s="114"/>
      <c r="J332" s="114"/>
      <c r="K332" s="122"/>
    </row>
    <row r="333" spans="2:11">
      <c r="B333" s="113"/>
      <c r="C333" s="122"/>
      <c r="D333" s="122"/>
      <c r="E333" s="122"/>
      <c r="F333" s="122"/>
      <c r="G333" s="122"/>
      <c r="H333" s="122"/>
      <c r="I333" s="114"/>
      <c r="J333" s="114"/>
      <c r="K333" s="122"/>
    </row>
    <row r="334" spans="2:11">
      <c r="B334" s="113"/>
      <c r="C334" s="122"/>
      <c r="D334" s="122"/>
      <c r="E334" s="122"/>
      <c r="F334" s="122"/>
      <c r="G334" s="122"/>
      <c r="H334" s="122"/>
      <c r="I334" s="114"/>
      <c r="J334" s="114"/>
      <c r="K334" s="122"/>
    </row>
    <row r="335" spans="2:11">
      <c r="B335" s="113"/>
      <c r="C335" s="122"/>
      <c r="D335" s="122"/>
      <c r="E335" s="122"/>
      <c r="F335" s="122"/>
      <c r="G335" s="122"/>
      <c r="H335" s="122"/>
      <c r="I335" s="114"/>
      <c r="J335" s="114"/>
      <c r="K335" s="122"/>
    </row>
    <row r="336" spans="2:11">
      <c r="B336" s="113"/>
      <c r="C336" s="122"/>
      <c r="D336" s="122"/>
      <c r="E336" s="122"/>
      <c r="F336" s="122"/>
      <c r="G336" s="122"/>
      <c r="H336" s="122"/>
      <c r="I336" s="114"/>
      <c r="J336" s="114"/>
      <c r="K336" s="122"/>
    </row>
    <row r="337" spans="2:11">
      <c r="B337" s="113"/>
      <c r="C337" s="122"/>
      <c r="D337" s="122"/>
      <c r="E337" s="122"/>
      <c r="F337" s="122"/>
      <c r="G337" s="122"/>
      <c r="H337" s="122"/>
      <c r="I337" s="114"/>
      <c r="J337" s="114"/>
      <c r="K337" s="122"/>
    </row>
    <row r="338" spans="2:11">
      <c r="B338" s="113"/>
      <c r="C338" s="122"/>
      <c r="D338" s="122"/>
      <c r="E338" s="122"/>
      <c r="F338" s="122"/>
      <c r="G338" s="122"/>
      <c r="H338" s="122"/>
      <c r="I338" s="114"/>
      <c r="J338" s="114"/>
      <c r="K338" s="122"/>
    </row>
    <row r="339" spans="2:11">
      <c r="B339" s="113"/>
      <c r="C339" s="122"/>
      <c r="D339" s="122"/>
      <c r="E339" s="122"/>
      <c r="F339" s="122"/>
      <c r="G339" s="122"/>
      <c r="H339" s="122"/>
      <c r="I339" s="114"/>
      <c r="J339" s="114"/>
      <c r="K339" s="122"/>
    </row>
    <row r="340" spans="2:11">
      <c r="B340" s="113"/>
      <c r="C340" s="122"/>
      <c r="D340" s="122"/>
      <c r="E340" s="122"/>
      <c r="F340" s="122"/>
      <c r="G340" s="122"/>
      <c r="H340" s="122"/>
      <c r="I340" s="114"/>
      <c r="J340" s="114"/>
      <c r="K340" s="122"/>
    </row>
    <row r="341" spans="2:11">
      <c r="B341" s="113"/>
      <c r="C341" s="122"/>
      <c r="D341" s="122"/>
      <c r="E341" s="122"/>
      <c r="F341" s="122"/>
      <c r="G341" s="122"/>
      <c r="H341" s="122"/>
      <c r="I341" s="114"/>
      <c r="J341" s="114"/>
      <c r="K341" s="122"/>
    </row>
    <row r="342" spans="2:11">
      <c r="B342" s="113"/>
      <c r="C342" s="122"/>
      <c r="D342" s="122"/>
      <c r="E342" s="122"/>
      <c r="F342" s="122"/>
      <c r="G342" s="122"/>
      <c r="H342" s="122"/>
      <c r="I342" s="114"/>
      <c r="J342" s="114"/>
      <c r="K342" s="122"/>
    </row>
    <row r="343" spans="2:11">
      <c r="B343" s="113"/>
      <c r="C343" s="122"/>
      <c r="D343" s="122"/>
      <c r="E343" s="122"/>
      <c r="F343" s="122"/>
      <c r="G343" s="122"/>
      <c r="H343" s="122"/>
      <c r="I343" s="114"/>
      <c r="J343" s="114"/>
      <c r="K343" s="122"/>
    </row>
    <row r="344" spans="2:11">
      <c r="B344" s="113"/>
      <c r="C344" s="122"/>
      <c r="D344" s="122"/>
      <c r="E344" s="122"/>
      <c r="F344" s="122"/>
      <c r="G344" s="122"/>
      <c r="H344" s="122"/>
      <c r="I344" s="114"/>
      <c r="J344" s="114"/>
      <c r="K344" s="122"/>
    </row>
    <row r="345" spans="2:11">
      <c r="B345" s="113"/>
      <c r="C345" s="122"/>
      <c r="D345" s="122"/>
      <c r="E345" s="122"/>
      <c r="F345" s="122"/>
      <c r="G345" s="122"/>
      <c r="H345" s="122"/>
      <c r="I345" s="114"/>
      <c r="J345" s="114"/>
      <c r="K345" s="122"/>
    </row>
    <row r="346" spans="2:11">
      <c r="B346" s="113"/>
      <c r="C346" s="122"/>
      <c r="D346" s="122"/>
      <c r="E346" s="122"/>
      <c r="F346" s="122"/>
      <c r="G346" s="122"/>
      <c r="H346" s="122"/>
      <c r="I346" s="114"/>
      <c r="J346" s="114"/>
      <c r="K346" s="122"/>
    </row>
    <row r="347" spans="2:11">
      <c r="B347" s="113"/>
      <c r="C347" s="122"/>
      <c r="D347" s="122"/>
      <c r="E347" s="122"/>
      <c r="F347" s="122"/>
      <c r="G347" s="122"/>
      <c r="H347" s="122"/>
      <c r="I347" s="114"/>
      <c r="J347" s="114"/>
      <c r="K347" s="122"/>
    </row>
    <row r="348" spans="2:11">
      <c r="B348" s="113"/>
      <c r="C348" s="122"/>
      <c r="D348" s="122"/>
      <c r="E348" s="122"/>
      <c r="F348" s="122"/>
      <c r="G348" s="122"/>
      <c r="H348" s="122"/>
      <c r="I348" s="114"/>
      <c r="J348" s="114"/>
      <c r="K348" s="122"/>
    </row>
    <row r="349" spans="2:11">
      <c r="B349" s="113"/>
      <c r="C349" s="122"/>
      <c r="D349" s="122"/>
      <c r="E349" s="122"/>
      <c r="F349" s="122"/>
      <c r="G349" s="122"/>
      <c r="H349" s="122"/>
      <c r="I349" s="114"/>
      <c r="J349" s="114"/>
      <c r="K349" s="122"/>
    </row>
    <row r="350" spans="2:11">
      <c r="B350" s="113"/>
      <c r="C350" s="122"/>
      <c r="D350" s="122"/>
      <c r="E350" s="122"/>
      <c r="F350" s="122"/>
      <c r="G350" s="122"/>
      <c r="H350" s="122"/>
      <c r="I350" s="114"/>
      <c r="J350" s="114"/>
      <c r="K350" s="122"/>
    </row>
    <row r="351" spans="2:11">
      <c r="B351" s="113"/>
      <c r="C351" s="122"/>
      <c r="D351" s="122"/>
      <c r="E351" s="122"/>
      <c r="F351" s="122"/>
      <c r="G351" s="122"/>
      <c r="H351" s="122"/>
      <c r="I351" s="114"/>
      <c r="J351" s="114"/>
      <c r="K351" s="122"/>
    </row>
    <row r="352" spans="2:11">
      <c r="B352" s="113"/>
      <c r="C352" s="122"/>
      <c r="D352" s="122"/>
      <c r="E352" s="122"/>
      <c r="F352" s="122"/>
      <c r="G352" s="122"/>
      <c r="H352" s="122"/>
      <c r="I352" s="114"/>
      <c r="J352" s="114"/>
      <c r="K352" s="122"/>
    </row>
    <row r="353" spans="2:11">
      <c r="B353" s="113"/>
      <c r="C353" s="122"/>
      <c r="D353" s="122"/>
      <c r="E353" s="122"/>
      <c r="F353" s="122"/>
      <c r="G353" s="122"/>
      <c r="H353" s="122"/>
      <c r="I353" s="114"/>
      <c r="J353" s="114"/>
      <c r="K353" s="122"/>
    </row>
    <row r="354" spans="2:11">
      <c r="B354" s="113"/>
      <c r="C354" s="122"/>
      <c r="D354" s="122"/>
      <c r="E354" s="122"/>
      <c r="F354" s="122"/>
      <c r="G354" s="122"/>
      <c r="H354" s="122"/>
      <c r="I354" s="114"/>
      <c r="J354" s="114"/>
      <c r="K354" s="122"/>
    </row>
    <row r="355" spans="2:11">
      <c r="B355" s="113"/>
      <c r="C355" s="122"/>
      <c r="D355" s="122"/>
      <c r="E355" s="122"/>
      <c r="F355" s="122"/>
      <c r="G355" s="122"/>
      <c r="H355" s="122"/>
      <c r="I355" s="114"/>
      <c r="J355" s="114"/>
      <c r="K355" s="122"/>
    </row>
    <row r="356" spans="2:11">
      <c r="B356" s="113"/>
      <c r="C356" s="122"/>
      <c r="D356" s="122"/>
      <c r="E356" s="122"/>
      <c r="F356" s="122"/>
      <c r="G356" s="122"/>
      <c r="H356" s="122"/>
      <c r="I356" s="114"/>
      <c r="J356" s="114"/>
      <c r="K356" s="122"/>
    </row>
    <row r="357" spans="2:11">
      <c r="B357" s="113"/>
      <c r="C357" s="122"/>
      <c r="D357" s="122"/>
      <c r="E357" s="122"/>
      <c r="F357" s="122"/>
      <c r="G357" s="122"/>
      <c r="H357" s="122"/>
      <c r="I357" s="114"/>
      <c r="J357" s="114"/>
      <c r="K357" s="122"/>
    </row>
    <row r="358" spans="2:11">
      <c r="B358" s="113"/>
      <c r="C358" s="122"/>
      <c r="D358" s="122"/>
      <c r="E358" s="122"/>
      <c r="F358" s="122"/>
      <c r="G358" s="122"/>
      <c r="H358" s="122"/>
      <c r="I358" s="114"/>
      <c r="J358" s="114"/>
      <c r="K358" s="122"/>
    </row>
    <row r="359" spans="2:11">
      <c r="B359" s="113"/>
      <c r="C359" s="122"/>
      <c r="D359" s="122"/>
      <c r="E359" s="122"/>
      <c r="F359" s="122"/>
      <c r="G359" s="122"/>
      <c r="H359" s="122"/>
      <c r="I359" s="114"/>
      <c r="J359" s="114"/>
      <c r="K359" s="122"/>
    </row>
    <row r="360" spans="2:11">
      <c r="B360" s="113"/>
      <c r="C360" s="122"/>
      <c r="D360" s="122"/>
      <c r="E360" s="122"/>
      <c r="F360" s="122"/>
      <c r="G360" s="122"/>
      <c r="H360" s="122"/>
      <c r="I360" s="114"/>
      <c r="J360" s="114"/>
      <c r="K360" s="122"/>
    </row>
    <row r="361" spans="2:11">
      <c r="B361" s="113"/>
      <c r="C361" s="122"/>
      <c r="D361" s="122"/>
      <c r="E361" s="122"/>
      <c r="F361" s="122"/>
      <c r="G361" s="122"/>
      <c r="H361" s="122"/>
      <c r="I361" s="114"/>
      <c r="J361" s="114"/>
      <c r="K361" s="122"/>
    </row>
    <row r="362" spans="2:11">
      <c r="B362" s="113"/>
      <c r="C362" s="122"/>
      <c r="D362" s="122"/>
      <c r="E362" s="122"/>
      <c r="F362" s="122"/>
      <c r="G362" s="122"/>
      <c r="H362" s="122"/>
      <c r="I362" s="114"/>
      <c r="J362" s="114"/>
      <c r="K362" s="122"/>
    </row>
    <row r="363" spans="2:11">
      <c r="B363" s="113"/>
      <c r="C363" s="122"/>
      <c r="D363" s="122"/>
      <c r="E363" s="122"/>
      <c r="F363" s="122"/>
      <c r="G363" s="122"/>
      <c r="H363" s="122"/>
      <c r="I363" s="114"/>
      <c r="J363" s="114"/>
      <c r="K363" s="122"/>
    </row>
    <row r="364" spans="2:11">
      <c r="B364" s="113"/>
      <c r="C364" s="122"/>
      <c r="D364" s="122"/>
      <c r="E364" s="122"/>
      <c r="F364" s="122"/>
      <c r="G364" s="122"/>
      <c r="H364" s="122"/>
      <c r="I364" s="114"/>
      <c r="J364" s="114"/>
      <c r="K364" s="122"/>
    </row>
    <row r="365" spans="2:11">
      <c r="B365" s="113"/>
      <c r="C365" s="122"/>
      <c r="D365" s="122"/>
      <c r="E365" s="122"/>
      <c r="F365" s="122"/>
      <c r="G365" s="122"/>
      <c r="H365" s="122"/>
      <c r="I365" s="114"/>
      <c r="J365" s="114"/>
      <c r="K365" s="122"/>
    </row>
    <row r="366" spans="2:11">
      <c r="B366" s="113"/>
      <c r="C366" s="122"/>
      <c r="D366" s="122"/>
      <c r="E366" s="122"/>
      <c r="F366" s="122"/>
      <c r="G366" s="122"/>
      <c r="H366" s="122"/>
      <c r="I366" s="114"/>
      <c r="J366" s="114"/>
      <c r="K366" s="122"/>
    </row>
    <row r="367" spans="2:11">
      <c r="B367" s="113"/>
      <c r="C367" s="122"/>
      <c r="D367" s="122"/>
      <c r="E367" s="122"/>
      <c r="F367" s="122"/>
      <c r="G367" s="122"/>
      <c r="H367" s="122"/>
      <c r="I367" s="114"/>
      <c r="J367" s="114"/>
      <c r="K367" s="122"/>
    </row>
    <row r="368" spans="2:11">
      <c r="B368" s="113"/>
      <c r="C368" s="122"/>
      <c r="D368" s="122"/>
      <c r="E368" s="122"/>
      <c r="F368" s="122"/>
      <c r="G368" s="122"/>
      <c r="H368" s="122"/>
      <c r="I368" s="114"/>
      <c r="J368" s="114"/>
      <c r="K368" s="122"/>
    </row>
    <row r="369" spans="2:11">
      <c r="B369" s="113"/>
      <c r="C369" s="122"/>
      <c r="D369" s="122"/>
      <c r="E369" s="122"/>
      <c r="F369" s="122"/>
      <c r="G369" s="122"/>
      <c r="H369" s="122"/>
      <c r="I369" s="114"/>
      <c r="J369" s="114"/>
      <c r="K369" s="122"/>
    </row>
    <row r="370" spans="2:11">
      <c r="B370" s="113"/>
      <c r="C370" s="122"/>
      <c r="D370" s="122"/>
      <c r="E370" s="122"/>
      <c r="F370" s="122"/>
      <c r="G370" s="122"/>
      <c r="H370" s="122"/>
      <c r="I370" s="114"/>
      <c r="J370" s="114"/>
      <c r="K370" s="122"/>
    </row>
    <row r="371" spans="2:11">
      <c r="B371" s="113"/>
      <c r="C371" s="122"/>
      <c r="D371" s="122"/>
      <c r="E371" s="122"/>
      <c r="F371" s="122"/>
      <c r="G371" s="122"/>
      <c r="H371" s="122"/>
      <c r="I371" s="114"/>
      <c r="J371" s="114"/>
      <c r="K371" s="122"/>
    </row>
    <row r="372" spans="2:11">
      <c r="B372" s="113"/>
      <c r="C372" s="122"/>
      <c r="D372" s="122"/>
      <c r="E372" s="122"/>
      <c r="F372" s="122"/>
      <c r="G372" s="122"/>
      <c r="H372" s="122"/>
      <c r="I372" s="114"/>
      <c r="J372" s="114"/>
      <c r="K372" s="122"/>
    </row>
    <row r="373" spans="2:11">
      <c r="B373" s="113"/>
      <c r="C373" s="122"/>
      <c r="D373" s="122"/>
      <c r="E373" s="122"/>
      <c r="F373" s="122"/>
      <c r="G373" s="122"/>
      <c r="H373" s="122"/>
      <c r="I373" s="114"/>
      <c r="J373" s="114"/>
      <c r="K373" s="122"/>
    </row>
    <row r="374" spans="2:11">
      <c r="B374" s="113"/>
      <c r="C374" s="122"/>
      <c r="D374" s="122"/>
      <c r="E374" s="122"/>
      <c r="F374" s="122"/>
      <c r="G374" s="122"/>
      <c r="H374" s="122"/>
      <c r="I374" s="114"/>
      <c r="J374" s="114"/>
      <c r="K374" s="122"/>
    </row>
    <row r="375" spans="2:11">
      <c r="B375" s="113"/>
      <c r="C375" s="122"/>
      <c r="D375" s="122"/>
      <c r="E375" s="122"/>
      <c r="F375" s="122"/>
      <c r="G375" s="122"/>
      <c r="H375" s="122"/>
      <c r="I375" s="114"/>
      <c r="J375" s="114"/>
      <c r="K375" s="122"/>
    </row>
    <row r="376" spans="2:11">
      <c r="B376" s="113"/>
      <c r="C376" s="122"/>
      <c r="D376" s="122"/>
      <c r="E376" s="122"/>
      <c r="F376" s="122"/>
      <c r="G376" s="122"/>
      <c r="H376" s="122"/>
      <c r="I376" s="114"/>
      <c r="J376" s="114"/>
      <c r="K376" s="122"/>
    </row>
    <row r="377" spans="2:11">
      <c r="B377" s="113"/>
      <c r="C377" s="122"/>
      <c r="D377" s="122"/>
      <c r="E377" s="122"/>
      <c r="F377" s="122"/>
      <c r="G377" s="122"/>
      <c r="H377" s="122"/>
      <c r="I377" s="114"/>
      <c r="J377" s="114"/>
      <c r="K377" s="122"/>
    </row>
    <row r="378" spans="2:11">
      <c r="B378" s="113"/>
      <c r="C378" s="122"/>
      <c r="D378" s="122"/>
      <c r="E378" s="122"/>
      <c r="F378" s="122"/>
      <c r="G378" s="122"/>
      <c r="H378" s="122"/>
      <c r="I378" s="114"/>
      <c r="J378" s="114"/>
      <c r="K378" s="122"/>
    </row>
    <row r="379" spans="2:11">
      <c r="B379" s="113"/>
      <c r="C379" s="122"/>
      <c r="D379" s="122"/>
      <c r="E379" s="122"/>
      <c r="F379" s="122"/>
      <c r="G379" s="122"/>
      <c r="H379" s="122"/>
      <c r="I379" s="114"/>
      <c r="J379" s="114"/>
      <c r="K379" s="122"/>
    </row>
    <row r="380" spans="2:11">
      <c r="B380" s="113"/>
      <c r="C380" s="122"/>
      <c r="D380" s="122"/>
      <c r="E380" s="122"/>
      <c r="F380" s="122"/>
      <c r="G380" s="122"/>
      <c r="H380" s="122"/>
      <c r="I380" s="114"/>
      <c r="J380" s="114"/>
      <c r="K380" s="122"/>
    </row>
    <row r="381" spans="2:11">
      <c r="B381" s="113"/>
      <c r="C381" s="122"/>
      <c r="D381" s="122"/>
      <c r="E381" s="122"/>
      <c r="F381" s="122"/>
      <c r="G381" s="122"/>
      <c r="H381" s="122"/>
      <c r="I381" s="114"/>
      <c r="J381" s="114"/>
      <c r="K381" s="122"/>
    </row>
    <row r="382" spans="2:11">
      <c r="B382" s="113"/>
      <c r="C382" s="122"/>
      <c r="D382" s="122"/>
      <c r="E382" s="122"/>
      <c r="F382" s="122"/>
      <c r="G382" s="122"/>
      <c r="H382" s="122"/>
      <c r="I382" s="114"/>
      <c r="J382" s="114"/>
      <c r="K382" s="122"/>
    </row>
    <row r="383" spans="2:11">
      <c r="B383" s="113"/>
      <c r="C383" s="122"/>
      <c r="D383" s="122"/>
      <c r="E383" s="122"/>
      <c r="F383" s="122"/>
      <c r="G383" s="122"/>
      <c r="H383" s="122"/>
      <c r="I383" s="114"/>
      <c r="J383" s="114"/>
      <c r="K383" s="122"/>
    </row>
    <row r="384" spans="2:11">
      <c r="B384" s="113"/>
      <c r="C384" s="122"/>
      <c r="D384" s="122"/>
      <c r="E384" s="122"/>
      <c r="F384" s="122"/>
      <c r="G384" s="122"/>
      <c r="H384" s="122"/>
      <c r="I384" s="114"/>
      <c r="J384" s="114"/>
      <c r="K384" s="122"/>
    </row>
    <row r="385" spans="2:11">
      <c r="B385" s="113"/>
      <c r="C385" s="122"/>
      <c r="D385" s="122"/>
      <c r="E385" s="122"/>
      <c r="F385" s="122"/>
      <c r="G385" s="122"/>
      <c r="H385" s="122"/>
      <c r="I385" s="114"/>
      <c r="J385" s="114"/>
      <c r="K385" s="122"/>
    </row>
    <row r="386" spans="2:11">
      <c r="B386" s="113"/>
      <c r="C386" s="122"/>
      <c r="D386" s="122"/>
      <c r="E386" s="122"/>
      <c r="F386" s="122"/>
      <c r="G386" s="122"/>
      <c r="H386" s="122"/>
      <c r="I386" s="114"/>
      <c r="J386" s="114"/>
      <c r="K386" s="122"/>
    </row>
    <row r="387" spans="2:11">
      <c r="B387" s="113"/>
      <c r="C387" s="122"/>
      <c r="D387" s="122"/>
      <c r="E387" s="122"/>
      <c r="F387" s="122"/>
      <c r="G387" s="122"/>
      <c r="H387" s="122"/>
      <c r="I387" s="114"/>
      <c r="J387" s="114"/>
      <c r="K387" s="122"/>
    </row>
    <row r="388" spans="2:11">
      <c r="B388" s="113"/>
      <c r="C388" s="122"/>
      <c r="D388" s="122"/>
      <c r="E388" s="122"/>
      <c r="F388" s="122"/>
      <c r="G388" s="122"/>
      <c r="H388" s="122"/>
      <c r="I388" s="114"/>
      <c r="J388" s="114"/>
      <c r="K388" s="122"/>
    </row>
    <row r="389" spans="2:11">
      <c r="B389" s="113"/>
      <c r="C389" s="122"/>
      <c r="D389" s="122"/>
      <c r="E389" s="122"/>
      <c r="F389" s="122"/>
      <c r="G389" s="122"/>
      <c r="H389" s="122"/>
      <c r="I389" s="114"/>
      <c r="J389" s="114"/>
      <c r="K389" s="122"/>
    </row>
    <row r="390" spans="2:11">
      <c r="B390" s="113"/>
      <c r="C390" s="122"/>
      <c r="D390" s="122"/>
      <c r="E390" s="122"/>
      <c r="F390" s="122"/>
      <c r="G390" s="122"/>
      <c r="H390" s="122"/>
      <c r="I390" s="114"/>
      <c r="J390" s="114"/>
      <c r="K390" s="122"/>
    </row>
    <row r="391" spans="2:11">
      <c r="B391" s="113"/>
      <c r="C391" s="122"/>
      <c r="D391" s="122"/>
      <c r="E391" s="122"/>
      <c r="F391" s="122"/>
      <c r="G391" s="122"/>
      <c r="H391" s="122"/>
      <c r="I391" s="114"/>
      <c r="J391" s="114"/>
      <c r="K391" s="122"/>
    </row>
    <row r="392" spans="2:11">
      <c r="B392" s="113"/>
      <c r="C392" s="122"/>
      <c r="D392" s="122"/>
      <c r="E392" s="122"/>
      <c r="F392" s="122"/>
      <c r="G392" s="122"/>
      <c r="H392" s="122"/>
      <c r="I392" s="114"/>
      <c r="J392" s="114"/>
      <c r="K392" s="122"/>
    </row>
    <row r="393" spans="2:11">
      <c r="B393" s="113"/>
      <c r="C393" s="122"/>
      <c r="D393" s="122"/>
      <c r="E393" s="122"/>
      <c r="F393" s="122"/>
      <c r="G393" s="122"/>
      <c r="H393" s="122"/>
      <c r="I393" s="114"/>
      <c r="J393" s="114"/>
      <c r="K393" s="122"/>
    </row>
    <row r="394" spans="2:11">
      <c r="B394" s="113"/>
      <c r="C394" s="122"/>
      <c r="D394" s="122"/>
      <c r="E394" s="122"/>
      <c r="F394" s="122"/>
      <c r="G394" s="122"/>
      <c r="H394" s="122"/>
      <c r="I394" s="114"/>
      <c r="J394" s="114"/>
      <c r="K394" s="122"/>
    </row>
    <row r="395" spans="2:11">
      <c r="B395" s="113"/>
      <c r="C395" s="122"/>
      <c r="D395" s="122"/>
      <c r="E395" s="122"/>
      <c r="F395" s="122"/>
      <c r="G395" s="122"/>
      <c r="H395" s="122"/>
      <c r="I395" s="114"/>
      <c r="J395" s="114"/>
      <c r="K395" s="122"/>
    </row>
    <row r="396" spans="2:11">
      <c r="B396" s="113"/>
      <c r="C396" s="122"/>
      <c r="D396" s="122"/>
      <c r="E396" s="122"/>
      <c r="F396" s="122"/>
      <c r="G396" s="122"/>
      <c r="H396" s="122"/>
      <c r="I396" s="114"/>
      <c r="J396" s="114"/>
      <c r="K396" s="122"/>
    </row>
    <row r="397" spans="2:11">
      <c r="B397" s="113"/>
      <c r="C397" s="122"/>
      <c r="D397" s="122"/>
      <c r="E397" s="122"/>
      <c r="F397" s="122"/>
      <c r="G397" s="122"/>
      <c r="H397" s="122"/>
      <c r="I397" s="114"/>
      <c r="J397" s="114"/>
      <c r="K397" s="122"/>
    </row>
    <row r="398" spans="2:11">
      <c r="B398" s="113"/>
      <c r="C398" s="122"/>
      <c r="D398" s="122"/>
      <c r="E398" s="122"/>
      <c r="F398" s="122"/>
      <c r="G398" s="122"/>
      <c r="H398" s="122"/>
      <c r="I398" s="114"/>
      <c r="J398" s="114"/>
      <c r="K398" s="122"/>
    </row>
    <row r="399" spans="2:11">
      <c r="B399" s="113"/>
      <c r="C399" s="122"/>
      <c r="D399" s="122"/>
      <c r="E399" s="122"/>
      <c r="F399" s="122"/>
      <c r="G399" s="122"/>
      <c r="H399" s="122"/>
      <c r="I399" s="114"/>
      <c r="J399" s="114"/>
      <c r="K399" s="122"/>
    </row>
    <row r="400" spans="2:11">
      <c r="B400" s="113"/>
      <c r="C400" s="122"/>
      <c r="D400" s="122"/>
      <c r="E400" s="122"/>
      <c r="F400" s="122"/>
      <c r="G400" s="122"/>
      <c r="H400" s="122"/>
      <c r="I400" s="114"/>
      <c r="J400" s="114"/>
      <c r="K400" s="122"/>
    </row>
    <row r="401" spans="2:11">
      <c r="B401" s="113"/>
      <c r="C401" s="122"/>
      <c r="D401" s="122"/>
      <c r="E401" s="122"/>
      <c r="F401" s="122"/>
      <c r="G401" s="122"/>
      <c r="H401" s="122"/>
      <c r="I401" s="114"/>
      <c r="J401" s="114"/>
      <c r="K401" s="122"/>
    </row>
    <row r="402" spans="2:11">
      <c r="B402" s="113"/>
      <c r="C402" s="122"/>
      <c r="D402" s="122"/>
      <c r="E402" s="122"/>
      <c r="F402" s="122"/>
      <c r="G402" s="122"/>
      <c r="H402" s="122"/>
      <c r="I402" s="114"/>
      <c r="J402" s="114"/>
      <c r="K402" s="122"/>
    </row>
    <row r="403" spans="2:11">
      <c r="B403" s="113"/>
      <c r="C403" s="122"/>
      <c r="D403" s="122"/>
      <c r="E403" s="122"/>
      <c r="F403" s="122"/>
      <c r="G403" s="122"/>
      <c r="H403" s="122"/>
      <c r="I403" s="114"/>
      <c r="J403" s="114"/>
      <c r="K403" s="122"/>
    </row>
    <row r="404" spans="2:11">
      <c r="B404" s="113"/>
      <c r="C404" s="122"/>
      <c r="D404" s="122"/>
      <c r="E404" s="122"/>
      <c r="F404" s="122"/>
      <c r="G404" s="122"/>
      <c r="H404" s="122"/>
      <c r="I404" s="114"/>
      <c r="J404" s="114"/>
      <c r="K404" s="122"/>
    </row>
    <row r="405" spans="2:11">
      <c r="B405" s="113"/>
      <c r="C405" s="122"/>
      <c r="D405" s="122"/>
      <c r="E405" s="122"/>
      <c r="F405" s="122"/>
      <c r="G405" s="122"/>
      <c r="H405" s="122"/>
      <c r="I405" s="114"/>
      <c r="J405" s="114"/>
      <c r="K405" s="122"/>
    </row>
    <row r="406" spans="2:11">
      <c r="B406" s="113"/>
      <c r="C406" s="122"/>
      <c r="D406" s="122"/>
      <c r="E406" s="122"/>
      <c r="F406" s="122"/>
      <c r="G406" s="122"/>
      <c r="H406" s="122"/>
      <c r="I406" s="114"/>
      <c r="J406" s="114"/>
      <c r="K406" s="122"/>
    </row>
    <row r="407" spans="2:11">
      <c r="B407" s="113"/>
      <c r="C407" s="122"/>
      <c r="D407" s="122"/>
      <c r="E407" s="122"/>
      <c r="F407" s="122"/>
      <c r="G407" s="122"/>
      <c r="H407" s="122"/>
      <c r="I407" s="114"/>
      <c r="J407" s="114"/>
      <c r="K407" s="122"/>
    </row>
    <row r="408" spans="2:11">
      <c r="B408" s="113"/>
      <c r="C408" s="122"/>
      <c r="D408" s="122"/>
      <c r="E408" s="122"/>
      <c r="F408" s="122"/>
      <c r="G408" s="122"/>
      <c r="H408" s="122"/>
      <c r="I408" s="114"/>
      <c r="J408" s="114"/>
      <c r="K408" s="122"/>
    </row>
    <row r="409" spans="2:11">
      <c r="B409" s="113"/>
      <c r="C409" s="122"/>
      <c r="D409" s="122"/>
      <c r="E409" s="122"/>
      <c r="F409" s="122"/>
      <c r="G409" s="122"/>
      <c r="H409" s="122"/>
      <c r="I409" s="114"/>
      <c r="J409" s="114"/>
      <c r="K409" s="122"/>
    </row>
    <row r="410" spans="2:11">
      <c r="B410" s="113"/>
      <c r="C410" s="122"/>
      <c r="D410" s="122"/>
      <c r="E410" s="122"/>
      <c r="F410" s="122"/>
      <c r="G410" s="122"/>
      <c r="H410" s="122"/>
      <c r="I410" s="114"/>
      <c r="J410" s="114"/>
      <c r="K410" s="122"/>
    </row>
    <row r="411" spans="2:11">
      <c r="B411" s="113"/>
      <c r="C411" s="122"/>
      <c r="D411" s="122"/>
      <c r="E411" s="122"/>
      <c r="F411" s="122"/>
      <c r="G411" s="122"/>
      <c r="H411" s="122"/>
      <c r="I411" s="114"/>
      <c r="J411" s="114"/>
      <c r="K411" s="122"/>
    </row>
    <row r="412" spans="2:11">
      <c r="B412" s="113"/>
      <c r="C412" s="122"/>
      <c r="D412" s="122"/>
      <c r="E412" s="122"/>
      <c r="F412" s="122"/>
      <c r="G412" s="122"/>
      <c r="H412" s="122"/>
      <c r="I412" s="114"/>
      <c r="J412" s="114"/>
      <c r="K412" s="122"/>
    </row>
    <row r="413" spans="2:11">
      <c r="B413" s="113"/>
      <c r="C413" s="122"/>
      <c r="D413" s="122"/>
      <c r="E413" s="122"/>
      <c r="F413" s="122"/>
      <c r="G413" s="122"/>
      <c r="H413" s="122"/>
      <c r="I413" s="114"/>
      <c r="J413" s="114"/>
      <c r="K413" s="122"/>
    </row>
    <row r="414" spans="2:11">
      <c r="B414" s="113"/>
      <c r="C414" s="122"/>
      <c r="D414" s="122"/>
      <c r="E414" s="122"/>
      <c r="F414" s="122"/>
      <c r="G414" s="122"/>
      <c r="H414" s="122"/>
      <c r="I414" s="114"/>
      <c r="J414" s="114"/>
      <c r="K414" s="122"/>
    </row>
    <row r="415" spans="2:11">
      <c r="B415" s="113"/>
      <c r="C415" s="122"/>
      <c r="D415" s="122"/>
      <c r="E415" s="122"/>
      <c r="F415" s="122"/>
      <c r="G415" s="122"/>
      <c r="H415" s="122"/>
      <c r="I415" s="114"/>
      <c r="J415" s="114"/>
      <c r="K415" s="122"/>
    </row>
    <row r="416" spans="2:11">
      <c r="B416" s="113"/>
      <c r="C416" s="122"/>
      <c r="D416" s="122"/>
      <c r="E416" s="122"/>
      <c r="F416" s="122"/>
      <c r="G416" s="122"/>
      <c r="H416" s="122"/>
      <c r="I416" s="114"/>
      <c r="J416" s="114"/>
      <c r="K416" s="122"/>
    </row>
    <row r="417" spans="2:11">
      <c r="B417" s="113"/>
      <c r="C417" s="122"/>
      <c r="D417" s="122"/>
      <c r="E417" s="122"/>
      <c r="F417" s="122"/>
      <c r="G417" s="122"/>
      <c r="H417" s="122"/>
      <c r="I417" s="114"/>
      <c r="J417" s="114"/>
      <c r="K417" s="122"/>
    </row>
    <row r="418" spans="2:11">
      <c r="B418" s="113"/>
      <c r="C418" s="122"/>
      <c r="D418" s="122"/>
      <c r="E418" s="122"/>
      <c r="F418" s="122"/>
      <c r="G418" s="122"/>
      <c r="H418" s="122"/>
      <c r="I418" s="114"/>
      <c r="J418" s="114"/>
      <c r="K418" s="122"/>
    </row>
    <row r="419" spans="2:11">
      <c r="B419" s="113"/>
      <c r="C419" s="122"/>
      <c r="D419" s="122"/>
      <c r="E419" s="122"/>
      <c r="F419" s="122"/>
      <c r="G419" s="122"/>
      <c r="H419" s="122"/>
      <c r="I419" s="114"/>
      <c r="J419" s="114"/>
      <c r="K419" s="122"/>
    </row>
    <row r="420" spans="2:11">
      <c r="B420" s="113"/>
      <c r="C420" s="122"/>
      <c r="D420" s="122"/>
      <c r="E420" s="122"/>
      <c r="F420" s="122"/>
      <c r="G420" s="122"/>
      <c r="H420" s="122"/>
      <c r="I420" s="114"/>
      <c r="J420" s="114"/>
      <c r="K420" s="122"/>
    </row>
    <row r="421" spans="2:11">
      <c r="B421" s="113"/>
      <c r="C421" s="122"/>
      <c r="D421" s="122"/>
      <c r="E421" s="122"/>
      <c r="F421" s="122"/>
      <c r="G421" s="122"/>
      <c r="H421" s="122"/>
      <c r="I421" s="114"/>
      <c r="J421" s="114"/>
      <c r="K421" s="122"/>
    </row>
    <row r="422" spans="2:11">
      <c r="B422" s="113"/>
      <c r="C422" s="122"/>
      <c r="D422" s="122"/>
      <c r="E422" s="122"/>
      <c r="F422" s="122"/>
      <c r="G422" s="122"/>
      <c r="H422" s="122"/>
      <c r="I422" s="114"/>
      <c r="J422" s="114"/>
      <c r="K422" s="122"/>
    </row>
    <row r="423" spans="2:11">
      <c r="B423" s="113"/>
      <c r="C423" s="122"/>
      <c r="D423" s="122"/>
      <c r="E423" s="122"/>
      <c r="F423" s="122"/>
      <c r="G423" s="122"/>
      <c r="H423" s="122"/>
      <c r="I423" s="114"/>
      <c r="J423" s="114"/>
      <c r="K423" s="122"/>
    </row>
    <row r="424" spans="2:11">
      <c r="B424" s="113"/>
      <c r="C424" s="122"/>
      <c r="D424" s="122"/>
      <c r="E424" s="122"/>
      <c r="F424" s="122"/>
      <c r="G424" s="122"/>
      <c r="H424" s="122"/>
      <c r="I424" s="114"/>
      <c r="J424" s="114"/>
      <c r="K424" s="122"/>
    </row>
    <row r="425" spans="2:11">
      <c r="B425" s="113"/>
      <c r="C425" s="122"/>
      <c r="D425" s="122"/>
      <c r="E425" s="122"/>
      <c r="F425" s="122"/>
      <c r="G425" s="122"/>
      <c r="H425" s="122"/>
      <c r="I425" s="114"/>
      <c r="J425" s="114"/>
      <c r="K425" s="122"/>
    </row>
    <row r="426" spans="2:11">
      <c r="B426" s="113"/>
      <c r="C426" s="122"/>
      <c r="D426" s="122"/>
      <c r="E426" s="122"/>
      <c r="F426" s="122"/>
      <c r="G426" s="122"/>
      <c r="H426" s="122"/>
      <c r="I426" s="114"/>
      <c r="J426" s="114"/>
      <c r="K426" s="122"/>
    </row>
    <row r="427" spans="2:11">
      <c r="B427" s="113"/>
      <c r="C427" s="122"/>
      <c r="D427" s="122"/>
      <c r="E427" s="122"/>
      <c r="F427" s="122"/>
      <c r="G427" s="122"/>
      <c r="H427" s="122"/>
      <c r="I427" s="114"/>
      <c r="J427" s="114"/>
      <c r="K427" s="122"/>
    </row>
    <row r="428" spans="2:11">
      <c r="B428" s="113"/>
      <c r="C428" s="122"/>
      <c r="D428" s="122"/>
      <c r="E428" s="122"/>
      <c r="F428" s="122"/>
      <c r="G428" s="122"/>
      <c r="H428" s="122"/>
      <c r="I428" s="114"/>
      <c r="J428" s="114"/>
      <c r="K428" s="122"/>
    </row>
    <row r="429" spans="2:11">
      <c r="B429" s="113"/>
      <c r="C429" s="122"/>
      <c r="D429" s="122"/>
      <c r="E429" s="122"/>
      <c r="F429" s="122"/>
      <c r="G429" s="122"/>
      <c r="H429" s="122"/>
      <c r="I429" s="114"/>
      <c r="J429" s="114"/>
      <c r="K429" s="122"/>
    </row>
    <row r="430" spans="2:11">
      <c r="B430" s="113"/>
      <c r="C430" s="122"/>
      <c r="D430" s="122"/>
      <c r="E430" s="122"/>
      <c r="F430" s="122"/>
      <c r="G430" s="122"/>
      <c r="H430" s="122"/>
      <c r="I430" s="114"/>
      <c r="J430" s="114"/>
      <c r="K430" s="122"/>
    </row>
    <row r="431" spans="2:11">
      <c r="B431" s="113"/>
      <c r="C431" s="122"/>
      <c r="D431" s="122"/>
      <c r="E431" s="122"/>
      <c r="F431" s="122"/>
      <c r="G431" s="122"/>
      <c r="H431" s="122"/>
      <c r="I431" s="114"/>
      <c r="J431" s="114"/>
      <c r="K431" s="122"/>
    </row>
    <row r="432" spans="2:11">
      <c r="B432" s="113"/>
      <c r="C432" s="122"/>
      <c r="D432" s="122"/>
      <c r="E432" s="122"/>
      <c r="F432" s="122"/>
      <c r="G432" s="122"/>
      <c r="H432" s="122"/>
      <c r="I432" s="114"/>
      <c r="J432" s="114"/>
      <c r="K432" s="122"/>
    </row>
    <row r="433" spans="2:11">
      <c r="B433" s="113"/>
      <c r="C433" s="122"/>
      <c r="D433" s="122"/>
      <c r="E433" s="122"/>
      <c r="F433" s="122"/>
      <c r="G433" s="122"/>
      <c r="H433" s="122"/>
      <c r="I433" s="114"/>
      <c r="J433" s="114"/>
      <c r="K433" s="122"/>
    </row>
    <row r="434" spans="2:11">
      <c r="B434" s="113"/>
      <c r="C434" s="122"/>
      <c r="D434" s="122"/>
      <c r="E434" s="122"/>
      <c r="F434" s="122"/>
      <c r="G434" s="122"/>
      <c r="H434" s="122"/>
      <c r="I434" s="114"/>
      <c r="J434" s="114"/>
      <c r="K434" s="122"/>
    </row>
    <row r="435" spans="2:11">
      <c r="B435" s="113"/>
      <c r="C435" s="122"/>
      <c r="D435" s="122"/>
      <c r="E435" s="122"/>
      <c r="F435" s="122"/>
      <c r="G435" s="122"/>
      <c r="H435" s="122"/>
      <c r="I435" s="114"/>
      <c r="J435" s="114"/>
      <c r="K435" s="122"/>
    </row>
    <row r="436" spans="2:11">
      <c r="B436" s="113"/>
      <c r="C436" s="122"/>
      <c r="D436" s="122"/>
      <c r="E436" s="122"/>
      <c r="F436" s="122"/>
      <c r="G436" s="122"/>
      <c r="H436" s="122"/>
      <c r="I436" s="114"/>
      <c r="J436" s="114"/>
      <c r="K436" s="122"/>
    </row>
    <row r="437" spans="2:11">
      <c r="B437" s="113"/>
      <c r="C437" s="122"/>
      <c r="D437" s="122"/>
      <c r="E437" s="122"/>
      <c r="F437" s="122"/>
      <c r="G437" s="122"/>
      <c r="H437" s="122"/>
      <c r="I437" s="114"/>
      <c r="J437" s="114"/>
      <c r="K437" s="122"/>
    </row>
    <row r="438" spans="2:11">
      <c r="B438" s="113"/>
      <c r="C438" s="122"/>
      <c r="D438" s="122"/>
      <c r="E438" s="122"/>
      <c r="F438" s="122"/>
      <c r="G438" s="122"/>
      <c r="H438" s="122"/>
      <c r="I438" s="114"/>
      <c r="J438" s="114"/>
      <c r="K438" s="122"/>
    </row>
    <row r="439" spans="2:11">
      <c r="B439" s="113"/>
      <c r="C439" s="122"/>
      <c r="D439" s="122"/>
      <c r="E439" s="122"/>
      <c r="F439" s="122"/>
      <c r="G439" s="122"/>
      <c r="H439" s="122"/>
      <c r="I439" s="114"/>
      <c r="J439" s="114"/>
      <c r="K439" s="122"/>
    </row>
    <row r="440" spans="2:11">
      <c r="B440" s="113"/>
      <c r="C440" s="122"/>
      <c r="D440" s="122"/>
      <c r="E440" s="122"/>
      <c r="F440" s="122"/>
      <c r="G440" s="122"/>
      <c r="H440" s="122"/>
      <c r="I440" s="114"/>
      <c r="J440" s="114"/>
      <c r="K440" s="122"/>
    </row>
    <row r="441" spans="2:11">
      <c r="B441" s="113"/>
      <c r="C441" s="122"/>
      <c r="D441" s="122"/>
      <c r="E441" s="122"/>
      <c r="F441" s="122"/>
      <c r="G441" s="122"/>
      <c r="H441" s="122"/>
      <c r="I441" s="114"/>
      <c r="J441" s="114"/>
      <c r="K441" s="122"/>
    </row>
    <row r="442" spans="2:11">
      <c r="B442" s="113"/>
      <c r="C442" s="122"/>
      <c r="D442" s="122"/>
      <c r="E442" s="122"/>
      <c r="F442" s="122"/>
      <c r="G442" s="122"/>
      <c r="H442" s="122"/>
      <c r="I442" s="114"/>
      <c r="J442" s="114"/>
      <c r="K442" s="122"/>
    </row>
    <row r="443" spans="2:11">
      <c r="B443" s="113"/>
      <c r="C443" s="122"/>
      <c r="D443" s="122"/>
      <c r="E443" s="122"/>
      <c r="F443" s="122"/>
      <c r="G443" s="122"/>
      <c r="H443" s="122"/>
      <c r="I443" s="114"/>
      <c r="J443" s="114"/>
      <c r="K443" s="122"/>
    </row>
    <row r="444" spans="2:11">
      <c r="B444" s="113"/>
      <c r="C444" s="122"/>
      <c r="D444" s="122"/>
      <c r="E444" s="122"/>
      <c r="F444" s="122"/>
      <c r="G444" s="122"/>
      <c r="H444" s="122"/>
      <c r="I444" s="114"/>
      <c r="J444" s="114"/>
      <c r="K444" s="122"/>
    </row>
    <row r="445" spans="2:11">
      <c r="B445" s="113"/>
      <c r="C445" s="122"/>
      <c r="D445" s="122"/>
      <c r="E445" s="122"/>
      <c r="F445" s="122"/>
      <c r="G445" s="122"/>
      <c r="H445" s="122"/>
      <c r="I445" s="114"/>
      <c r="J445" s="114"/>
      <c r="K445" s="122"/>
    </row>
    <row r="446" spans="2:11">
      <c r="B446" s="113"/>
      <c r="C446" s="122"/>
      <c r="D446" s="122"/>
      <c r="E446" s="122"/>
      <c r="F446" s="122"/>
      <c r="G446" s="122"/>
      <c r="H446" s="122"/>
      <c r="I446" s="114"/>
      <c r="J446" s="114"/>
      <c r="K446" s="122"/>
    </row>
    <row r="447" spans="2:11">
      <c r="B447" s="113"/>
      <c r="C447" s="122"/>
      <c r="D447" s="122"/>
      <c r="E447" s="122"/>
      <c r="F447" s="122"/>
      <c r="G447" s="122"/>
      <c r="H447" s="122"/>
      <c r="I447" s="114"/>
      <c r="J447" s="114"/>
      <c r="K447" s="122"/>
    </row>
    <row r="448" spans="2:11">
      <c r="B448" s="113"/>
      <c r="C448" s="122"/>
      <c r="D448" s="122"/>
      <c r="E448" s="122"/>
      <c r="F448" s="122"/>
      <c r="G448" s="122"/>
      <c r="H448" s="122"/>
      <c r="I448" s="114"/>
      <c r="J448" s="114"/>
      <c r="K448" s="122"/>
    </row>
    <row r="449" spans="2:11">
      <c r="B449" s="113"/>
      <c r="C449" s="122"/>
      <c r="D449" s="122"/>
      <c r="E449" s="122"/>
      <c r="F449" s="122"/>
      <c r="G449" s="122"/>
      <c r="H449" s="122"/>
      <c r="I449" s="114"/>
      <c r="J449" s="114"/>
      <c r="K449" s="122"/>
    </row>
    <row r="450" spans="2:11">
      <c r="B450" s="113"/>
      <c r="C450" s="122"/>
      <c r="D450" s="122"/>
      <c r="E450" s="122"/>
      <c r="F450" s="122"/>
      <c r="G450" s="122"/>
      <c r="H450" s="122"/>
      <c r="I450" s="114"/>
      <c r="J450" s="114"/>
      <c r="K450" s="122"/>
    </row>
    <row r="451" spans="2:11">
      <c r="B451" s="113"/>
      <c r="C451" s="122"/>
      <c r="D451" s="122"/>
      <c r="E451" s="122"/>
      <c r="F451" s="122"/>
      <c r="G451" s="122"/>
      <c r="H451" s="122"/>
      <c r="I451" s="114"/>
      <c r="J451" s="114"/>
      <c r="K451" s="122"/>
    </row>
    <row r="452" spans="2:11">
      <c r="B452" s="113"/>
      <c r="C452" s="122"/>
      <c r="D452" s="122"/>
      <c r="E452" s="122"/>
      <c r="F452" s="122"/>
      <c r="G452" s="122"/>
      <c r="H452" s="122"/>
      <c r="I452" s="114"/>
      <c r="J452" s="114"/>
      <c r="K452" s="122"/>
    </row>
    <row r="453" spans="2:11">
      <c r="B453" s="113"/>
      <c r="C453" s="122"/>
      <c r="D453" s="122"/>
      <c r="E453" s="122"/>
      <c r="F453" s="122"/>
      <c r="G453" s="122"/>
      <c r="H453" s="122"/>
      <c r="I453" s="114"/>
      <c r="J453" s="114"/>
      <c r="K453" s="122"/>
    </row>
    <row r="454" spans="2:11">
      <c r="B454" s="113"/>
      <c r="C454" s="122"/>
      <c r="D454" s="122"/>
      <c r="E454" s="122"/>
      <c r="F454" s="122"/>
      <c r="G454" s="122"/>
      <c r="H454" s="122"/>
      <c r="I454" s="114"/>
      <c r="J454" s="114"/>
      <c r="K454" s="122"/>
    </row>
    <row r="455" spans="2:11">
      <c r="B455" s="113"/>
      <c r="C455" s="122"/>
      <c r="D455" s="122"/>
      <c r="E455" s="122"/>
      <c r="F455" s="122"/>
      <c r="G455" s="122"/>
      <c r="H455" s="122"/>
      <c r="I455" s="114"/>
      <c r="J455" s="114"/>
      <c r="K455" s="122"/>
    </row>
    <row r="456" spans="2:11">
      <c r="B456" s="113"/>
      <c r="C456" s="122"/>
      <c r="D456" s="122"/>
      <c r="E456" s="122"/>
      <c r="F456" s="122"/>
      <c r="G456" s="122"/>
      <c r="H456" s="122"/>
      <c r="I456" s="114"/>
      <c r="J456" s="114"/>
      <c r="K456" s="122"/>
    </row>
    <row r="457" spans="2:11">
      <c r="B457" s="113"/>
      <c r="C457" s="122"/>
      <c r="D457" s="122"/>
      <c r="E457" s="122"/>
      <c r="F457" s="122"/>
      <c r="G457" s="122"/>
      <c r="H457" s="122"/>
      <c r="I457" s="114"/>
      <c r="J457" s="114"/>
      <c r="K457" s="122"/>
    </row>
    <row r="458" spans="2:11">
      <c r="B458" s="113"/>
      <c r="C458" s="122"/>
      <c r="D458" s="122"/>
      <c r="E458" s="122"/>
      <c r="F458" s="122"/>
      <c r="G458" s="122"/>
      <c r="H458" s="122"/>
      <c r="I458" s="114"/>
      <c r="J458" s="114"/>
      <c r="K458" s="122"/>
    </row>
    <row r="459" spans="2:11">
      <c r="B459" s="113"/>
      <c r="C459" s="122"/>
      <c r="D459" s="122"/>
      <c r="E459" s="122"/>
      <c r="F459" s="122"/>
      <c r="G459" s="122"/>
      <c r="H459" s="122"/>
      <c r="I459" s="114"/>
      <c r="J459" s="114"/>
      <c r="K459" s="122"/>
    </row>
    <row r="460" spans="2:11">
      <c r="B460" s="113"/>
      <c r="C460" s="122"/>
      <c r="D460" s="122"/>
      <c r="E460" s="122"/>
      <c r="F460" s="122"/>
      <c r="G460" s="122"/>
      <c r="H460" s="122"/>
      <c r="I460" s="114"/>
      <c r="J460" s="114"/>
      <c r="K460" s="122"/>
    </row>
    <row r="461" spans="2:11">
      <c r="B461" s="113"/>
      <c r="C461" s="122"/>
      <c r="D461" s="122"/>
      <c r="E461" s="122"/>
      <c r="F461" s="122"/>
      <c r="G461" s="122"/>
      <c r="H461" s="122"/>
      <c r="I461" s="114"/>
      <c r="J461" s="114"/>
      <c r="K461" s="122"/>
    </row>
    <row r="462" spans="2:11">
      <c r="B462" s="113"/>
      <c r="C462" s="122"/>
      <c r="D462" s="122"/>
      <c r="E462" s="122"/>
      <c r="F462" s="122"/>
      <c r="G462" s="122"/>
      <c r="H462" s="122"/>
      <c r="I462" s="114"/>
      <c r="J462" s="114"/>
      <c r="K462" s="122"/>
    </row>
    <row r="463" spans="2:11">
      <c r="B463" s="113"/>
      <c r="C463" s="122"/>
      <c r="D463" s="122"/>
      <c r="E463" s="122"/>
      <c r="F463" s="122"/>
      <c r="G463" s="122"/>
      <c r="H463" s="122"/>
      <c r="I463" s="114"/>
      <c r="J463" s="114"/>
      <c r="K463" s="122"/>
    </row>
    <row r="464" spans="2:11">
      <c r="B464" s="113"/>
      <c r="C464" s="122"/>
      <c r="D464" s="122"/>
      <c r="E464" s="122"/>
      <c r="F464" s="122"/>
      <c r="G464" s="122"/>
      <c r="H464" s="122"/>
      <c r="I464" s="114"/>
      <c r="J464" s="114"/>
      <c r="K464" s="122"/>
    </row>
    <row r="465" spans="2:11">
      <c r="B465" s="113"/>
      <c r="C465" s="122"/>
      <c r="D465" s="122"/>
      <c r="E465" s="122"/>
      <c r="F465" s="122"/>
      <c r="G465" s="122"/>
      <c r="H465" s="122"/>
      <c r="I465" s="114"/>
      <c r="J465" s="114"/>
      <c r="K465" s="122"/>
    </row>
    <row r="466" spans="2:11">
      <c r="B466" s="113"/>
      <c r="C466" s="122"/>
      <c r="D466" s="122"/>
      <c r="E466" s="122"/>
      <c r="F466" s="122"/>
      <c r="G466" s="122"/>
      <c r="H466" s="122"/>
      <c r="I466" s="114"/>
      <c r="J466" s="114"/>
      <c r="K466" s="122"/>
    </row>
    <row r="467" spans="2:11">
      <c r="B467" s="113"/>
      <c r="C467" s="122"/>
      <c r="D467" s="122"/>
      <c r="E467" s="122"/>
      <c r="F467" s="122"/>
      <c r="G467" s="122"/>
      <c r="H467" s="122"/>
      <c r="I467" s="114"/>
      <c r="J467" s="114"/>
      <c r="K467" s="122"/>
    </row>
    <row r="468" spans="2:11">
      <c r="B468" s="113"/>
      <c r="C468" s="122"/>
      <c r="D468" s="122"/>
      <c r="E468" s="122"/>
      <c r="F468" s="122"/>
      <c r="G468" s="122"/>
      <c r="H468" s="122"/>
      <c r="I468" s="114"/>
      <c r="J468" s="114"/>
      <c r="K468" s="122"/>
    </row>
    <row r="469" spans="2:11">
      <c r="B469" s="113"/>
      <c r="C469" s="122"/>
      <c r="D469" s="122"/>
      <c r="E469" s="122"/>
      <c r="F469" s="122"/>
      <c r="G469" s="122"/>
      <c r="H469" s="122"/>
      <c r="I469" s="114"/>
      <c r="J469" s="114"/>
      <c r="K469" s="122"/>
    </row>
    <row r="470" spans="2:11">
      <c r="B470" s="113"/>
      <c r="C470" s="122"/>
      <c r="D470" s="122"/>
      <c r="E470" s="122"/>
      <c r="F470" s="122"/>
      <c r="G470" s="122"/>
      <c r="H470" s="122"/>
      <c r="I470" s="114"/>
      <c r="J470" s="114"/>
      <c r="K470" s="122"/>
    </row>
    <row r="471" spans="2:11">
      <c r="B471" s="113"/>
      <c r="C471" s="122"/>
      <c r="D471" s="122"/>
      <c r="E471" s="122"/>
      <c r="F471" s="122"/>
      <c r="G471" s="122"/>
      <c r="H471" s="122"/>
      <c r="I471" s="114"/>
      <c r="J471" s="114"/>
      <c r="K471" s="122"/>
    </row>
    <row r="472" spans="2:11">
      <c r="B472" s="113"/>
      <c r="C472" s="122"/>
      <c r="D472" s="122"/>
      <c r="E472" s="122"/>
      <c r="F472" s="122"/>
      <c r="G472" s="122"/>
      <c r="H472" s="122"/>
      <c r="I472" s="114"/>
      <c r="J472" s="114"/>
      <c r="K472" s="122"/>
    </row>
    <row r="473" spans="2:11">
      <c r="B473" s="113"/>
      <c r="C473" s="122"/>
      <c r="D473" s="122"/>
      <c r="E473" s="122"/>
      <c r="F473" s="122"/>
      <c r="G473" s="122"/>
      <c r="H473" s="122"/>
      <c r="I473" s="114"/>
      <c r="J473" s="114"/>
      <c r="K473" s="122"/>
    </row>
    <row r="474" spans="2:11">
      <c r="B474" s="113"/>
      <c r="C474" s="122"/>
      <c r="D474" s="122"/>
      <c r="E474" s="122"/>
      <c r="F474" s="122"/>
      <c r="G474" s="122"/>
      <c r="H474" s="122"/>
      <c r="I474" s="114"/>
      <c r="J474" s="114"/>
      <c r="K474" s="122"/>
    </row>
    <row r="475" spans="2:11">
      <c r="B475" s="113"/>
      <c r="C475" s="122"/>
      <c r="D475" s="122"/>
      <c r="E475" s="122"/>
      <c r="F475" s="122"/>
      <c r="G475" s="122"/>
      <c r="H475" s="122"/>
      <c r="I475" s="114"/>
      <c r="J475" s="114"/>
      <c r="K475" s="122"/>
    </row>
    <row r="476" spans="2:11">
      <c r="B476" s="113"/>
      <c r="C476" s="122"/>
      <c r="D476" s="122"/>
      <c r="E476" s="122"/>
      <c r="F476" s="122"/>
      <c r="G476" s="122"/>
      <c r="H476" s="122"/>
      <c r="I476" s="114"/>
      <c r="J476" s="114"/>
      <c r="K476" s="122"/>
    </row>
    <row r="477" spans="2:11">
      <c r="B477" s="113"/>
      <c r="C477" s="122"/>
      <c r="D477" s="122"/>
      <c r="E477" s="122"/>
      <c r="F477" s="122"/>
      <c r="G477" s="122"/>
      <c r="H477" s="122"/>
      <c r="I477" s="114"/>
      <c r="J477" s="114"/>
      <c r="K477" s="122"/>
    </row>
    <row r="478" spans="2:11">
      <c r="B478" s="113"/>
      <c r="C478" s="122"/>
      <c r="D478" s="122"/>
      <c r="E478" s="122"/>
      <c r="F478" s="122"/>
      <c r="G478" s="122"/>
      <c r="H478" s="122"/>
      <c r="I478" s="114"/>
      <c r="J478" s="114"/>
      <c r="K478" s="122"/>
    </row>
    <row r="479" spans="2:11">
      <c r="B479" s="113"/>
      <c r="C479" s="122"/>
      <c r="D479" s="122"/>
      <c r="E479" s="122"/>
      <c r="F479" s="122"/>
      <c r="G479" s="122"/>
      <c r="H479" s="122"/>
      <c r="I479" s="114"/>
      <c r="J479" s="114"/>
      <c r="K479" s="122"/>
    </row>
    <row r="480" spans="2:11">
      <c r="B480" s="113"/>
      <c r="C480" s="122"/>
      <c r="D480" s="122"/>
      <c r="E480" s="122"/>
      <c r="F480" s="122"/>
      <c r="G480" s="122"/>
      <c r="H480" s="122"/>
      <c r="I480" s="114"/>
      <c r="J480" s="114"/>
      <c r="K480" s="122"/>
    </row>
    <row r="481" spans="2:11">
      <c r="B481" s="113"/>
      <c r="C481" s="122"/>
      <c r="D481" s="122"/>
      <c r="E481" s="122"/>
      <c r="F481" s="122"/>
      <c r="G481" s="122"/>
      <c r="H481" s="122"/>
      <c r="I481" s="114"/>
      <c r="J481" s="114"/>
      <c r="K481" s="122"/>
    </row>
    <row r="482" spans="2:11">
      <c r="B482" s="113"/>
      <c r="C482" s="122"/>
      <c r="D482" s="122"/>
      <c r="E482" s="122"/>
      <c r="F482" s="122"/>
      <c r="G482" s="122"/>
      <c r="H482" s="122"/>
      <c r="I482" s="114"/>
      <c r="J482" s="114"/>
      <c r="K482" s="122"/>
    </row>
    <row r="483" spans="2:11">
      <c r="B483" s="113"/>
      <c r="C483" s="122"/>
      <c r="D483" s="122"/>
      <c r="E483" s="122"/>
      <c r="F483" s="122"/>
      <c r="G483" s="122"/>
      <c r="H483" s="122"/>
      <c r="I483" s="114"/>
      <c r="J483" s="114"/>
      <c r="K483" s="122"/>
    </row>
    <row r="484" spans="2:11">
      <c r="B484" s="113"/>
      <c r="C484" s="122"/>
      <c r="D484" s="122"/>
      <c r="E484" s="122"/>
      <c r="F484" s="122"/>
      <c r="G484" s="122"/>
      <c r="H484" s="122"/>
      <c r="I484" s="114"/>
      <c r="J484" s="114"/>
      <c r="K484" s="122"/>
    </row>
    <row r="485" spans="2:11">
      <c r="B485" s="113"/>
      <c r="C485" s="122"/>
      <c r="D485" s="122"/>
      <c r="E485" s="122"/>
      <c r="F485" s="122"/>
      <c r="G485" s="122"/>
      <c r="H485" s="122"/>
      <c r="I485" s="114"/>
      <c r="J485" s="114"/>
      <c r="K485" s="122"/>
    </row>
    <row r="486" spans="2:11">
      <c r="B486" s="113"/>
      <c r="C486" s="122"/>
      <c r="D486" s="122"/>
      <c r="E486" s="122"/>
      <c r="F486" s="122"/>
      <c r="G486" s="122"/>
      <c r="H486" s="122"/>
      <c r="I486" s="114"/>
      <c r="J486" s="114"/>
      <c r="K486" s="122"/>
    </row>
    <row r="487" spans="2:11">
      <c r="B487" s="113"/>
      <c r="C487" s="122"/>
      <c r="D487" s="122"/>
      <c r="E487" s="122"/>
      <c r="F487" s="122"/>
      <c r="G487" s="122"/>
      <c r="H487" s="122"/>
      <c r="I487" s="114"/>
      <c r="J487" s="114"/>
      <c r="K487" s="122"/>
    </row>
    <row r="488" spans="2:11">
      <c r="B488" s="113"/>
      <c r="C488" s="122"/>
      <c r="D488" s="122"/>
      <c r="E488" s="122"/>
      <c r="F488" s="122"/>
      <c r="G488" s="122"/>
      <c r="H488" s="122"/>
      <c r="I488" s="114"/>
      <c r="J488" s="114"/>
      <c r="K488" s="122"/>
    </row>
    <row r="489" spans="2:11">
      <c r="B489" s="113"/>
      <c r="C489" s="122"/>
      <c r="D489" s="122"/>
      <c r="E489" s="122"/>
      <c r="F489" s="122"/>
      <c r="G489" s="122"/>
      <c r="H489" s="122"/>
      <c r="I489" s="114"/>
      <c r="J489" s="114"/>
      <c r="K489" s="122"/>
    </row>
    <row r="490" spans="2:11">
      <c r="B490" s="113"/>
      <c r="C490" s="122"/>
      <c r="D490" s="122"/>
      <c r="E490" s="122"/>
      <c r="F490" s="122"/>
      <c r="G490" s="122"/>
      <c r="H490" s="122"/>
      <c r="I490" s="114"/>
      <c r="J490" s="114"/>
      <c r="K490" s="122"/>
    </row>
    <row r="491" spans="2:11">
      <c r="B491" s="113"/>
      <c r="C491" s="122"/>
      <c r="D491" s="122"/>
      <c r="E491" s="122"/>
      <c r="F491" s="122"/>
      <c r="G491" s="122"/>
      <c r="H491" s="122"/>
      <c r="I491" s="114"/>
      <c r="J491" s="114"/>
      <c r="K491" s="122"/>
    </row>
    <row r="492" spans="2:11">
      <c r="B492" s="113"/>
      <c r="C492" s="122"/>
      <c r="D492" s="122"/>
      <c r="E492" s="122"/>
      <c r="F492" s="122"/>
      <c r="G492" s="122"/>
      <c r="H492" s="122"/>
      <c r="I492" s="114"/>
      <c r="J492" s="114"/>
      <c r="K492" s="122"/>
    </row>
    <row r="493" spans="2:11">
      <c r="B493" s="113"/>
      <c r="C493" s="122"/>
      <c r="D493" s="122"/>
      <c r="E493" s="122"/>
      <c r="F493" s="122"/>
      <c r="G493" s="122"/>
      <c r="H493" s="122"/>
      <c r="I493" s="114"/>
      <c r="J493" s="114"/>
      <c r="K493" s="122"/>
    </row>
    <row r="494" spans="2:11">
      <c r="B494" s="113"/>
      <c r="C494" s="122"/>
      <c r="D494" s="122"/>
      <c r="E494" s="122"/>
      <c r="F494" s="122"/>
      <c r="G494" s="122"/>
      <c r="H494" s="122"/>
      <c r="I494" s="114"/>
      <c r="J494" s="114"/>
      <c r="K494" s="122"/>
    </row>
    <row r="495" spans="2:11">
      <c r="B495" s="113"/>
      <c r="C495" s="122"/>
      <c r="D495" s="122"/>
      <c r="E495" s="122"/>
      <c r="F495" s="122"/>
      <c r="G495" s="122"/>
      <c r="H495" s="122"/>
      <c r="I495" s="114"/>
      <c r="J495" s="114"/>
      <c r="K495" s="122"/>
    </row>
    <row r="496" spans="2:11">
      <c r="B496" s="113"/>
      <c r="C496" s="122"/>
      <c r="D496" s="122"/>
      <c r="E496" s="122"/>
      <c r="F496" s="122"/>
      <c r="G496" s="122"/>
      <c r="H496" s="122"/>
      <c r="I496" s="114"/>
      <c r="J496" s="114"/>
      <c r="K496" s="122"/>
    </row>
    <row r="497" spans="2:11">
      <c r="B497" s="113"/>
      <c r="C497" s="122"/>
      <c r="D497" s="122"/>
      <c r="E497" s="122"/>
      <c r="F497" s="122"/>
      <c r="G497" s="122"/>
      <c r="H497" s="122"/>
      <c r="I497" s="114"/>
      <c r="J497" s="114"/>
      <c r="K497" s="122"/>
    </row>
    <row r="498" spans="2:11">
      <c r="B498" s="113"/>
      <c r="C498" s="122"/>
      <c r="D498" s="122"/>
      <c r="E498" s="122"/>
      <c r="F498" s="122"/>
      <c r="G498" s="122"/>
      <c r="H498" s="122"/>
      <c r="I498" s="114"/>
      <c r="J498" s="114"/>
      <c r="K498" s="122"/>
    </row>
    <row r="499" spans="2:11">
      <c r="B499" s="113"/>
      <c r="C499" s="122"/>
      <c r="D499" s="122"/>
      <c r="E499" s="122"/>
      <c r="F499" s="122"/>
      <c r="G499" s="122"/>
      <c r="H499" s="122"/>
      <c r="I499" s="114"/>
      <c r="J499" s="114"/>
      <c r="K499" s="122"/>
    </row>
    <row r="500" spans="2:11">
      <c r="B500" s="113"/>
      <c r="C500" s="122"/>
      <c r="D500" s="122"/>
      <c r="E500" s="122"/>
      <c r="F500" s="122"/>
      <c r="G500" s="122"/>
      <c r="H500" s="122"/>
      <c r="I500" s="114"/>
      <c r="J500" s="114"/>
      <c r="K500" s="122"/>
    </row>
    <row r="501" spans="2:11">
      <c r="B501" s="113"/>
      <c r="C501" s="122"/>
      <c r="D501" s="122"/>
      <c r="E501" s="122"/>
      <c r="F501" s="122"/>
      <c r="G501" s="122"/>
      <c r="H501" s="122"/>
      <c r="I501" s="114"/>
      <c r="J501" s="114"/>
      <c r="K501" s="122"/>
    </row>
    <row r="502" spans="2:11">
      <c r="B502" s="113"/>
      <c r="C502" s="122"/>
      <c r="D502" s="122"/>
      <c r="E502" s="122"/>
      <c r="F502" s="122"/>
      <c r="G502" s="122"/>
      <c r="H502" s="122"/>
      <c r="I502" s="114"/>
      <c r="J502" s="114"/>
      <c r="K502" s="122"/>
    </row>
    <row r="503" spans="2:11">
      <c r="B503" s="113"/>
      <c r="C503" s="122"/>
      <c r="D503" s="122"/>
      <c r="E503" s="122"/>
      <c r="F503" s="122"/>
      <c r="G503" s="122"/>
      <c r="H503" s="122"/>
      <c r="I503" s="114"/>
      <c r="J503" s="114"/>
      <c r="K503" s="122"/>
    </row>
    <row r="504" spans="2:11">
      <c r="B504" s="113"/>
      <c r="C504" s="122"/>
      <c r="D504" s="122"/>
      <c r="E504" s="122"/>
      <c r="F504" s="122"/>
      <c r="G504" s="122"/>
      <c r="H504" s="122"/>
      <c r="I504" s="114"/>
      <c r="J504" s="114"/>
      <c r="K504" s="122"/>
    </row>
    <row r="505" spans="2:11">
      <c r="B505" s="113"/>
      <c r="C505" s="122"/>
      <c r="D505" s="122"/>
      <c r="E505" s="122"/>
      <c r="F505" s="122"/>
      <c r="G505" s="122"/>
      <c r="H505" s="122"/>
      <c r="I505" s="114"/>
      <c r="J505" s="114"/>
      <c r="K505" s="122"/>
    </row>
    <row r="506" spans="2:11">
      <c r="B506" s="113"/>
      <c r="C506" s="122"/>
      <c r="D506" s="122"/>
      <c r="E506" s="122"/>
      <c r="F506" s="122"/>
      <c r="G506" s="122"/>
      <c r="H506" s="122"/>
      <c r="I506" s="114"/>
      <c r="J506" s="114"/>
      <c r="K506" s="122"/>
    </row>
    <row r="507" spans="2:11">
      <c r="B507" s="113"/>
      <c r="C507" s="122"/>
      <c r="D507" s="122"/>
      <c r="E507" s="122"/>
      <c r="F507" s="122"/>
      <c r="G507" s="122"/>
      <c r="H507" s="122"/>
      <c r="I507" s="114"/>
      <c r="J507" s="114"/>
      <c r="K507" s="122"/>
    </row>
    <row r="508" spans="2:11">
      <c r="B508" s="113"/>
      <c r="C508" s="122"/>
      <c r="D508" s="122"/>
      <c r="E508" s="122"/>
      <c r="F508" s="122"/>
      <c r="G508" s="122"/>
      <c r="H508" s="122"/>
      <c r="I508" s="114"/>
      <c r="J508" s="114"/>
      <c r="K508" s="122"/>
    </row>
    <row r="509" spans="2:11">
      <c r="B509" s="113"/>
      <c r="C509" s="122"/>
      <c r="D509" s="122"/>
      <c r="E509" s="122"/>
      <c r="F509" s="122"/>
      <c r="G509" s="122"/>
      <c r="H509" s="122"/>
      <c r="I509" s="114"/>
      <c r="J509" s="114"/>
      <c r="K509" s="122"/>
    </row>
    <row r="510" spans="2:11">
      <c r="B510" s="113"/>
      <c r="C510" s="122"/>
      <c r="D510" s="122"/>
      <c r="E510" s="122"/>
      <c r="F510" s="122"/>
      <c r="G510" s="122"/>
      <c r="H510" s="122"/>
      <c r="I510" s="114"/>
      <c r="J510" s="114"/>
      <c r="K510" s="122"/>
    </row>
    <row r="511" spans="2:11">
      <c r="B511" s="113"/>
      <c r="C511" s="122"/>
      <c r="D511" s="122"/>
      <c r="E511" s="122"/>
      <c r="F511" s="122"/>
      <c r="G511" s="122"/>
      <c r="H511" s="122"/>
      <c r="I511" s="114"/>
      <c r="J511" s="114"/>
      <c r="K511" s="122"/>
    </row>
    <row r="512" spans="2:11">
      <c r="B512" s="113"/>
      <c r="C512" s="122"/>
      <c r="D512" s="122"/>
      <c r="E512" s="122"/>
      <c r="F512" s="122"/>
      <c r="G512" s="122"/>
      <c r="H512" s="122"/>
      <c r="I512" s="114"/>
      <c r="J512" s="114"/>
      <c r="K512" s="122"/>
    </row>
    <row r="513" spans="2:11">
      <c r="B513" s="113"/>
      <c r="C513" s="122"/>
      <c r="D513" s="122"/>
      <c r="E513" s="122"/>
      <c r="F513" s="122"/>
      <c r="G513" s="122"/>
      <c r="H513" s="122"/>
      <c r="I513" s="114"/>
      <c r="J513" s="114"/>
      <c r="K513" s="122"/>
    </row>
    <row r="514" spans="2:11">
      <c r="B514" s="113"/>
      <c r="C514" s="122"/>
      <c r="D514" s="122"/>
      <c r="E514" s="122"/>
      <c r="F514" s="122"/>
      <c r="G514" s="122"/>
      <c r="H514" s="122"/>
      <c r="I514" s="114"/>
      <c r="J514" s="114"/>
      <c r="K514" s="122"/>
    </row>
    <row r="515" spans="2:11">
      <c r="B515" s="113"/>
      <c r="C515" s="122"/>
      <c r="D515" s="122"/>
      <c r="E515" s="122"/>
      <c r="F515" s="122"/>
      <c r="G515" s="122"/>
      <c r="H515" s="122"/>
      <c r="I515" s="114"/>
      <c r="J515" s="114"/>
      <c r="K515" s="122"/>
    </row>
    <row r="516" spans="2:11">
      <c r="B516" s="113"/>
      <c r="C516" s="122"/>
      <c r="D516" s="122"/>
      <c r="E516" s="122"/>
      <c r="F516" s="122"/>
      <c r="G516" s="122"/>
      <c r="H516" s="122"/>
      <c r="I516" s="114"/>
      <c r="J516" s="114"/>
      <c r="K516" s="122"/>
    </row>
    <row r="517" spans="2:11">
      <c r="B517" s="113"/>
      <c r="C517" s="122"/>
      <c r="D517" s="122"/>
      <c r="E517" s="122"/>
      <c r="F517" s="122"/>
      <c r="G517" s="122"/>
      <c r="H517" s="122"/>
      <c r="I517" s="114"/>
      <c r="J517" s="114"/>
      <c r="K517" s="122"/>
    </row>
    <row r="518" spans="2:11">
      <c r="B518" s="113"/>
      <c r="C518" s="122"/>
      <c r="D518" s="122"/>
      <c r="E518" s="122"/>
      <c r="F518" s="122"/>
      <c r="G518" s="122"/>
      <c r="H518" s="122"/>
      <c r="I518" s="114"/>
      <c r="J518" s="114"/>
      <c r="K518" s="122"/>
    </row>
    <row r="519" spans="2:11">
      <c r="B519" s="113"/>
      <c r="C519" s="122"/>
      <c r="D519" s="122"/>
      <c r="E519" s="122"/>
      <c r="F519" s="122"/>
      <c r="G519" s="122"/>
      <c r="H519" s="122"/>
      <c r="I519" s="114"/>
      <c r="J519" s="114"/>
      <c r="K519" s="122"/>
    </row>
    <row r="520" spans="2:11">
      <c r="B520" s="113"/>
      <c r="C520" s="122"/>
      <c r="D520" s="122"/>
      <c r="E520" s="122"/>
      <c r="F520" s="122"/>
      <c r="G520" s="122"/>
      <c r="H520" s="122"/>
      <c r="I520" s="114"/>
      <c r="J520" s="114"/>
      <c r="K520" s="122"/>
    </row>
    <row r="521" spans="2:11">
      <c r="B521" s="113"/>
      <c r="C521" s="122"/>
      <c r="D521" s="122"/>
      <c r="E521" s="122"/>
      <c r="F521" s="122"/>
      <c r="G521" s="122"/>
      <c r="H521" s="122"/>
      <c r="I521" s="114"/>
      <c r="J521" s="114"/>
      <c r="K521" s="122"/>
    </row>
    <row r="522" spans="2:11">
      <c r="B522" s="113"/>
      <c r="C522" s="122"/>
      <c r="D522" s="122"/>
      <c r="E522" s="122"/>
      <c r="F522" s="122"/>
      <c r="G522" s="122"/>
      <c r="H522" s="122"/>
      <c r="I522" s="114"/>
      <c r="J522" s="114"/>
      <c r="K522" s="122"/>
    </row>
    <row r="523" spans="2:11">
      <c r="B523" s="113"/>
      <c r="C523" s="122"/>
      <c r="D523" s="122"/>
      <c r="E523" s="122"/>
      <c r="F523" s="122"/>
      <c r="G523" s="122"/>
      <c r="H523" s="122"/>
      <c r="I523" s="114"/>
      <c r="J523" s="114"/>
      <c r="K523" s="122"/>
    </row>
    <row r="524" spans="2:11">
      <c r="B524" s="113"/>
      <c r="C524" s="122"/>
      <c r="D524" s="122"/>
      <c r="E524" s="122"/>
      <c r="F524" s="122"/>
      <c r="G524" s="122"/>
      <c r="H524" s="122"/>
      <c r="I524" s="114"/>
      <c r="J524" s="114"/>
      <c r="K524" s="122"/>
    </row>
    <row r="525" spans="2:11">
      <c r="B525" s="113"/>
      <c r="C525" s="122"/>
      <c r="D525" s="122"/>
      <c r="E525" s="122"/>
      <c r="F525" s="122"/>
      <c r="G525" s="122"/>
      <c r="H525" s="122"/>
      <c r="I525" s="114"/>
      <c r="J525" s="114"/>
      <c r="K525" s="122"/>
    </row>
    <row r="526" spans="2:11">
      <c r="B526" s="113"/>
      <c r="C526" s="122"/>
      <c r="D526" s="122"/>
      <c r="E526" s="122"/>
      <c r="F526" s="122"/>
      <c r="G526" s="122"/>
      <c r="H526" s="122"/>
      <c r="I526" s="114"/>
      <c r="J526" s="114"/>
      <c r="K526" s="122"/>
    </row>
    <row r="527" spans="2:11">
      <c r="B527" s="113"/>
      <c r="C527" s="122"/>
      <c r="D527" s="122"/>
      <c r="E527" s="122"/>
      <c r="F527" s="122"/>
      <c r="G527" s="122"/>
      <c r="H527" s="122"/>
      <c r="I527" s="114"/>
      <c r="J527" s="114"/>
      <c r="K527" s="122"/>
    </row>
    <row r="528" spans="2:11">
      <c r="B528" s="113"/>
      <c r="C528" s="122"/>
      <c r="D528" s="122"/>
      <c r="E528" s="122"/>
      <c r="F528" s="122"/>
      <c r="G528" s="122"/>
      <c r="H528" s="122"/>
      <c r="I528" s="114"/>
      <c r="J528" s="114"/>
      <c r="K528" s="122"/>
    </row>
    <row r="529" spans="2:11">
      <c r="B529" s="113"/>
      <c r="C529" s="122"/>
      <c r="D529" s="122"/>
      <c r="E529" s="122"/>
      <c r="F529" s="122"/>
      <c r="G529" s="122"/>
      <c r="H529" s="122"/>
      <c r="I529" s="114"/>
      <c r="J529" s="114"/>
      <c r="K529" s="122"/>
    </row>
    <row r="530" spans="2:11">
      <c r="B530" s="113"/>
      <c r="C530" s="122"/>
      <c r="D530" s="122"/>
      <c r="E530" s="122"/>
      <c r="F530" s="122"/>
      <c r="G530" s="122"/>
      <c r="H530" s="122"/>
      <c r="I530" s="114"/>
      <c r="J530" s="114"/>
      <c r="K530" s="122"/>
    </row>
    <row r="531" spans="2:11">
      <c r="B531" s="113"/>
      <c r="C531" s="122"/>
      <c r="D531" s="122"/>
      <c r="E531" s="122"/>
      <c r="F531" s="122"/>
      <c r="G531" s="122"/>
      <c r="H531" s="122"/>
      <c r="I531" s="114"/>
      <c r="J531" s="114"/>
      <c r="K531" s="122"/>
    </row>
    <row r="532" spans="2:11">
      <c r="B532" s="113"/>
      <c r="C532" s="122"/>
      <c r="D532" s="122"/>
      <c r="E532" s="122"/>
      <c r="F532" s="122"/>
      <c r="G532" s="122"/>
      <c r="H532" s="122"/>
      <c r="I532" s="114"/>
      <c r="J532" s="114"/>
      <c r="K532" s="122"/>
    </row>
    <row r="533" spans="2:11">
      <c r="B533" s="113"/>
      <c r="C533" s="122"/>
      <c r="D533" s="122"/>
      <c r="E533" s="122"/>
      <c r="F533" s="122"/>
      <c r="G533" s="122"/>
      <c r="H533" s="122"/>
      <c r="I533" s="114"/>
      <c r="J533" s="114"/>
      <c r="K533" s="122"/>
    </row>
    <row r="534" spans="2:11">
      <c r="B534" s="113"/>
      <c r="C534" s="122"/>
      <c r="D534" s="122"/>
      <c r="E534" s="122"/>
      <c r="F534" s="122"/>
      <c r="G534" s="122"/>
      <c r="H534" s="122"/>
      <c r="I534" s="114"/>
      <c r="J534" s="114"/>
      <c r="K534" s="122"/>
    </row>
    <row r="535" spans="2:11">
      <c r="B535" s="113"/>
      <c r="C535" s="122"/>
      <c r="D535" s="122"/>
      <c r="E535" s="122"/>
      <c r="F535" s="122"/>
      <c r="G535" s="122"/>
      <c r="H535" s="122"/>
      <c r="I535" s="114"/>
      <c r="J535" s="114"/>
      <c r="K535" s="122"/>
    </row>
    <row r="536" spans="2:11">
      <c r="B536" s="113"/>
      <c r="C536" s="122"/>
      <c r="D536" s="122"/>
      <c r="E536" s="122"/>
      <c r="F536" s="122"/>
      <c r="G536" s="122"/>
      <c r="H536" s="122"/>
      <c r="I536" s="114"/>
      <c r="J536" s="114"/>
      <c r="K536" s="122"/>
    </row>
    <row r="537" spans="2:11">
      <c r="B537" s="113"/>
      <c r="C537" s="122"/>
      <c r="D537" s="122"/>
      <c r="E537" s="122"/>
      <c r="F537" s="122"/>
      <c r="G537" s="122"/>
      <c r="H537" s="122"/>
      <c r="I537" s="114"/>
      <c r="J537" s="114"/>
      <c r="K537" s="122"/>
    </row>
    <row r="538" spans="2:11">
      <c r="B538" s="113"/>
      <c r="C538" s="122"/>
      <c r="D538" s="122"/>
      <c r="E538" s="122"/>
      <c r="F538" s="122"/>
      <c r="G538" s="122"/>
      <c r="H538" s="122"/>
      <c r="I538" s="114"/>
      <c r="J538" s="114"/>
      <c r="K538" s="122"/>
    </row>
    <row r="539" spans="2:11">
      <c r="B539" s="113"/>
      <c r="C539" s="122"/>
      <c r="D539" s="122"/>
      <c r="E539" s="122"/>
      <c r="F539" s="122"/>
      <c r="G539" s="122"/>
      <c r="H539" s="122"/>
      <c r="I539" s="114"/>
      <c r="J539" s="114"/>
      <c r="K539" s="122"/>
    </row>
    <row r="540" spans="2:11">
      <c r="B540" s="113"/>
      <c r="C540" s="122"/>
      <c r="D540" s="122"/>
      <c r="E540" s="122"/>
      <c r="F540" s="122"/>
      <c r="G540" s="122"/>
      <c r="H540" s="122"/>
      <c r="I540" s="114"/>
      <c r="J540" s="114"/>
      <c r="K540" s="122"/>
    </row>
    <row r="541" spans="2:11">
      <c r="B541" s="113"/>
      <c r="C541" s="122"/>
      <c r="D541" s="122"/>
      <c r="E541" s="122"/>
      <c r="F541" s="122"/>
      <c r="G541" s="122"/>
      <c r="H541" s="122"/>
      <c r="I541" s="114"/>
      <c r="J541" s="114"/>
      <c r="K541" s="122"/>
    </row>
    <row r="542" spans="2:11">
      <c r="B542" s="113"/>
      <c r="C542" s="122"/>
      <c r="D542" s="122"/>
      <c r="E542" s="122"/>
      <c r="F542" s="122"/>
      <c r="G542" s="122"/>
      <c r="H542" s="122"/>
      <c r="I542" s="114"/>
      <c r="J542" s="114"/>
      <c r="K542" s="122"/>
    </row>
    <row r="543" spans="2:11">
      <c r="B543" s="113"/>
      <c r="C543" s="122"/>
      <c r="D543" s="122"/>
      <c r="E543" s="122"/>
      <c r="F543" s="122"/>
      <c r="G543" s="122"/>
      <c r="H543" s="122"/>
      <c r="I543" s="114"/>
      <c r="J543" s="114"/>
      <c r="K543" s="122"/>
    </row>
    <row r="544" spans="2:11">
      <c r="B544" s="113"/>
      <c r="C544" s="122"/>
      <c r="D544" s="122"/>
      <c r="E544" s="122"/>
      <c r="F544" s="122"/>
      <c r="G544" s="122"/>
      <c r="H544" s="122"/>
      <c r="I544" s="114"/>
      <c r="J544" s="114"/>
      <c r="K544" s="122"/>
    </row>
    <row r="545" spans="2:11">
      <c r="B545" s="113"/>
      <c r="C545" s="122"/>
      <c r="D545" s="122"/>
      <c r="E545" s="122"/>
      <c r="F545" s="122"/>
      <c r="G545" s="122"/>
      <c r="H545" s="122"/>
      <c r="I545" s="114"/>
      <c r="J545" s="114"/>
      <c r="K545" s="122"/>
    </row>
    <row r="546" spans="2:11">
      <c r="B546" s="113"/>
      <c r="C546" s="122"/>
      <c r="D546" s="122"/>
      <c r="E546" s="122"/>
      <c r="F546" s="122"/>
      <c r="G546" s="122"/>
      <c r="H546" s="122"/>
      <c r="I546" s="114"/>
      <c r="J546" s="114"/>
      <c r="K546" s="122"/>
    </row>
    <row r="547" spans="2:11">
      <c r="B547" s="113"/>
      <c r="C547" s="122"/>
      <c r="D547" s="122"/>
      <c r="E547" s="122"/>
      <c r="F547" s="122"/>
      <c r="G547" s="122"/>
      <c r="H547" s="122"/>
      <c r="I547" s="114"/>
      <c r="J547" s="114"/>
      <c r="K547" s="122"/>
    </row>
    <row r="548" spans="2:11">
      <c r="B548" s="113"/>
      <c r="C548" s="122"/>
      <c r="D548" s="122"/>
      <c r="E548" s="122"/>
      <c r="F548" s="122"/>
      <c r="G548" s="122"/>
      <c r="H548" s="122"/>
      <c r="I548" s="114"/>
      <c r="J548" s="114"/>
      <c r="K548" s="122"/>
    </row>
    <row r="549" spans="2:11">
      <c r="B549" s="113"/>
      <c r="C549" s="122"/>
      <c r="D549" s="122"/>
      <c r="E549" s="122"/>
      <c r="F549" s="122"/>
      <c r="G549" s="122"/>
      <c r="H549" s="122"/>
      <c r="I549" s="114"/>
      <c r="J549" s="114"/>
      <c r="K549" s="122"/>
    </row>
    <row r="550" spans="2:11">
      <c r="B550" s="113"/>
      <c r="C550" s="122"/>
      <c r="D550" s="122"/>
      <c r="E550" s="122"/>
      <c r="F550" s="122"/>
      <c r="G550" s="122"/>
      <c r="H550" s="122"/>
      <c r="I550" s="114"/>
      <c r="J550" s="114"/>
      <c r="K550" s="122"/>
    </row>
    <row r="551" spans="2:11">
      <c r="B551" s="113"/>
      <c r="C551" s="122"/>
      <c r="D551" s="122"/>
      <c r="E551" s="122"/>
      <c r="F551" s="122"/>
      <c r="G551" s="122"/>
      <c r="H551" s="122"/>
      <c r="I551" s="114"/>
      <c r="J551" s="114"/>
      <c r="K551" s="122"/>
    </row>
    <row r="552" spans="2:11">
      <c r="B552" s="113"/>
      <c r="C552" s="122"/>
      <c r="D552" s="122"/>
      <c r="E552" s="122"/>
      <c r="F552" s="122"/>
      <c r="G552" s="122"/>
      <c r="H552" s="122"/>
      <c r="I552" s="114"/>
      <c r="J552" s="114"/>
      <c r="K552" s="122"/>
    </row>
    <row r="553" spans="2:11">
      <c r="B553" s="113"/>
      <c r="C553" s="122"/>
      <c r="D553" s="122"/>
      <c r="E553" s="122"/>
      <c r="F553" s="122"/>
      <c r="G553" s="122"/>
      <c r="H553" s="122"/>
      <c r="I553" s="114"/>
      <c r="J553" s="114"/>
      <c r="K553" s="122"/>
    </row>
    <row r="554" spans="2:11">
      <c r="B554" s="113"/>
      <c r="C554" s="122"/>
      <c r="D554" s="122"/>
      <c r="E554" s="122"/>
      <c r="F554" s="122"/>
      <c r="G554" s="122"/>
      <c r="H554" s="122"/>
      <c r="I554" s="114"/>
      <c r="J554" s="114"/>
      <c r="K554" s="122"/>
    </row>
    <row r="555" spans="2:11">
      <c r="B555" s="113"/>
      <c r="C555" s="122"/>
      <c r="D555" s="122"/>
      <c r="E555" s="122"/>
      <c r="F555" s="122"/>
      <c r="G555" s="122"/>
      <c r="H555" s="122"/>
      <c r="I555" s="114"/>
      <c r="J555" s="114"/>
      <c r="K555" s="122"/>
    </row>
    <row r="556" spans="2:11">
      <c r="B556" s="113"/>
      <c r="C556" s="122"/>
      <c r="D556" s="122"/>
      <c r="E556" s="122"/>
      <c r="F556" s="122"/>
      <c r="G556" s="122"/>
      <c r="H556" s="122"/>
      <c r="I556" s="114"/>
      <c r="J556" s="114"/>
      <c r="K556" s="122"/>
    </row>
    <row r="557" spans="2:11">
      <c r="B557" s="113"/>
      <c r="C557" s="122"/>
      <c r="D557" s="122"/>
      <c r="E557" s="122"/>
      <c r="F557" s="122"/>
      <c r="G557" s="122"/>
      <c r="H557" s="122"/>
      <c r="I557" s="114"/>
      <c r="J557" s="114"/>
      <c r="K557" s="122"/>
    </row>
    <row r="558" spans="2:11">
      <c r="B558" s="113"/>
      <c r="C558" s="122"/>
      <c r="D558" s="122"/>
      <c r="E558" s="122"/>
      <c r="F558" s="122"/>
      <c r="G558" s="122"/>
      <c r="H558" s="122"/>
      <c r="I558" s="114"/>
      <c r="J558" s="114"/>
      <c r="K558" s="122"/>
    </row>
    <row r="559" spans="2:11">
      <c r="B559" s="113"/>
      <c r="C559" s="122"/>
      <c r="D559" s="122"/>
      <c r="E559" s="122"/>
      <c r="F559" s="122"/>
      <c r="G559" s="122"/>
      <c r="H559" s="122"/>
      <c r="I559" s="114"/>
      <c r="J559" s="114"/>
      <c r="K559" s="122"/>
    </row>
    <row r="560" spans="2:11">
      <c r="B560" s="113"/>
      <c r="C560" s="122"/>
      <c r="D560" s="122"/>
      <c r="E560" s="122"/>
      <c r="F560" s="122"/>
      <c r="G560" s="122"/>
      <c r="H560" s="122"/>
      <c r="I560" s="114"/>
      <c r="J560" s="114"/>
      <c r="K560" s="122"/>
    </row>
    <row r="561" spans="2:11">
      <c r="B561" s="113"/>
      <c r="C561" s="122"/>
      <c r="D561" s="122"/>
      <c r="E561" s="122"/>
      <c r="F561" s="122"/>
      <c r="G561" s="122"/>
      <c r="H561" s="122"/>
      <c r="I561" s="114"/>
      <c r="J561" s="114"/>
      <c r="K561" s="122"/>
    </row>
    <row r="562" spans="2:11">
      <c r="B562" s="113"/>
      <c r="C562" s="122"/>
      <c r="D562" s="122"/>
      <c r="E562" s="122"/>
      <c r="F562" s="122"/>
      <c r="G562" s="122"/>
      <c r="H562" s="122"/>
      <c r="I562" s="114"/>
      <c r="J562" s="114"/>
      <c r="K562" s="122"/>
    </row>
    <row r="563" spans="2:11">
      <c r="B563" s="113"/>
      <c r="C563" s="122"/>
      <c r="D563" s="122"/>
      <c r="E563" s="122"/>
      <c r="F563" s="122"/>
      <c r="G563" s="122"/>
      <c r="H563" s="122"/>
      <c r="I563" s="114"/>
      <c r="J563" s="114"/>
      <c r="K563" s="122"/>
    </row>
    <row r="564" spans="2:11">
      <c r="B564" s="113"/>
      <c r="C564" s="122"/>
      <c r="D564" s="122"/>
      <c r="E564" s="122"/>
      <c r="F564" s="122"/>
      <c r="G564" s="122"/>
      <c r="H564" s="122"/>
      <c r="I564" s="114"/>
      <c r="J564" s="114"/>
      <c r="K564" s="122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132</v>
      </c>
      <c r="C1" s="67" t="s" vm="1">
        <v>205</v>
      </c>
    </row>
    <row r="2" spans="2:35">
      <c r="B2" s="46" t="s">
        <v>131</v>
      </c>
      <c r="C2" s="67" t="s">
        <v>206</v>
      </c>
    </row>
    <row r="3" spans="2:35">
      <c r="B3" s="46" t="s">
        <v>133</v>
      </c>
      <c r="C3" s="67" t="s">
        <v>207</v>
      </c>
      <c r="E3" s="2"/>
    </row>
    <row r="4" spans="2:35">
      <c r="B4" s="46" t="s">
        <v>134</v>
      </c>
      <c r="C4" s="67">
        <v>2148</v>
      </c>
    </row>
    <row r="6" spans="2:35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35" ht="26.25" customHeight="1">
      <c r="B7" s="127" t="s">
        <v>87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35" s="3" customFormat="1" ht="63">
      <c r="B8" s="21" t="s">
        <v>106</v>
      </c>
      <c r="C8" s="29" t="s">
        <v>41</v>
      </c>
      <c r="D8" s="12" t="s">
        <v>45</v>
      </c>
      <c r="E8" s="29" t="s">
        <v>14</v>
      </c>
      <c r="F8" s="29" t="s">
        <v>61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56</v>
      </c>
      <c r="O8" s="29" t="s">
        <v>53</v>
      </c>
      <c r="P8" s="29" t="s">
        <v>135</v>
      </c>
      <c r="Q8" s="30" t="s">
        <v>137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31" t="s">
        <v>186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103</v>
      </c>
    </row>
    <row r="11" spans="2:35" s="4" customFormat="1" ht="18" customHeight="1">
      <c r="B11" s="118" t="s">
        <v>1410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9">
        <v>0</v>
      </c>
      <c r="O11" s="88"/>
      <c r="P11" s="120">
        <v>0</v>
      </c>
      <c r="Q11" s="120">
        <v>0</v>
      </c>
      <c r="AI11" s="1"/>
    </row>
    <row r="12" spans="2:35" ht="21.75" customHeight="1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51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132</v>
      </c>
      <c r="C1" s="67" t="s" vm="1">
        <v>205</v>
      </c>
    </row>
    <row r="2" spans="2:16">
      <c r="B2" s="46" t="s">
        <v>131</v>
      </c>
      <c r="C2" s="67" t="s">
        <v>206</v>
      </c>
    </row>
    <row r="3" spans="2:16">
      <c r="B3" s="46" t="s">
        <v>133</v>
      </c>
      <c r="C3" s="67" t="s">
        <v>207</v>
      </c>
    </row>
    <row r="4" spans="2:16">
      <c r="B4" s="46" t="s">
        <v>134</v>
      </c>
      <c r="C4" s="67">
        <v>2148</v>
      </c>
    </row>
    <row r="6" spans="2:16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ht="26.25" customHeight="1">
      <c r="B7" s="127" t="s">
        <v>79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9"/>
    </row>
    <row r="8" spans="2:16" s="3" customFormat="1" ht="78.75">
      <c r="B8" s="21" t="s">
        <v>106</v>
      </c>
      <c r="C8" s="29" t="s">
        <v>41</v>
      </c>
      <c r="D8" s="29" t="s">
        <v>14</v>
      </c>
      <c r="E8" s="29" t="s">
        <v>61</v>
      </c>
      <c r="F8" s="29" t="s">
        <v>94</v>
      </c>
      <c r="G8" s="29" t="s">
        <v>17</v>
      </c>
      <c r="H8" s="29" t="s">
        <v>93</v>
      </c>
      <c r="I8" s="29" t="s">
        <v>16</v>
      </c>
      <c r="J8" s="29" t="s">
        <v>18</v>
      </c>
      <c r="K8" s="29" t="s">
        <v>183</v>
      </c>
      <c r="L8" s="29" t="s">
        <v>182</v>
      </c>
      <c r="M8" s="29" t="s">
        <v>101</v>
      </c>
      <c r="N8" s="29" t="s">
        <v>53</v>
      </c>
      <c r="O8" s="29" t="s">
        <v>135</v>
      </c>
      <c r="P8" s="30" t="s">
        <v>137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190</v>
      </c>
      <c r="L9" s="31"/>
      <c r="M9" s="31" t="s">
        <v>186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8" t="s">
        <v>26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119">
        <v>0</v>
      </c>
      <c r="N11" s="88"/>
      <c r="O11" s="120">
        <v>0</v>
      </c>
      <c r="P11" s="120">
        <v>0</v>
      </c>
    </row>
    <row r="12" spans="2:16" ht="21.75" customHeight="1">
      <c r="B12" s="115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5" t="s">
        <v>181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115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132</v>
      </c>
      <c r="C1" s="67" t="s" vm="1">
        <v>205</v>
      </c>
    </row>
    <row r="2" spans="2:19">
      <c r="B2" s="46" t="s">
        <v>131</v>
      </c>
      <c r="C2" s="67" t="s">
        <v>206</v>
      </c>
    </row>
    <row r="3" spans="2:19">
      <c r="B3" s="46" t="s">
        <v>133</v>
      </c>
      <c r="C3" s="67" t="s">
        <v>207</v>
      </c>
    </row>
    <row r="4" spans="2:19">
      <c r="B4" s="46" t="s">
        <v>134</v>
      </c>
      <c r="C4" s="67">
        <v>2148</v>
      </c>
    </row>
    <row r="6" spans="2:19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19" ht="26.25" customHeight="1">
      <c r="B7" s="127" t="s">
        <v>80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19" s="3" customFormat="1" ht="78.75">
      <c r="B8" s="21" t="s">
        <v>106</v>
      </c>
      <c r="C8" s="29" t="s">
        <v>41</v>
      </c>
      <c r="D8" s="29" t="s">
        <v>108</v>
      </c>
      <c r="E8" s="29" t="s">
        <v>107</v>
      </c>
      <c r="F8" s="29" t="s">
        <v>60</v>
      </c>
      <c r="G8" s="29" t="s">
        <v>14</v>
      </c>
      <c r="H8" s="29" t="s">
        <v>61</v>
      </c>
      <c r="I8" s="29" t="s">
        <v>94</v>
      </c>
      <c r="J8" s="29" t="s">
        <v>17</v>
      </c>
      <c r="K8" s="29" t="s">
        <v>93</v>
      </c>
      <c r="L8" s="29" t="s">
        <v>16</v>
      </c>
      <c r="M8" s="58" t="s">
        <v>18</v>
      </c>
      <c r="N8" s="29" t="s">
        <v>183</v>
      </c>
      <c r="O8" s="29" t="s">
        <v>182</v>
      </c>
      <c r="P8" s="29" t="s">
        <v>101</v>
      </c>
      <c r="Q8" s="29" t="s">
        <v>53</v>
      </c>
      <c r="R8" s="29" t="s">
        <v>135</v>
      </c>
      <c r="S8" s="30" t="s">
        <v>137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19" t="s">
        <v>138</v>
      </c>
    </row>
    <row r="11" spans="2:19" s="4" customFormat="1" ht="18" customHeight="1">
      <c r="B11" s="118" t="s">
        <v>1406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19">
        <v>0</v>
      </c>
      <c r="Q11" s="88"/>
      <c r="R11" s="120">
        <v>0</v>
      </c>
      <c r="S11" s="120">
        <v>0</v>
      </c>
    </row>
    <row r="12" spans="2:19" ht="20.25" customHeight="1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</row>
    <row r="112" spans="2:19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</row>
    <row r="113" spans="2:19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</row>
    <row r="114" spans="2:19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</row>
    <row r="115" spans="2:19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</row>
    <row r="116" spans="2:19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</row>
    <row r="117" spans="2:19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</row>
    <row r="118" spans="2:19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</row>
    <row r="119" spans="2:19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</row>
    <row r="120" spans="2:19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</row>
    <row r="121" spans="2:19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</row>
    <row r="122" spans="2:19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</row>
    <row r="123" spans="2:19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</row>
    <row r="124" spans="2:19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</row>
    <row r="125" spans="2:19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</row>
    <row r="126" spans="2:19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</row>
    <row r="127" spans="2:19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</row>
    <row r="128" spans="2:19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</row>
    <row r="129" spans="2:19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</row>
    <row r="130" spans="2:19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</row>
    <row r="131" spans="2:19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</row>
    <row r="132" spans="2:19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</row>
    <row r="133" spans="2:19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</row>
    <row r="134" spans="2:19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</row>
    <row r="135" spans="2:19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topLeftCell="A10" zoomScale="85" zoomScaleNormal="85" workbookViewId="0">
      <selection activeCell="Q19" sqref="Q19"/>
    </sheetView>
  </sheetViews>
  <sheetFormatPr defaultColWidth="9.140625" defaultRowHeight="18"/>
  <cols>
    <col min="1" max="1" width="6.28515625" style="1" customWidth="1"/>
    <col min="2" max="2" width="35.28515625" style="2" bestFit="1" customWidth="1"/>
    <col min="3" max="3" width="22.710937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10.140625" style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9" style="1" bestFit="1" customWidth="1"/>
    <col min="12" max="12" width="6.85546875" style="1" bestFit="1" customWidth="1"/>
    <col min="13" max="13" width="9.140625" style="1" bestFit="1" customWidth="1"/>
    <col min="14" max="14" width="9" style="1" bestFit="1" customWidth="1"/>
    <col min="15" max="15" width="7.28515625" style="1" bestFit="1" customWidth="1"/>
    <col min="16" max="16" width="8" style="1" bestFit="1" customWidth="1"/>
    <col min="17" max="17" width="6.85546875" style="1" bestFit="1" customWidth="1"/>
    <col min="18" max="18" width="13.85546875" style="1" customWidth="1"/>
    <col min="19" max="19" width="9" style="1" bestFit="1" customWidth="1"/>
    <col min="20" max="16384" width="9.140625" style="1"/>
  </cols>
  <sheetData>
    <row r="1" spans="2:30">
      <c r="B1" s="46" t="s">
        <v>132</v>
      </c>
      <c r="C1" s="67" t="s" vm="1">
        <v>205</v>
      </c>
    </row>
    <row r="2" spans="2:30">
      <c r="B2" s="46" t="s">
        <v>131</v>
      </c>
      <c r="C2" s="67" t="s">
        <v>206</v>
      </c>
    </row>
    <row r="3" spans="2:30">
      <c r="B3" s="46" t="s">
        <v>133</v>
      </c>
      <c r="C3" s="67" t="s">
        <v>207</v>
      </c>
    </row>
    <row r="4" spans="2:30">
      <c r="B4" s="46" t="s">
        <v>134</v>
      </c>
      <c r="C4" s="67">
        <v>2148</v>
      </c>
    </row>
    <row r="6" spans="2:30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9"/>
    </row>
    <row r="7" spans="2:30" ht="26.25" customHeight="1">
      <c r="B7" s="127" t="s">
        <v>81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9"/>
    </row>
    <row r="8" spans="2:30" s="3" customFormat="1" ht="78.75">
      <c r="B8" s="21" t="s">
        <v>106</v>
      </c>
      <c r="C8" s="29" t="s">
        <v>41</v>
      </c>
      <c r="D8" s="29" t="s">
        <v>108</v>
      </c>
      <c r="E8" s="29" t="s">
        <v>107</v>
      </c>
      <c r="F8" s="29" t="s">
        <v>60</v>
      </c>
      <c r="G8" s="29" t="s">
        <v>14</v>
      </c>
      <c r="H8" s="29" t="s">
        <v>61</v>
      </c>
      <c r="I8" s="29" t="s">
        <v>94</v>
      </c>
      <c r="J8" s="29" t="s">
        <v>17</v>
      </c>
      <c r="K8" s="29" t="s">
        <v>93</v>
      </c>
      <c r="L8" s="29" t="s">
        <v>16</v>
      </c>
      <c r="M8" s="58" t="s">
        <v>18</v>
      </c>
      <c r="N8" s="58" t="s">
        <v>183</v>
      </c>
      <c r="O8" s="29" t="s">
        <v>182</v>
      </c>
      <c r="P8" s="29" t="s">
        <v>101</v>
      </c>
      <c r="Q8" s="29" t="s">
        <v>53</v>
      </c>
      <c r="R8" s="29" t="s">
        <v>135</v>
      </c>
      <c r="S8" s="30" t="s">
        <v>137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190</v>
      </c>
      <c r="O9" s="31"/>
      <c r="P9" s="31" t="s">
        <v>186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19" t="s">
        <v>138</v>
      </c>
      <c r="AA10" s="1"/>
    </row>
    <row r="11" spans="2:30" s="4" customFormat="1" ht="18" customHeight="1">
      <c r="B11" s="93" t="s">
        <v>46</v>
      </c>
      <c r="C11" s="73"/>
      <c r="D11" s="73"/>
      <c r="E11" s="73"/>
      <c r="F11" s="73"/>
      <c r="G11" s="73"/>
      <c r="H11" s="73"/>
      <c r="I11" s="73"/>
      <c r="J11" s="85">
        <v>6.2538923623818832</v>
      </c>
      <c r="K11" s="73"/>
      <c r="L11" s="73"/>
      <c r="M11" s="84">
        <v>1.2425300889711307E-2</v>
      </c>
      <c r="N11" s="83"/>
      <c r="O11" s="85"/>
      <c r="P11" s="83">
        <v>7.6701659739999997</v>
      </c>
      <c r="Q11" s="73"/>
      <c r="R11" s="84">
        <f>IFERROR(P11/$P$11,0)</f>
        <v>1</v>
      </c>
      <c r="S11" s="84">
        <f>P11/'סכום נכסי הקרן'!$C$42</f>
        <v>1.4847202508841222E-3</v>
      </c>
      <c r="AA11" s="1"/>
      <c r="AD11" s="1"/>
    </row>
    <row r="12" spans="2:30" ht="17.25" customHeight="1">
      <c r="B12" s="94" t="s">
        <v>179</v>
      </c>
      <c r="C12" s="73"/>
      <c r="D12" s="73"/>
      <c r="E12" s="73"/>
      <c r="F12" s="73"/>
      <c r="G12" s="73"/>
      <c r="H12" s="73"/>
      <c r="I12" s="73"/>
      <c r="J12" s="85">
        <v>6.2538923623818858</v>
      </c>
      <c r="K12" s="73"/>
      <c r="L12" s="73"/>
      <c r="M12" s="84">
        <v>1.2425300889711303E-2</v>
      </c>
      <c r="N12" s="83"/>
      <c r="O12" s="85"/>
      <c r="P12" s="83">
        <v>7.6701659739999997</v>
      </c>
      <c r="Q12" s="73"/>
      <c r="R12" s="84">
        <f t="shared" ref="R12:R34" si="0">IFERROR(P12/$P$11,0)</f>
        <v>1</v>
      </c>
      <c r="S12" s="84">
        <f>P12/'סכום נכסי הקרן'!$C$42</f>
        <v>1.4847202508841222E-3</v>
      </c>
    </row>
    <row r="13" spans="2:30">
      <c r="B13" s="95" t="s">
        <v>54</v>
      </c>
      <c r="C13" s="71"/>
      <c r="D13" s="71"/>
      <c r="E13" s="71"/>
      <c r="F13" s="71"/>
      <c r="G13" s="71"/>
      <c r="H13" s="71"/>
      <c r="I13" s="71"/>
      <c r="J13" s="82">
        <v>6.6150983659272473</v>
      </c>
      <c r="K13" s="71"/>
      <c r="L13" s="71"/>
      <c r="M13" s="81">
        <v>1.208203660322037E-2</v>
      </c>
      <c r="N13" s="80"/>
      <c r="O13" s="82"/>
      <c r="P13" s="80">
        <v>6.626098418999999</v>
      </c>
      <c r="Q13" s="71"/>
      <c r="R13" s="81">
        <f t="shared" si="0"/>
        <v>0.86387940514727635</v>
      </c>
      <c r="S13" s="81">
        <f>P13/'סכום נכסי הקרן'!$C$42</f>
        <v>1.2826192471438905E-3</v>
      </c>
    </row>
    <row r="14" spans="2:30">
      <c r="B14" s="96" t="s">
        <v>1180</v>
      </c>
      <c r="C14" s="73" t="s">
        <v>1181</v>
      </c>
      <c r="D14" s="86" t="s">
        <v>1182</v>
      </c>
      <c r="E14" s="73" t="s">
        <v>320</v>
      </c>
      <c r="F14" s="86" t="s">
        <v>115</v>
      </c>
      <c r="G14" s="73" t="s">
        <v>290</v>
      </c>
      <c r="H14" s="73" t="s">
        <v>291</v>
      </c>
      <c r="I14" s="100">
        <v>39076</v>
      </c>
      <c r="J14" s="85">
        <v>7.6200000005069821</v>
      </c>
      <c r="K14" s="86" t="s">
        <v>119</v>
      </c>
      <c r="L14" s="87">
        <v>4.9000000000000002E-2</v>
      </c>
      <c r="M14" s="84">
        <v>6.3999999963128638E-3</v>
      </c>
      <c r="N14" s="83">
        <v>532.70466999999996</v>
      </c>
      <c r="O14" s="85">
        <v>162.91999999999999</v>
      </c>
      <c r="P14" s="83">
        <v>0.86788243799999998</v>
      </c>
      <c r="Q14" s="84">
        <v>2.8831928393526987E-7</v>
      </c>
      <c r="R14" s="84">
        <f t="shared" si="0"/>
        <v>0.11315041173058193</v>
      </c>
      <c r="S14" s="84">
        <f>P14/'סכום נכסי הקרן'!$C$42</f>
        <v>1.6799670769227133E-4</v>
      </c>
    </row>
    <row r="15" spans="2:30">
      <c r="B15" s="96" t="s">
        <v>1183</v>
      </c>
      <c r="C15" s="73" t="s">
        <v>1184</v>
      </c>
      <c r="D15" s="86" t="s">
        <v>1182</v>
      </c>
      <c r="E15" s="73" t="s">
        <v>320</v>
      </c>
      <c r="F15" s="86" t="s">
        <v>115</v>
      </c>
      <c r="G15" s="73" t="s">
        <v>290</v>
      </c>
      <c r="H15" s="73" t="s">
        <v>291</v>
      </c>
      <c r="I15" s="100">
        <v>40738</v>
      </c>
      <c r="J15" s="85">
        <v>11.740000002159771</v>
      </c>
      <c r="K15" s="86" t="s">
        <v>119</v>
      </c>
      <c r="L15" s="87">
        <v>4.0999999999999995E-2</v>
      </c>
      <c r="M15" s="84">
        <v>1.0100000002399745E-2</v>
      </c>
      <c r="N15" s="83">
        <v>1707.1322359999999</v>
      </c>
      <c r="O15" s="85">
        <v>146.46</v>
      </c>
      <c r="P15" s="83">
        <v>2.5002659399999998</v>
      </c>
      <c r="Q15" s="84">
        <v>4.1974845198379852E-7</v>
      </c>
      <c r="R15" s="84">
        <f t="shared" si="0"/>
        <v>0.32597286010176235</v>
      </c>
      <c r="S15" s="84">
        <f>P15/'סכום נכסי הקרן'!$C$42</f>
        <v>4.8397850663170353E-4</v>
      </c>
    </row>
    <row r="16" spans="2:30">
      <c r="B16" s="96" t="s">
        <v>1185</v>
      </c>
      <c r="C16" s="73" t="s">
        <v>1186</v>
      </c>
      <c r="D16" s="86" t="s">
        <v>1182</v>
      </c>
      <c r="E16" s="73" t="s">
        <v>1187</v>
      </c>
      <c r="F16" s="86" t="s">
        <v>1188</v>
      </c>
      <c r="G16" s="73" t="s">
        <v>290</v>
      </c>
      <c r="H16" s="73" t="s">
        <v>291</v>
      </c>
      <c r="I16" s="100">
        <v>38918</v>
      </c>
      <c r="J16" s="85">
        <v>0.37000074023506574</v>
      </c>
      <c r="K16" s="86" t="s">
        <v>119</v>
      </c>
      <c r="L16" s="87">
        <v>0.05</v>
      </c>
      <c r="M16" s="84">
        <v>2.8999942426161558E-3</v>
      </c>
      <c r="N16" s="83">
        <v>0.50265800000000005</v>
      </c>
      <c r="O16" s="85">
        <v>120.94</v>
      </c>
      <c r="P16" s="83">
        <v>6.07915E-4</v>
      </c>
      <c r="Q16" s="84">
        <v>1.3084692130020699E-7</v>
      </c>
      <c r="R16" s="84">
        <f t="shared" si="0"/>
        <v>7.9257085447783564E-5</v>
      </c>
      <c r="S16" s="84">
        <f>P16/'סכום נכסי הקרן'!$C$42</f>
        <v>1.1767459979037752E-7</v>
      </c>
    </row>
    <row r="17" spans="2:19">
      <c r="B17" s="96" t="s">
        <v>1189</v>
      </c>
      <c r="C17" s="73" t="s">
        <v>1190</v>
      </c>
      <c r="D17" s="86" t="s">
        <v>1182</v>
      </c>
      <c r="E17" s="73" t="s">
        <v>1191</v>
      </c>
      <c r="F17" s="86" t="s">
        <v>1192</v>
      </c>
      <c r="G17" s="73" t="s">
        <v>303</v>
      </c>
      <c r="H17" s="73" t="s">
        <v>117</v>
      </c>
      <c r="I17" s="100">
        <v>42795</v>
      </c>
      <c r="J17" s="85">
        <v>6.8599999952835073</v>
      </c>
      <c r="K17" s="86" t="s">
        <v>119</v>
      </c>
      <c r="L17" s="87">
        <v>2.1400000000000002E-2</v>
      </c>
      <c r="M17" s="84">
        <v>1.0999999900146331E-3</v>
      </c>
      <c r="N17" s="83">
        <v>402.98695400000003</v>
      </c>
      <c r="O17" s="85">
        <v>116.8</v>
      </c>
      <c r="P17" s="83">
        <v>0.47068877700000006</v>
      </c>
      <c r="Q17" s="84">
        <v>1.6628058915045679E-6</v>
      </c>
      <c r="R17" s="84">
        <f t="shared" si="0"/>
        <v>6.1366178853954498E-2</v>
      </c>
      <c r="S17" s="84">
        <f>P17/'סכום נכסי הקרן'!$C$42</f>
        <v>9.1111608463843237E-5</v>
      </c>
    </row>
    <row r="18" spans="2:19">
      <c r="B18" s="96" t="s">
        <v>1193</v>
      </c>
      <c r="C18" s="73" t="s">
        <v>1194</v>
      </c>
      <c r="D18" s="86" t="s">
        <v>1182</v>
      </c>
      <c r="E18" s="73" t="s">
        <v>308</v>
      </c>
      <c r="F18" s="86" t="s">
        <v>297</v>
      </c>
      <c r="G18" s="73" t="s">
        <v>342</v>
      </c>
      <c r="H18" s="73" t="s">
        <v>291</v>
      </c>
      <c r="I18" s="100">
        <v>36489</v>
      </c>
      <c r="J18" s="85">
        <v>4.5600046513500097</v>
      </c>
      <c r="K18" s="86" t="s">
        <v>119</v>
      </c>
      <c r="L18" s="87">
        <v>6.0499999999999998E-2</v>
      </c>
      <c r="M18" s="84">
        <v>-3.500006708677898E-3</v>
      </c>
      <c r="N18" s="83">
        <v>0.25626500000000002</v>
      </c>
      <c r="O18" s="85">
        <v>174.5</v>
      </c>
      <c r="P18" s="83">
        <v>4.4718200000000002E-4</v>
      </c>
      <c r="Q18" s="84">
        <v>0</v>
      </c>
      <c r="R18" s="84">
        <f t="shared" si="0"/>
        <v>5.8301476332564175E-5</v>
      </c>
      <c r="S18" s="84">
        <f>P18/'סכום נכסי הקרן'!$C$42</f>
        <v>8.6561382567399392E-8</v>
      </c>
    </row>
    <row r="19" spans="2:19">
      <c r="B19" s="96" t="s">
        <v>1195</v>
      </c>
      <c r="C19" s="73" t="s">
        <v>1196</v>
      </c>
      <c r="D19" s="86" t="s">
        <v>1182</v>
      </c>
      <c r="E19" s="73" t="s">
        <v>350</v>
      </c>
      <c r="F19" s="86" t="s">
        <v>115</v>
      </c>
      <c r="G19" s="73" t="s">
        <v>332</v>
      </c>
      <c r="H19" s="73" t="s">
        <v>117</v>
      </c>
      <c r="I19" s="100">
        <v>39084</v>
      </c>
      <c r="J19" s="85">
        <v>3.2899999961958959</v>
      </c>
      <c r="K19" s="86" t="s">
        <v>119</v>
      </c>
      <c r="L19" s="87">
        <v>5.5999999999999994E-2</v>
      </c>
      <c r="M19" s="84">
        <v>-3.9999999907216971E-3</v>
      </c>
      <c r="N19" s="83">
        <v>147.55059800000001</v>
      </c>
      <c r="O19" s="85">
        <v>146.09</v>
      </c>
      <c r="P19" s="83">
        <v>0.21555665800000001</v>
      </c>
      <c r="Q19" s="84">
        <v>2.2139623945599246E-7</v>
      </c>
      <c r="R19" s="84">
        <f t="shared" si="0"/>
        <v>2.8103258616656374E-2</v>
      </c>
      <c r="S19" s="84">
        <f>P19/'סכום נכסי הקרן'!$C$42</f>
        <v>4.1725477183983419E-5</v>
      </c>
    </row>
    <row r="20" spans="2:19">
      <c r="B20" s="96" t="s">
        <v>1197</v>
      </c>
      <c r="C20" s="73" t="s">
        <v>1198</v>
      </c>
      <c r="D20" s="86" t="s">
        <v>1182</v>
      </c>
      <c r="E20" s="73" t="s">
        <v>409</v>
      </c>
      <c r="F20" s="86" t="s">
        <v>410</v>
      </c>
      <c r="G20" s="73" t="s">
        <v>369</v>
      </c>
      <c r="H20" s="73" t="s">
        <v>117</v>
      </c>
      <c r="I20" s="100">
        <v>40561</v>
      </c>
      <c r="J20" s="85">
        <v>1.0099999995083677</v>
      </c>
      <c r="K20" s="86" t="s">
        <v>119</v>
      </c>
      <c r="L20" s="87">
        <v>0.06</v>
      </c>
      <c r="M20" s="84">
        <v>7.9999999979933397E-3</v>
      </c>
      <c r="N20" s="83">
        <v>873.66752099999997</v>
      </c>
      <c r="O20" s="85">
        <v>114.08</v>
      </c>
      <c r="P20" s="83">
        <v>0.9966799489999999</v>
      </c>
      <c r="Q20" s="84">
        <v>2.8329427405189621E-7</v>
      </c>
      <c r="R20" s="84">
        <f t="shared" si="0"/>
        <v>0.12994242267748871</v>
      </c>
      <c r="S20" s="84">
        <f>P20/'סכום נכסי הקרן'!$C$42</f>
        <v>1.929281463982117E-4</v>
      </c>
    </row>
    <row r="21" spans="2:19">
      <c r="B21" s="96" t="s">
        <v>1199</v>
      </c>
      <c r="C21" s="73" t="s">
        <v>1200</v>
      </c>
      <c r="D21" s="86" t="s">
        <v>1182</v>
      </c>
      <c r="E21" s="73" t="s">
        <v>551</v>
      </c>
      <c r="F21" s="86" t="s">
        <v>297</v>
      </c>
      <c r="G21" s="73" t="s">
        <v>463</v>
      </c>
      <c r="H21" s="73" t="s">
        <v>291</v>
      </c>
      <c r="I21" s="100">
        <v>39387</v>
      </c>
      <c r="J21" s="85">
        <v>1.7500000006588143</v>
      </c>
      <c r="K21" s="86" t="s">
        <v>119</v>
      </c>
      <c r="L21" s="87">
        <v>5.7500000000000002E-2</v>
      </c>
      <c r="M21" s="84">
        <v>-2.5999999981553201E-3</v>
      </c>
      <c r="N21" s="83">
        <v>1147.38706</v>
      </c>
      <c r="O21" s="85">
        <v>132.29</v>
      </c>
      <c r="P21" s="83">
        <v>1.5178783280000001</v>
      </c>
      <c r="Q21" s="84">
        <v>8.8124966205837176E-7</v>
      </c>
      <c r="R21" s="84">
        <f t="shared" si="0"/>
        <v>0.1978938047944776</v>
      </c>
      <c r="S21" s="84">
        <f>P21/'סכום נכסי הקרן'!$C$42</f>
        <v>2.9381693950287032E-4</v>
      </c>
    </row>
    <row r="22" spans="2:19">
      <c r="B22" s="96" t="s">
        <v>1201</v>
      </c>
      <c r="C22" s="73" t="s">
        <v>1202</v>
      </c>
      <c r="D22" s="86" t="s">
        <v>27</v>
      </c>
      <c r="E22" s="73">
        <v>1229</v>
      </c>
      <c r="F22" s="86" t="s">
        <v>663</v>
      </c>
      <c r="G22" s="73" t="s">
        <v>1203</v>
      </c>
      <c r="H22" s="73" t="s">
        <v>291</v>
      </c>
      <c r="I22" s="100">
        <v>38445</v>
      </c>
      <c r="J22" s="85">
        <v>0.1000000469445219</v>
      </c>
      <c r="K22" s="86" t="s">
        <v>119</v>
      </c>
      <c r="L22" s="87">
        <v>6.7000000000000004E-2</v>
      </c>
      <c r="M22" s="84">
        <v>0</v>
      </c>
      <c r="N22" s="123">
        <v>8.2775738735700006</v>
      </c>
      <c r="O22" s="85">
        <v>102.93711978731208</v>
      </c>
      <c r="P22" s="83">
        <v>8.5206959999999995E-3</v>
      </c>
      <c r="Q22" s="84">
        <v>8.2256054473442234E-7</v>
      </c>
      <c r="R22" s="84">
        <f t="shared" si="0"/>
        <v>1.1108880862399967E-3</v>
      </c>
      <c r="S22" s="84">
        <f>P22/'סכום נכסי הקרן'!$C$42</f>
        <v>1.6493580381064302E-6</v>
      </c>
    </row>
    <row r="23" spans="2:19">
      <c r="B23" s="96" t="s">
        <v>1204</v>
      </c>
      <c r="C23" s="73" t="s">
        <v>1205</v>
      </c>
      <c r="D23" s="86" t="s">
        <v>27</v>
      </c>
      <c r="E23" s="73">
        <v>1229</v>
      </c>
      <c r="F23" s="86" t="s">
        <v>663</v>
      </c>
      <c r="G23" s="73" t="s">
        <v>1203</v>
      </c>
      <c r="H23" s="73" t="s">
        <v>291</v>
      </c>
      <c r="I23" s="100">
        <v>38573</v>
      </c>
      <c r="J23" s="85">
        <v>0.23000012129479394</v>
      </c>
      <c r="K23" s="86" t="s">
        <v>119</v>
      </c>
      <c r="L23" s="87">
        <v>6.7000000000000004E-2</v>
      </c>
      <c r="M23" s="84">
        <v>0</v>
      </c>
      <c r="N23" s="83">
        <v>1.0471348574899999</v>
      </c>
      <c r="O23" s="85">
        <v>102.3524943949481</v>
      </c>
      <c r="P23" s="83">
        <v>1.071769E-3</v>
      </c>
      <c r="Q23" s="84">
        <v>1.1250469783543941E-7</v>
      </c>
      <c r="R23" s="84">
        <f t="shared" si="0"/>
        <v>1.3973217836915611E-4</v>
      </c>
      <c r="S23" s="84">
        <f>P23/'סכום נכסי הקרן'!$C$42</f>
        <v>2.0746319492483837E-7</v>
      </c>
    </row>
    <row r="24" spans="2:19">
      <c r="B24" s="96" t="s">
        <v>1206</v>
      </c>
      <c r="C24" s="73" t="s">
        <v>1207</v>
      </c>
      <c r="D24" s="86" t="s">
        <v>27</v>
      </c>
      <c r="E24" s="73">
        <v>1229</v>
      </c>
      <c r="F24" s="86" t="s">
        <v>663</v>
      </c>
      <c r="G24" s="73" t="s">
        <v>1203</v>
      </c>
      <c r="H24" s="73" t="s">
        <v>291</v>
      </c>
      <c r="I24" s="100">
        <v>38376</v>
      </c>
      <c r="J24" s="85">
        <v>7.9998272247307864E-2</v>
      </c>
      <c r="K24" s="86" t="s">
        <v>119</v>
      </c>
      <c r="L24" s="87">
        <v>7.0000000000000007E-2</v>
      </c>
      <c r="M24" s="84">
        <v>0</v>
      </c>
      <c r="N24" s="83">
        <v>0.30059000000000002</v>
      </c>
      <c r="O24" s="85">
        <v>100.12594199999999</v>
      </c>
      <c r="P24" s="83">
        <v>3.00969E-4</v>
      </c>
      <c r="Q24" s="84">
        <v>6.595132910830004E-8</v>
      </c>
      <c r="R24" s="84">
        <f t="shared" si="0"/>
        <v>3.923891621383577E-5</v>
      </c>
      <c r="S24" s="84">
        <f>P24/'סכום נכסי הקרן'!$C$42</f>
        <v>5.8258813525427291E-8</v>
      </c>
    </row>
    <row r="25" spans="2:19">
      <c r="B25" s="96" t="s">
        <v>1208</v>
      </c>
      <c r="C25" s="73" t="s">
        <v>1209</v>
      </c>
      <c r="D25" s="86" t="s">
        <v>27</v>
      </c>
      <c r="E25" s="73" t="s">
        <v>1210</v>
      </c>
      <c r="F25" s="86" t="s">
        <v>641</v>
      </c>
      <c r="G25" s="73" t="s">
        <v>624</v>
      </c>
      <c r="H25" s="73"/>
      <c r="I25" s="100">
        <v>39104</v>
      </c>
      <c r="J25" s="85">
        <v>5.6599999636346299</v>
      </c>
      <c r="K25" s="86" t="s">
        <v>119</v>
      </c>
      <c r="L25" s="87">
        <v>5.5999999999999994E-2</v>
      </c>
      <c r="M25" s="84">
        <v>0</v>
      </c>
      <c r="N25" s="83">
        <v>186.614238</v>
      </c>
      <c r="O25" s="85">
        <v>24.755770999999999</v>
      </c>
      <c r="P25" s="83">
        <v>4.6197798000000005E-2</v>
      </c>
      <c r="Q25" s="84">
        <v>3.2465824654415661E-7</v>
      </c>
      <c r="R25" s="84">
        <f t="shared" si="0"/>
        <v>6.0230506297516018E-3</v>
      </c>
      <c r="S25" s="84">
        <f>P25/'סכום נכסי הקרן'!$C$42</f>
        <v>8.9425452420925679E-6</v>
      </c>
    </row>
    <row r="26" spans="2:19">
      <c r="B26" s="97"/>
      <c r="C26" s="73"/>
      <c r="D26" s="73"/>
      <c r="E26" s="73"/>
      <c r="F26" s="73"/>
      <c r="G26" s="73"/>
      <c r="H26" s="73"/>
      <c r="I26" s="73"/>
      <c r="J26" s="85"/>
      <c r="K26" s="73"/>
      <c r="L26" s="73"/>
      <c r="M26" s="84"/>
      <c r="N26" s="83"/>
      <c r="O26" s="85"/>
      <c r="P26" s="73"/>
      <c r="Q26" s="73"/>
      <c r="R26" s="84"/>
      <c r="S26" s="73"/>
    </row>
    <row r="27" spans="2:19">
      <c r="B27" s="95" t="s">
        <v>55</v>
      </c>
      <c r="C27" s="71"/>
      <c r="D27" s="71"/>
      <c r="E27" s="71"/>
      <c r="F27" s="71"/>
      <c r="G27" s="71"/>
      <c r="H27" s="71"/>
      <c r="I27" s="71"/>
      <c r="J27" s="82">
        <v>3.9615248641645611</v>
      </c>
      <c r="K27" s="71"/>
      <c r="L27" s="71"/>
      <c r="M27" s="81">
        <v>1.4588514916546754E-2</v>
      </c>
      <c r="N27" s="80"/>
      <c r="O27" s="82"/>
      <c r="P27" s="80">
        <v>1.044067555</v>
      </c>
      <c r="Q27" s="71"/>
      <c r="R27" s="81">
        <f t="shared" si="0"/>
        <v>0.1361205948527236</v>
      </c>
      <c r="S27" s="81">
        <f>P27/'סכום נכסי הקרן'!$C$42</f>
        <v>2.0210100374023175E-4</v>
      </c>
    </row>
    <row r="28" spans="2:19">
      <c r="B28" s="96" t="s">
        <v>1211</v>
      </c>
      <c r="C28" s="73" t="s">
        <v>1212</v>
      </c>
      <c r="D28" s="86" t="s">
        <v>1182</v>
      </c>
      <c r="E28" s="73" t="s">
        <v>1191</v>
      </c>
      <c r="F28" s="86" t="s">
        <v>1192</v>
      </c>
      <c r="G28" s="73" t="s">
        <v>303</v>
      </c>
      <c r="H28" s="73" t="s">
        <v>117</v>
      </c>
      <c r="I28" s="100">
        <v>42795</v>
      </c>
      <c r="J28" s="85">
        <v>6.4300000116765643</v>
      </c>
      <c r="K28" s="86" t="s">
        <v>119</v>
      </c>
      <c r="L28" s="87">
        <v>3.7400000000000003E-2</v>
      </c>
      <c r="M28" s="84">
        <v>1.5900000032595354E-2</v>
      </c>
      <c r="N28" s="83">
        <v>209.80420300000003</v>
      </c>
      <c r="O28" s="85">
        <v>115.52</v>
      </c>
      <c r="P28" s="83">
        <v>0.24236581899999998</v>
      </c>
      <c r="Q28" s="84">
        <v>4.3640553548572906E-7</v>
      </c>
      <c r="R28" s="84">
        <f t="shared" si="0"/>
        <v>3.1598510360996264E-2</v>
      </c>
      <c r="S28" s="84">
        <f>P28/'סכום נכסי הקרן'!$C$42</f>
        <v>4.6914948230742907E-5</v>
      </c>
    </row>
    <row r="29" spans="2:19">
      <c r="B29" s="96" t="s">
        <v>1213</v>
      </c>
      <c r="C29" s="73" t="s">
        <v>1214</v>
      </c>
      <c r="D29" s="86" t="s">
        <v>1182</v>
      </c>
      <c r="E29" s="73" t="s">
        <v>1191</v>
      </c>
      <c r="F29" s="86" t="s">
        <v>1192</v>
      </c>
      <c r="G29" s="73" t="s">
        <v>303</v>
      </c>
      <c r="H29" s="73" t="s">
        <v>117</v>
      </c>
      <c r="I29" s="100">
        <v>42795</v>
      </c>
      <c r="J29" s="85">
        <v>2.6300000006665387</v>
      </c>
      <c r="K29" s="86" t="s">
        <v>119</v>
      </c>
      <c r="L29" s="87">
        <v>2.5000000000000001E-2</v>
      </c>
      <c r="M29" s="84">
        <v>8.5000000037029916E-3</v>
      </c>
      <c r="N29" s="83">
        <v>256.89860299999998</v>
      </c>
      <c r="O29" s="85">
        <v>105.12</v>
      </c>
      <c r="P29" s="83">
        <v>0.270051814</v>
      </c>
      <c r="Q29" s="84">
        <v>4.1325200142257905E-7</v>
      </c>
      <c r="R29" s="84">
        <f t="shared" si="0"/>
        <v>3.5208079579426323E-2</v>
      </c>
      <c r="S29" s="84">
        <f>P29/'סכום נכסי הקרן'!$C$42</f>
        <v>5.2274148746313994E-5</v>
      </c>
    </row>
    <row r="30" spans="2:19">
      <c r="B30" s="96" t="s">
        <v>1215</v>
      </c>
      <c r="C30" s="73" t="s">
        <v>1216</v>
      </c>
      <c r="D30" s="86" t="s">
        <v>1182</v>
      </c>
      <c r="E30" s="73" t="s">
        <v>1217</v>
      </c>
      <c r="F30" s="86" t="s">
        <v>341</v>
      </c>
      <c r="G30" s="73" t="s">
        <v>369</v>
      </c>
      <c r="H30" s="73" t="s">
        <v>117</v>
      </c>
      <c r="I30" s="100">
        <v>42598</v>
      </c>
      <c r="J30" s="85">
        <v>4.3400000062588617</v>
      </c>
      <c r="K30" s="86" t="s">
        <v>119</v>
      </c>
      <c r="L30" s="87">
        <v>3.1E-2</v>
      </c>
      <c r="M30" s="84">
        <v>1.5000000000000003E-2</v>
      </c>
      <c r="N30" s="83">
        <v>178.96776800000001</v>
      </c>
      <c r="O30" s="85">
        <v>107.13</v>
      </c>
      <c r="P30" s="83">
        <v>0.19172816999999998</v>
      </c>
      <c r="Q30" s="84">
        <v>2.0621886157322619E-7</v>
      </c>
      <c r="R30" s="84">
        <f t="shared" si="0"/>
        <v>2.4996612935093181E-2</v>
      </c>
      <c r="S30" s="84">
        <f>P30/'סכום נכסי הקרן'!$C$42</f>
        <v>3.7112977428244841E-5</v>
      </c>
    </row>
    <row r="31" spans="2:19">
      <c r="B31" s="96" t="s">
        <v>1218</v>
      </c>
      <c r="C31" s="73" t="s">
        <v>1219</v>
      </c>
      <c r="D31" s="86" t="s">
        <v>1182</v>
      </c>
      <c r="E31" s="73" t="s">
        <v>1220</v>
      </c>
      <c r="F31" s="86" t="s">
        <v>140</v>
      </c>
      <c r="G31" s="73" t="s">
        <v>463</v>
      </c>
      <c r="H31" s="73" t="s">
        <v>291</v>
      </c>
      <c r="I31" s="100">
        <v>44007</v>
      </c>
      <c r="J31" s="85">
        <v>5.3800000077089836</v>
      </c>
      <c r="K31" s="86" t="s">
        <v>119</v>
      </c>
      <c r="L31" s="87">
        <v>3.3500000000000002E-2</v>
      </c>
      <c r="M31" s="84">
        <v>2.8100000018138779E-2</v>
      </c>
      <c r="N31" s="83">
        <v>85.539919999999995</v>
      </c>
      <c r="O31" s="85">
        <v>103.12</v>
      </c>
      <c r="P31" s="83">
        <v>8.8208764000000023E-2</v>
      </c>
      <c r="Q31" s="84">
        <v>8.5539919999999998E-8</v>
      </c>
      <c r="R31" s="84">
        <f t="shared" si="0"/>
        <v>1.1500241885117782E-2</v>
      </c>
      <c r="S31" s="84">
        <f>P31/'סכום נכסי הקרן'!$C$42</f>
        <v>1.7074642016900163E-5</v>
      </c>
    </row>
    <row r="32" spans="2:19">
      <c r="B32" s="96" t="s">
        <v>1221</v>
      </c>
      <c r="C32" s="73" t="s">
        <v>1222</v>
      </c>
      <c r="D32" s="86" t="s">
        <v>1182</v>
      </c>
      <c r="E32" s="73" t="s">
        <v>1223</v>
      </c>
      <c r="F32" s="86" t="s">
        <v>116</v>
      </c>
      <c r="G32" s="73" t="s">
        <v>467</v>
      </c>
      <c r="H32" s="73" t="s">
        <v>117</v>
      </c>
      <c r="I32" s="100">
        <v>43741</v>
      </c>
      <c r="J32" s="85">
        <v>0.98999999420717211</v>
      </c>
      <c r="K32" s="86" t="s">
        <v>119</v>
      </c>
      <c r="L32" s="87">
        <v>1.34E-2</v>
      </c>
      <c r="M32" s="84">
        <v>1.3499999935635245E-2</v>
      </c>
      <c r="N32" s="83">
        <v>123.882814</v>
      </c>
      <c r="O32" s="85">
        <v>100.33</v>
      </c>
      <c r="P32" s="83">
        <v>0.124291628</v>
      </c>
      <c r="Q32" s="84">
        <v>2.3750946392747249E-7</v>
      </c>
      <c r="R32" s="84">
        <f t="shared" si="0"/>
        <v>1.6204555210580639E-2</v>
      </c>
      <c r="S32" s="84">
        <f>P32/'סכום נכסי הקרן'!$C$42</f>
        <v>2.4059231277718894E-5</v>
      </c>
    </row>
    <row r="33" spans="2:19">
      <c r="B33" s="96" t="s">
        <v>1224</v>
      </c>
      <c r="C33" s="73" t="s">
        <v>1225</v>
      </c>
      <c r="D33" s="86" t="s">
        <v>1182</v>
      </c>
      <c r="E33" s="73" t="s">
        <v>1226</v>
      </c>
      <c r="F33" s="86" t="s">
        <v>341</v>
      </c>
      <c r="G33" s="73" t="s">
        <v>742</v>
      </c>
      <c r="H33" s="73" t="s">
        <v>291</v>
      </c>
      <c r="I33" s="100">
        <v>43310</v>
      </c>
      <c r="J33" s="85">
        <v>3.5399999876339403</v>
      </c>
      <c r="K33" s="86" t="s">
        <v>119</v>
      </c>
      <c r="L33" s="87">
        <v>3.5499999999999997E-2</v>
      </c>
      <c r="M33" s="84">
        <v>1.6199999954440835E-2</v>
      </c>
      <c r="N33" s="83">
        <v>114.90799999999999</v>
      </c>
      <c r="O33" s="85">
        <v>106.97</v>
      </c>
      <c r="P33" s="83">
        <v>0.12291708800000001</v>
      </c>
      <c r="Q33" s="84">
        <v>3.9031249999999997E-7</v>
      </c>
      <c r="R33" s="84">
        <f t="shared" si="0"/>
        <v>1.6025349179751663E-2</v>
      </c>
      <c r="S33" s="84">
        <f>P33/'סכום נכסי הקרן'!$C$42</f>
        <v>2.3793160454666552E-5</v>
      </c>
    </row>
    <row r="34" spans="2:19">
      <c r="B34" s="96" t="s">
        <v>1227</v>
      </c>
      <c r="C34" s="73" t="s">
        <v>1228</v>
      </c>
      <c r="D34" s="86" t="s">
        <v>1182</v>
      </c>
      <c r="E34" s="73" t="s">
        <v>1229</v>
      </c>
      <c r="F34" s="86" t="s">
        <v>341</v>
      </c>
      <c r="G34" s="73" t="s">
        <v>613</v>
      </c>
      <c r="H34" s="73" t="s">
        <v>117</v>
      </c>
      <c r="I34" s="100">
        <v>41903</v>
      </c>
      <c r="J34" s="85">
        <v>0.58000005328275017</v>
      </c>
      <c r="K34" s="86" t="s">
        <v>119</v>
      </c>
      <c r="L34" s="87">
        <v>5.1500000000000004E-2</v>
      </c>
      <c r="M34" s="84">
        <v>1.3000000888045836E-2</v>
      </c>
      <c r="N34" s="83">
        <v>4.315677</v>
      </c>
      <c r="O34" s="85">
        <v>104.37</v>
      </c>
      <c r="P34" s="83">
        <v>4.5042720000000001E-3</v>
      </c>
      <c r="Q34" s="84">
        <v>2.8771080260255099E-7</v>
      </c>
      <c r="R34" s="84">
        <f t="shared" si="0"/>
        <v>5.8724570175774406E-4</v>
      </c>
      <c r="S34" s="84">
        <f>P34/'סכום נכסי הקרן'!$C$42</f>
        <v>8.7189558564438015E-7</v>
      </c>
    </row>
    <row r="35" spans="2:19">
      <c r="B35" s="98"/>
      <c r="C35" s="99"/>
      <c r="D35" s="99"/>
      <c r="E35" s="99"/>
      <c r="F35" s="99"/>
      <c r="G35" s="99"/>
      <c r="H35" s="99"/>
      <c r="I35" s="99"/>
      <c r="J35" s="101"/>
      <c r="K35" s="99"/>
      <c r="L35" s="99"/>
      <c r="M35" s="102"/>
      <c r="N35" s="103"/>
      <c r="O35" s="101"/>
      <c r="P35" s="99"/>
      <c r="Q35" s="99"/>
      <c r="R35" s="102"/>
      <c r="S35" s="99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115" t="s">
        <v>198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15" t="s">
        <v>102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115" t="s">
        <v>181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115" t="s">
        <v>189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</row>
    <row r="134" spans="2:19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</row>
    <row r="135" spans="2:19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</row>
    <row r="136" spans="2:19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</row>
    <row r="137" spans="2:19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</row>
    <row r="138" spans="2:19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</row>
    <row r="139" spans="2:19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</row>
    <row r="140" spans="2:19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</row>
    <row r="141" spans="2:19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</row>
    <row r="142" spans="2:19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</row>
    <row r="143" spans="2:19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</row>
    <row r="144" spans="2:19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</row>
    <row r="145" spans="2:19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</row>
    <row r="146" spans="2:19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</row>
    <row r="147" spans="2:19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</row>
    <row r="148" spans="2:19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</row>
    <row r="149" spans="2:19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</row>
    <row r="150" spans="2:19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</row>
    <row r="151" spans="2:19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</row>
    <row r="152" spans="2:19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</row>
    <row r="153" spans="2:19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</row>
    <row r="154" spans="2:19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</row>
    <row r="155" spans="2:19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</row>
    <row r="156" spans="2:19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</row>
    <row r="157" spans="2:19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</row>
    <row r="158" spans="2:19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</row>
    <row r="159" spans="2:19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</row>
    <row r="160" spans="2:19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</row>
    <row r="161" spans="2:19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</row>
    <row r="162" spans="2:19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</row>
    <row r="163" spans="2:19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</row>
    <row r="164" spans="2:19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</row>
    <row r="165" spans="2:19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</row>
    <row r="166" spans="2:19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</row>
    <row r="167" spans="2:19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</row>
    <row r="168" spans="2:19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</row>
    <row r="169" spans="2:19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</row>
    <row r="170" spans="2:19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</row>
    <row r="171" spans="2:19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</row>
    <row r="172" spans="2:19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2:19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</row>
    <row r="174" spans="2:19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</row>
    <row r="175" spans="2:19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</row>
    <row r="176" spans="2:19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</row>
    <row r="177" spans="2:19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</row>
    <row r="178" spans="2:19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</row>
    <row r="179" spans="2:19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</row>
    <row r="180" spans="2:19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</row>
    <row r="181" spans="2:19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</row>
    <row r="182" spans="2:19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</row>
    <row r="183" spans="2:19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</row>
    <row r="184" spans="2:19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</row>
    <row r="185" spans="2:19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</row>
    <row r="186" spans="2:19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</row>
    <row r="187" spans="2:19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</row>
    <row r="188" spans="2:19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</row>
    <row r="189" spans="2:19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</row>
    <row r="190" spans="2:19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</row>
    <row r="191" spans="2:19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</row>
    <row r="192" spans="2:19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</row>
    <row r="193" spans="2:19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</row>
    <row r="194" spans="2:19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</row>
    <row r="195" spans="2:19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</row>
    <row r="196" spans="2:19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</row>
    <row r="197" spans="2:19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</row>
    <row r="198" spans="2:19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</row>
    <row r="199" spans="2:19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</row>
    <row r="200" spans="2:19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</row>
    <row r="201" spans="2:19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</row>
    <row r="202" spans="2:19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</row>
    <row r="203" spans="2:19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</row>
    <row r="204" spans="2:19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</row>
    <row r="205" spans="2:19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</row>
    <row r="206" spans="2:19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</row>
    <row r="207" spans="2:19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</row>
    <row r="208" spans="2:19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</row>
    <row r="209" spans="2:19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</row>
    <row r="210" spans="2:19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</row>
    <row r="211" spans="2:19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</row>
    <row r="212" spans="2:19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</row>
    <row r="213" spans="2:19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</row>
    <row r="214" spans="2:19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</row>
    <row r="215" spans="2:19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</row>
    <row r="216" spans="2:19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</row>
    <row r="217" spans="2:19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</row>
    <row r="218" spans="2:19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</row>
    <row r="219" spans="2:19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</row>
    <row r="220" spans="2:19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</row>
    <row r="221" spans="2:19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</row>
    <row r="222" spans="2:19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</row>
    <row r="223" spans="2:19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</row>
    <row r="224" spans="2:19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</row>
    <row r="225" spans="2:19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</row>
    <row r="226" spans="2:19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</row>
    <row r="227" spans="2:19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</row>
    <row r="228" spans="2:19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</row>
    <row r="229" spans="2:19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</row>
    <row r="230" spans="2:19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</row>
    <row r="231" spans="2:19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</row>
    <row r="232" spans="2:19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</row>
    <row r="233" spans="2:19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</row>
    <row r="234" spans="2:19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</row>
    <row r="235" spans="2:19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</row>
    <row r="236" spans="2:19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</row>
    <row r="237" spans="2:19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</row>
    <row r="238" spans="2:19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</row>
    <row r="239" spans="2:19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</row>
    <row r="240" spans="2:19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</row>
    <row r="241" spans="2:19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</row>
    <row r="242" spans="2:19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</row>
    <row r="243" spans="2:19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</row>
    <row r="244" spans="2:19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</row>
    <row r="245" spans="2:19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</row>
    <row r="246" spans="2:19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</row>
    <row r="247" spans="2:19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</row>
    <row r="248" spans="2:19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</row>
    <row r="249" spans="2:19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</row>
    <row r="250" spans="2:19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</row>
    <row r="251" spans="2:19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</row>
    <row r="252" spans="2:19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</row>
    <row r="253" spans="2:19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</row>
    <row r="254" spans="2:19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</row>
    <row r="255" spans="2:19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</row>
    <row r="256" spans="2:19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</row>
    <row r="257" spans="2:19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</row>
    <row r="258" spans="2:19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</row>
    <row r="259" spans="2:19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</row>
    <row r="260" spans="2:19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</row>
    <row r="261" spans="2:19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</row>
    <row r="262" spans="2:19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</row>
    <row r="263" spans="2:19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</row>
    <row r="264" spans="2:19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</row>
    <row r="265" spans="2:19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</row>
    <row r="266" spans="2:19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</row>
    <row r="267" spans="2:19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</row>
    <row r="268" spans="2:19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</row>
    <row r="269" spans="2:19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</row>
    <row r="270" spans="2:19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</row>
    <row r="271" spans="2:19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</row>
    <row r="272" spans="2:19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</row>
    <row r="273" spans="2:19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</row>
    <row r="274" spans="2:19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</row>
    <row r="275" spans="2:19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</row>
    <row r="276" spans="2:19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</row>
    <row r="277" spans="2:19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</row>
    <row r="278" spans="2:19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</row>
    <row r="279" spans="2:19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</row>
    <row r="280" spans="2:19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</row>
    <row r="281" spans="2:19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</row>
    <row r="282" spans="2:19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</row>
    <row r="283" spans="2:19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</row>
    <row r="284" spans="2:19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</row>
    <row r="285" spans="2:19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</row>
    <row r="286" spans="2:19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</row>
    <row r="287" spans="2:19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</row>
    <row r="288" spans="2:19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</row>
    <row r="289" spans="2:19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</row>
    <row r="290" spans="2:19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</row>
    <row r="291" spans="2:19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</row>
    <row r="292" spans="2:19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</row>
    <row r="293" spans="2:19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</row>
    <row r="294" spans="2:19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</row>
    <row r="295" spans="2:19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</row>
    <row r="296" spans="2:19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</row>
    <row r="297" spans="2:19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</row>
    <row r="298" spans="2:19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</row>
    <row r="299" spans="2:19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</row>
    <row r="300" spans="2:19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</row>
    <row r="301" spans="2:19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</row>
    <row r="302" spans="2:19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</row>
    <row r="303" spans="2:19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</row>
    <row r="304" spans="2:19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</row>
    <row r="305" spans="2:19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</row>
    <row r="306" spans="2:19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</row>
    <row r="307" spans="2:19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</row>
    <row r="308" spans="2:19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</row>
    <row r="309" spans="2:19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</row>
    <row r="310" spans="2:19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</row>
    <row r="311" spans="2:19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</row>
    <row r="312" spans="2:19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</row>
    <row r="313" spans="2:19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</row>
    <row r="314" spans="2:19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</row>
    <row r="315" spans="2:19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</row>
    <row r="316" spans="2:19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</row>
    <row r="317" spans="2:19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</row>
    <row r="318" spans="2:19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</row>
    <row r="319" spans="2:19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</row>
    <row r="320" spans="2:19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</row>
    <row r="321" spans="2:19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</row>
    <row r="322" spans="2:19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</row>
    <row r="323" spans="2:19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</row>
    <row r="324" spans="2:19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</row>
    <row r="325" spans="2:19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</row>
    <row r="326" spans="2:19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</row>
    <row r="327" spans="2:19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</row>
    <row r="328" spans="2:19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</row>
    <row r="329" spans="2:19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</row>
    <row r="330" spans="2:19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</row>
    <row r="331" spans="2:19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</row>
    <row r="332" spans="2:19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</row>
    <row r="333" spans="2:19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</row>
    <row r="334" spans="2:19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</row>
    <row r="335" spans="2:19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</row>
    <row r="336" spans="2:19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</row>
    <row r="337" spans="2:19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</row>
    <row r="338" spans="2:19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2:19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2:19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2:19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2:19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2:19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2:19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2:19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2:19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2:19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2:19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2:19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2:19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2:19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2:19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2:19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2:19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2:19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2:19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2:19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2:19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2:19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2:19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2:19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2:19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2:19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2:19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2:19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</row>
    <row r="366" spans="2:19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</row>
    <row r="367" spans="2:19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</row>
    <row r="368" spans="2:19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</row>
    <row r="369" spans="2:19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</row>
    <row r="370" spans="2:19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</row>
    <row r="371" spans="2:19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</row>
    <row r="372" spans="2:19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</row>
    <row r="373" spans="2:19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</row>
    <row r="374" spans="2:19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</row>
    <row r="375" spans="2:19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</row>
    <row r="376" spans="2:19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</row>
    <row r="377" spans="2:19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</row>
    <row r="378" spans="2:19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</row>
    <row r="379" spans="2:19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</row>
    <row r="380" spans="2:19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</row>
    <row r="381" spans="2:19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</row>
    <row r="382" spans="2:19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</row>
    <row r="383" spans="2:19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</row>
    <row r="384" spans="2:19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</row>
    <row r="385" spans="2:19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</row>
    <row r="386" spans="2:19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</row>
    <row r="387" spans="2:19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</row>
    <row r="388" spans="2:19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</row>
    <row r="389" spans="2:19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</row>
    <row r="390" spans="2:19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</row>
    <row r="391" spans="2:19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</row>
    <row r="392" spans="2:19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</row>
    <row r="393" spans="2:19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</row>
    <row r="394" spans="2:19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</row>
    <row r="395" spans="2:19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</row>
    <row r="396" spans="2:19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</row>
    <row r="397" spans="2:19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</row>
    <row r="398" spans="2:19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</row>
    <row r="399" spans="2:19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</row>
    <row r="400" spans="2:19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</row>
    <row r="401" spans="2:19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</row>
    <row r="402" spans="2:19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</row>
    <row r="403" spans="2:19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</row>
    <row r="404" spans="2:19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</row>
    <row r="405" spans="2:19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</row>
    <row r="406" spans="2:19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</row>
    <row r="407" spans="2:19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</row>
    <row r="408" spans="2:19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</row>
    <row r="409" spans="2:19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</row>
    <row r="410" spans="2:19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</row>
    <row r="411" spans="2:19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</row>
    <row r="412" spans="2:19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</row>
    <row r="413" spans="2:19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</row>
    <row r="414" spans="2:19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</row>
    <row r="415" spans="2:19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</row>
    <row r="416" spans="2:19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</row>
    <row r="417" spans="2:19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</row>
    <row r="418" spans="2:19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</row>
    <row r="419" spans="2:19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</row>
    <row r="420" spans="2:19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</row>
    <row r="421" spans="2:19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</row>
    <row r="422" spans="2:19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</row>
    <row r="423" spans="2:19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</row>
    <row r="424" spans="2:19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</row>
    <row r="425" spans="2:19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</row>
    <row r="426" spans="2:19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</row>
    <row r="427" spans="2:19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</row>
    <row r="428" spans="2:19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</row>
    <row r="429" spans="2:19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</row>
    <row r="430" spans="2:19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</row>
    <row r="431" spans="2:19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</row>
    <row r="432" spans="2:19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</row>
    <row r="433" spans="2:19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</row>
    <row r="434" spans="2:19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</row>
    <row r="435" spans="2:19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</row>
    <row r="436" spans="2:19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</row>
    <row r="437" spans="2:19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</row>
    <row r="438" spans="2:19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</row>
    <row r="439" spans="2:19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</row>
    <row r="440" spans="2:19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</row>
    <row r="441" spans="2:19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</row>
    <row r="442" spans="2:19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</row>
    <row r="443" spans="2:19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</row>
    <row r="444" spans="2:19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</row>
    <row r="445" spans="2:19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</row>
    <row r="446" spans="2:19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</row>
    <row r="447" spans="2:19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</row>
    <row r="448" spans="2:19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</row>
    <row r="449" spans="2:19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</row>
    <row r="450" spans="2:19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</row>
    <row r="451" spans="2:19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</row>
    <row r="452" spans="2:19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</row>
    <row r="453" spans="2:19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</row>
    <row r="454" spans="2:19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</row>
    <row r="455" spans="2:19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</row>
    <row r="456" spans="2:19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</row>
    <row r="457" spans="2:19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</row>
    <row r="458" spans="2:19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</row>
    <row r="459" spans="2:19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</row>
    <row r="460" spans="2:19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</row>
    <row r="461" spans="2:19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</row>
    <row r="462" spans="2:19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</row>
    <row r="463" spans="2:19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</row>
    <row r="464" spans="2:19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</row>
    <row r="465" spans="2:19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</row>
    <row r="466" spans="2:19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</row>
    <row r="467" spans="2:19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</row>
    <row r="468" spans="2:19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</row>
    <row r="469" spans="2:19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</row>
    <row r="470" spans="2:19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</row>
    <row r="471" spans="2:19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</row>
    <row r="472" spans="2:19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</row>
    <row r="473" spans="2:19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</row>
    <row r="474" spans="2:19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</row>
    <row r="475" spans="2:19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</row>
    <row r="476" spans="2:19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</row>
    <row r="477" spans="2:19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</row>
    <row r="478" spans="2:19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</row>
    <row r="479" spans="2:19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</row>
    <row r="480" spans="2:19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</row>
    <row r="481" spans="2:19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</row>
    <row r="482" spans="2:19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</row>
    <row r="483" spans="2:19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</row>
    <row r="484" spans="2:19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</row>
    <row r="485" spans="2:19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</row>
    <row r="486" spans="2:19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</row>
    <row r="487" spans="2:19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</row>
    <row r="488" spans="2:19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</row>
    <row r="489" spans="2:19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</row>
    <row r="490" spans="2:19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</row>
    <row r="491" spans="2:19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</row>
    <row r="492" spans="2:19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</row>
    <row r="493" spans="2:19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</row>
    <row r="494" spans="2:19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</row>
    <row r="495" spans="2:19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</row>
    <row r="496" spans="2:19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</row>
    <row r="497" spans="2:19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</row>
    <row r="498" spans="2:19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</row>
    <row r="499" spans="2:19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</row>
    <row r="500" spans="2:19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</row>
    <row r="501" spans="2:19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</row>
    <row r="502" spans="2:19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</row>
    <row r="503" spans="2:19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</row>
    <row r="504" spans="2:19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</row>
    <row r="505" spans="2:19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</row>
    <row r="506" spans="2:19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</row>
    <row r="507" spans="2:19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</row>
    <row r="508" spans="2:19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</row>
    <row r="509" spans="2:19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</row>
    <row r="510" spans="2:19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</row>
    <row r="511" spans="2:19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</row>
    <row r="512" spans="2:19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</row>
    <row r="513" spans="2:19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</row>
    <row r="514" spans="2:19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</row>
    <row r="515" spans="2:19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</row>
    <row r="516" spans="2:19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</row>
    <row r="517" spans="2:19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</row>
    <row r="518" spans="2:19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</row>
    <row r="519" spans="2:19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</row>
    <row r="520" spans="2:19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</row>
    <row r="521" spans="2:19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</row>
    <row r="522" spans="2:19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</row>
    <row r="523" spans="2:19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</row>
    <row r="524" spans="2:19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</row>
    <row r="525" spans="2:19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</row>
    <row r="526" spans="2:19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</row>
    <row r="527" spans="2:19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</row>
    <row r="528" spans="2:19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</row>
    <row r="529" spans="2:19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</row>
    <row r="530" spans="2:19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</row>
    <row r="531" spans="2:19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</row>
    <row r="532" spans="2:19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</row>
    <row r="533" spans="2:19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</row>
    <row r="534" spans="2:19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</row>
    <row r="535" spans="2:19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</row>
    <row r="536" spans="2:19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</row>
    <row r="537" spans="2:19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</row>
    <row r="538" spans="2:19">
      <c r="B538" s="121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</row>
    <row r="539" spans="2:19">
      <c r="B539" s="121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</row>
    <row r="540" spans="2:19">
      <c r="B540" s="122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</row>
    <row r="541" spans="2:19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</row>
    <row r="542" spans="2:19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</row>
    <row r="543" spans="2:19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</row>
    <row r="544" spans="2:19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</row>
    <row r="545" spans="2:19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</row>
    <row r="546" spans="2:19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</row>
    <row r="547" spans="2:19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</row>
    <row r="548" spans="2:19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</row>
    <row r="549" spans="2:19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</row>
    <row r="550" spans="2:19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</row>
    <row r="551" spans="2:19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</row>
    <row r="552" spans="2:19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</row>
    <row r="553" spans="2:19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</row>
    <row r="554" spans="2:19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</row>
    <row r="555" spans="2:19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</row>
    <row r="556" spans="2:19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</row>
    <row r="557" spans="2:19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</row>
    <row r="558" spans="2:19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</row>
    <row r="559" spans="2:19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</row>
    <row r="560" spans="2:19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</row>
    <row r="561" spans="2:19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</row>
    <row r="562" spans="2:19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</row>
    <row r="563" spans="2:19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</row>
    <row r="564" spans="2:19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</row>
    <row r="565" spans="2:19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</row>
    <row r="566" spans="2:19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</row>
    <row r="567" spans="2:19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</row>
    <row r="568" spans="2:19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</row>
    <row r="569" spans="2:19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</row>
    <row r="570" spans="2:19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</row>
    <row r="571" spans="2:19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</row>
    <row r="572" spans="2:19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</row>
    <row r="573" spans="2:19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</row>
    <row r="574" spans="2:19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</row>
    <row r="575" spans="2:19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</row>
    <row r="576" spans="2:19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</row>
    <row r="577" spans="2:19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</row>
    <row r="578" spans="2:19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</row>
    <row r="579" spans="2:19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</row>
    <row r="580" spans="2:19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</row>
    <row r="581" spans="2:19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</row>
    <row r="582" spans="2:19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</row>
    <row r="583" spans="2:19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</row>
    <row r="584" spans="2:19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</row>
    <row r="585" spans="2:19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</row>
    <row r="586" spans="2:19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</row>
    <row r="587" spans="2:19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</row>
    <row r="588" spans="2:19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</row>
    <row r="589" spans="2:19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</row>
    <row r="590" spans="2:19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</row>
    <row r="591" spans="2:19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</row>
    <row r="592" spans="2:19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</row>
    <row r="593" spans="2:19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</row>
    <row r="594" spans="2:19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</row>
    <row r="595" spans="2:19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</row>
    <row r="596" spans="2:19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</row>
    <row r="597" spans="2:19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</row>
    <row r="598" spans="2:19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</row>
    <row r="599" spans="2:19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</row>
    <row r="600" spans="2:19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</row>
    <row r="601" spans="2:19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</row>
    <row r="602" spans="2:19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</row>
    <row r="603" spans="2:19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</row>
    <row r="604" spans="2:19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</row>
    <row r="605" spans="2:19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</row>
    <row r="606" spans="2:19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</row>
    <row r="607" spans="2:19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</row>
    <row r="608" spans="2:19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</row>
    <row r="609" spans="2:19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</row>
    <row r="610" spans="2:19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</row>
    <row r="611" spans="2:19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</row>
    <row r="612" spans="2:19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</row>
    <row r="613" spans="2:19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</row>
    <row r="614" spans="2:19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</row>
    <row r="615" spans="2:19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</row>
    <row r="616" spans="2:19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</row>
    <row r="617" spans="2:19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</row>
    <row r="618" spans="2:19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</row>
    <row r="619" spans="2:19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</row>
    <row r="620" spans="2:19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</row>
    <row r="621" spans="2:19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</row>
    <row r="622" spans="2:19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</row>
    <row r="623" spans="2:19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</row>
    <row r="624" spans="2:19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</row>
    <row r="625" spans="2:19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</row>
    <row r="626" spans="2:19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</row>
    <row r="627" spans="2:19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</row>
    <row r="628" spans="2:19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</row>
    <row r="629" spans="2:19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</row>
    <row r="630" spans="2:19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</row>
    <row r="631" spans="2:19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</row>
    <row r="632" spans="2:19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</row>
    <row r="633" spans="2:19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</row>
    <row r="634" spans="2:19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</row>
    <row r="635" spans="2:19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</row>
    <row r="636" spans="2:19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</row>
    <row r="637" spans="2:19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</row>
    <row r="638" spans="2:19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</row>
    <row r="639" spans="2:19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</row>
    <row r="640" spans="2:19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</row>
    <row r="641" spans="2:19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</row>
    <row r="642" spans="2:19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</row>
    <row r="643" spans="2:19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</row>
    <row r="644" spans="2:19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</row>
    <row r="645" spans="2:19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</row>
    <row r="646" spans="2:19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</row>
    <row r="647" spans="2:19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</row>
    <row r="648" spans="2:19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</row>
    <row r="649" spans="2:19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</row>
    <row r="650" spans="2:19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</row>
    <row r="651" spans="2:19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</row>
    <row r="652" spans="2:19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</row>
    <row r="653" spans="2:19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</row>
    <row r="654" spans="2:19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</row>
    <row r="655" spans="2:19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</row>
    <row r="656" spans="2:19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</row>
    <row r="657" spans="2:19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</row>
    <row r="658" spans="2:19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</row>
    <row r="659" spans="2:19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</row>
    <row r="660" spans="2:19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</row>
    <row r="661" spans="2:19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</row>
    <row r="662" spans="2:19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</row>
    <row r="663" spans="2:19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</row>
    <row r="664" spans="2:19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</row>
    <row r="665" spans="2:19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</row>
    <row r="666" spans="2:19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</row>
    <row r="667" spans="2:19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</row>
    <row r="668" spans="2:19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</row>
  </sheetData>
  <sheetProtection sheet="1" objects="1" scenarios="1"/>
  <mergeCells count="2">
    <mergeCell ref="B6:S6"/>
    <mergeCell ref="B7:S7"/>
  </mergeCells>
  <phoneticPr fontId="3" type="noConversion"/>
  <conditionalFormatting sqref="B12:B37 B42:B134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132</v>
      </c>
      <c r="C1" s="67" t="s" vm="1">
        <v>205</v>
      </c>
    </row>
    <row r="2" spans="2:49">
      <c r="B2" s="46" t="s">
        <v>131</v>
      </c>
      <c r="C2" s="67" t="s">
        <v>206</v>
      </c>
    </row>
    <row r="3" spans="2:49">
      <c r="B3" s="46" t="s">
        <v>133</v>
      </c>
      <c r="C3" s="67" t="s">
        <v>207</v>
      </c>
    </row>
    <row r="4" spans="2:49">
      <c r="B4" s="46" t="s">
        <v>134</v>
      </c>
      <c r="C4" s="67">
        <v>2148</v>
      </c>
    </row>
    <row r="6" spans="2:49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2:49" ht="26.25" customHeight="1">
      <c r="B7" s="127" t="s">
        <v>82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</row>
    <row r="8" spans="2:49" s="3" customFormat="1" ht="78.75">
      <c r="B8" s="21" t="s">
        <v>106</v>
      </c>
      <c r="C8" s="29" t="s">
        <v>41</v>
      </c>
      <c r="D8" s="29" t="s">
        <v>108</v>
      </c>
      <c r="E8" s="29" t="s">
        <v>107</v>
      </c>
      <c r="F8" s="29" t="s">
        <v>60</v>
      </c>
      <c r="G8" s="29" t="s">
        <v>93</v>
      </c>
      <c r="H8" s="29" t="s">
        <v>183</v>
      </c>
      <c r="I8" s="29" t="s">
        <v>182</v>
      </c>
      <c r="J8" s="29" t="s">
        <v>101</v>
      </c>
      <c r="K8" s="29" t="s">
        <v>53</v>
      </c>
      <c r="L8" s="29" t="s">
        <v>135</v>
      </c>
      <c r="M8" s="30" t="s">
        <v>137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190</v>
      </c>
      <c r="I9" s="31"/>
      <c r="J9" s="31" t="s">
        <v>186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8" t="s">
        <v>1407</v>
      </c>
      <c r="C11" s="88"/>
      <c r="D11" s="88"/>
      <c r="E11" s="88"/>
      <c r="F11" s="88"/>
      <c r="G11" s="88"/>
      <c r="H11" s="88"/>
      <c r="I11" s="88"/>
      <c r="J11" s="119">
        <v>0</v>
      </c>
      <c r="K11" s="88"/>
      <c r="L11" s="120">
        <v>0</v>
      </c>
      <c r="M11" s="12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49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</row>
    <row r="14" spans="2:49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2:49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2:4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2:13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</row>
    <row r="18" spans="2:13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2:13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2:13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2:13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2:13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2:13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2:13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2:13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2:13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2:13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2:13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2:13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2:13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2:13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2:13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2:13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2:13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2:13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2:13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2:13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2:13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2:13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</row>
    <row r="45" spans="2:13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</row>
    <row r="46" spans="2:13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</row>
    <row r="47" spans="2:13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</row>
    <row r="48" spans="2:13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</row>
    <row r="49" spans="2:13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</row>
    <row r="50" spans="2:13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</row>
    <row r="51" spans="2:13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</row>
    <row r="52" spans="2:13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  <row r="55" spans="2:13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</row>
    <row r="56" spans="2:13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</row>
    <row r="57" spans="2:13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2:13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</row>
    <row r="59" spans="2:13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</row>
    <row r="61" spans="2:13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</row>
    <row r="62" spans="2:13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</row>
    <row r="63" spans="2:13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</row>
    <row r="65" spans="2:13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</row>
    <row r="66" spans="2:13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</row>
    <row r="67" spans="2:13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</row>
    <row r="68" spans="2:13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2:13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</row>
    <row r="70" spans="2:13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</row>
    <row r="71" spans="2:13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</row>
    <row r="72" spans="2:13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</row>
    <row r="73" spans="2:13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</row>
    <row r="74" spans="2:13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  <row r="77" spans="2:13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2:13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</row>
    <row r="79" spans="2:13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2:13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</row>
    <row r="81" spans="2:13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</row>
    <row r="82" spans="2:13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</row>
    <row r="83" spans="2:13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</row>
    <row r="84" spans="2:13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</row>
    <row r="85" spans="2:13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</row>
    <row r="86" spans="2:13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</row>
    <row r="87" spans="2:13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</row>
    <row r="88" spans="2:13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</row>
    <row r="89" spans="2:13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</row>
    <row r="90" spans="2:13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</row>
    <row r="91" spans="2:13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</row>
    <row r="92" spans="2:13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</row>
    <row r="93" spans="2:13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</row>
    <row r="94" spans="2:13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</row>
    <row r="95" spans="2:13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</row>
    <row r="96" spans="2:13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</row>
    <row r="97" spans="2:13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</row>
    <row r="98" spans="2:13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</row>
    <row r="99" spans="2:13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</row>
    <row r="100" spans="2:13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</row>
    <row r="101" spans="2:13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2:13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</row>
    <row r="103" spans="2:13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</row>
    <row r="104" spans="2:13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2:13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</row>
    <row r="106" spans="2:13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</row>
    <row r="107" spans="2:13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</row>
    <row r="108" spans="2:13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</row>
    <row r="109" spans="2:13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</row>
    <row r="110" spans="2:13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</row>
    <row r="111" spans="2:13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</row>
    <row r="112" spans="2:13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</row>
    <row r="113" spans="2:13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</row>
    <row r="114" spans="2:13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</row>
    <row r="115" spans="2:13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</row>
    <row r="116" spans="2:13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</row>
    <row r="117" spans="2:13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</row>
    <row r="118" spans="2:13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</row>
    <row r="119" spans="2:13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</row>
    <row r="120" spans="2:13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</row>
    <row r="121" spans="2:13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</row>
    <row r="122" spans="2:13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</row>
    <row r="123" spans="2:13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</row>
    <row r="124" spans="2:13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</row>
    <row r="125" spans="2:13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</row>
    <row r="126" spans="2:13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</row>
    <row r="127" spans="2:13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</row>
    <row r="128" spans="2:13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</row>
    <row r="129" spans="2:13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</row>
    <row r="130" spans="2:13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</row>
    <row r="131" spans="2:13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</row>
    <row r="132" spans="2:13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</row>
    <row r="133" spans="2:13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</row>
    <row r="134" spans="2:13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</row>
    <row r="135" spans="2:13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2:13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  <row r="137" spans="2:13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</row>
    <row r="138" spans="2:13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</row>
    <row r="139" spans="2:13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</row>
    <row r="140" spans="2:13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</row>
    <row r="141" spans="2:13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</row>
    <row r="142" spans="2:13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</row>
    <row r="143" spans="2:13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</row>
    <row r="144" spans="2:13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</row>
    <row r="145" spans="2:13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</row>
    <row r="146" spans="2:13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</row>
    <row r="147" spans="2:13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</row>
    <row r="148" spans="2:13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</row>
    <row r="149" spans="2:13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</row>
    <row r="150" spans="2:13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</row>
    <row r="151" spans="2:13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</row>
    <row r="152" spans="2:13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</row>
    <row r="153" spans="2:13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</row>
    <row r="154" spans="2:13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</row>
    <row r="155" spans="2:13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</row>
    <row r="156" spans="2:13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</row>
    <row r="157" spans="2:13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</row>
    <row r="158" spans="2:13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</row>
    <row r="159" spans="2:13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</row>
    <row r="160" spans="2:13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</row>
    <row r="161" spans="2:13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</row>
    <row r="162" spans="2:13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</row>
    <row r="163" spans="2:13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</row>
    <row r="164" spans="2:13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</row>
    <row r="165" spans="2:13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</row>
    <row r="166" spans="2:13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</row>
    <row r="167" spans="2:13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</row>
    <row r="168" spans="2:13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</row>
    <row r="169" spans="2:13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</row>
    <row r="170" spans="2:13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</row>
    <row r="171" spans="2:13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</row>
    <row r="172" spans="2:13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</row>
    <row r="173" spans="2:13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</row>
    <row r="174" spans="2:13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</row>
    <row r="175" spans="2:13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</row>
    <row r="176" spans="2:13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</row>
    <row r="177" spans="2:13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</row>
    <row r="178" spans="2:13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</row>
    <row r="179" spans="2:13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</row>
    <row r="180" spans="2:13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</row>
    <row r="181" spans="2:13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</row>
    <row r="182" spans="2:13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</row>
    <row r="183" spans="2:13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</row>
    <row r="184" spans="2:13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</row>
    <row r="185" spans="2:13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</row>
    <row r="186" spans="2:13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</row>
    <row r="187" spans="2:13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</row>
    <row r="188" spans="2:13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</row>
    <row r="189" spans="2:13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</row>
    <row r="190" spans="2:13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</row>
    <row r="191" spans="2:13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</row>
    <row r="192" spans="2:13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</row>
    <row r="193" spans="2:13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</row>
    <row r="194" spans="2:13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</row>
    <row r="195" spans="2:13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</row>
    <row r="196" spans="2:13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</row>
    <row r="197" spans="2:13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</row>
    <row r="198" spans="2:13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</row>
    <row r="199" spans="2:13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</row>
    <row r="200" spans="2:13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</row>
    <row r="201" spans="2:13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</row>
    <row r="202" spans="2:13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</row>
    <row r="203" spans="2:13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</row>
    <row r="204" spans="2:13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</row>
    <row r="205" spans="2:13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</row>
    <row r="206" spans="2:13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</row>
    <row r="207" spans="2:13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</row>
    <row r="208" spans="2:13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</row>
    <row r="209" spans="2:13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</row>
    <row r="210" spans="2:13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</row>
    <row r="211" spans="2:13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</row>
    <row r="212" spans="2:13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</row>
    <row r="213" spans="2:13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</row>
    <row r="214" spans="2:13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</row>
    <row r="215" spans="2:13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</row>
    <row r="216" spans="2:13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</row>
    <row r="217" spans="2:13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</row>
    <row r="218" spans="2:13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</row>
    <row r="219" spans="2:13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</row>
    <row r="220" spans="2:13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</row>
    <row r="221" spans="2:13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</row>
    <row r="222" spans="2:13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</row>
    <row r="223" spans="2:13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</row>
    <row r="224" spans="2:13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</row>
    <row r="225" spans="2:13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</row>
    <row r="226" spans="2:13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</row>
    <row r="227" spans="2:13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</row>
    <row r="228" spans="2:13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</row>
    <row r="229" spans="2:13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</row>
    <row r="230" spans="2:13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</row>
    <row r="231" spans="2:13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</row>
    <row r="232" spans="2:13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</row>
    <row r="233" spans="2:13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</row>
    <row r="234" spans="2:13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</row>
    <row r="235" spans="2:13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</row>
    <row r="236" spans="2:13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</row>
    <row r="237" spans="2:13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</row>
    <row r="238" spans="2:13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</row>
    <row r="239" spans="2:13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</row>
    <row r="240" spans="2:13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</row>
    <row r="241" spans="2:13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</row>
    <row r="242" spans="2:13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</row>
    <row r="243" spans="2:13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</row>
    <row r="244" spans="2:13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</row>
    <row r="245" spans="2:13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</row>
    <row r="246" spans="2:13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</row>
    <row r="247" spans="2:13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</row>
    <row r="248" spans="2:13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</row>
    <row r="249" spans="2:13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</row>
    <row r="250" spans="2:13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</row>
    <row r="251" spans="2:13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</row>
    <row r="252" spans="2:13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</row>
    <row r="253" spans="2:13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</row>
    <row r="254" spans="2:13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</row>
    <row r="255" spans="2:13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</row>
    <row r="256" spans="2:13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</row>
    <row r="257" spans="2:13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</row>
    <row r="258" spans="2:13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</row>
    <row r="259" spans="2:13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</row>
    <row r="260" spans="2:13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</row>
    <row r="261" spans="2:13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</row>
    <row r="262" spans="2:13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</row>
    <row r="263" spans="2:13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</row>
    <row r="264" spans="2:13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</row>
    <row r="265" spans="2:13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</row>
    <row r="266" spans="2:13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</row>
    <row r="267" spans="2:13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</row>
    <row r="268" spans="2:13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</row>
    <row r="269" spans="2:13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</row>
    <row r="270" spans="2:13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</row>
    <row r="271" spans="2:13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</row>
    <row r="272" spans="2:13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</row>
    <row r="273" spans="2:13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</row>
    <row r="274" spans="2:13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</row>
    <row r="275" spans="2:13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</row>
    <row r="276" spans="2:13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</row>
    <row r="277" spans="2:13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</row>
    <row r="278" spans="2:13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</row>
    <row r="279" spans="2:13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</row>
    <row r="280" spans="2:13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</row>
    <row r="281" spans="2:13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</row>
    <row r="282" spans="2:13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</row>
    <row r="283" spans="2:13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</row>
    <row r="284" spans="2:13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</row>
    <row r="285" spans="2:13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</row>
    <row r="286" spans="2:13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</row>
    <row r="287" spans="2:13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</row>
    <row r="288" spans="2:13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</row>
    <row r="289" spans="2:13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</row>
    <row r="290" spans="2:13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</row>
    <row r="291" spans="2:13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</row>
    <row r="292" spans="2:13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</row>
    <row r="293" spans="2:13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</row>
    <row r="294" spans="2:13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</row>
    <row r="295" spans="2:13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</row>
    <row r="296" spans="2:13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</row>
    <row r="297" spans="2:13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</row>
    <row r="298" spans="2:13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</row>
    <row r="299" spans="2:13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</row>
    <row r="300" spans="2:13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</row>
    <row r="301" spans="2:13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</row>
    <row r="302" spans="2:13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132</v>
      </c>
      <c r="C1" s="67" t="s" vm="1">
        <v>205</v>
      </c>
    </row>
    <row r="2" spans="2:11">
      <c r="B2" s="46" t="s">
        <v>131</v>
      </c>
      <c r="C2" s="67" t="s">
        <v>206</v>
      </c>
    </row>
    <row r="3" spans="2:11">
      <c r="B3" s="46" t="s">
        <v>133</v>
      </c>
      <c r="C3" s="67" t="s">
        <v>207</v>
      </c>
    </row>
    <row r="4" spans="2:11">
      <c r="B4" s="46" t="s">
        <v>134</v>
      </c>
      <c r="C4" s="67">
        <v>2148</v>
      </c>
    </row>
    <row r="6" spans="2:11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88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78.75">
      <c r="B8" s="21" t="s">
        <v>106</v>
      </c>
      <c r="C8" s="29" t="s">
        <v>41</v>
      </c>
      <c r="D8" s="29" t="s">
        <v>93</v>
      </c>
      <c r="E8" s="29" t="s">
        <v>94</v>
      </c>
      <c r="F8" s="29" t="s">
        <v>183</v>
      </c>
      <c r="G8" s="29" t="s">
        <v>182</v>
      </c>
      <c r="H8" s="29" t="s">
        <v>101</v>
      </c>
      <c r="I8" s="29" t="s">
        <v>53</v>
      </c>
      <c r="J8" s="29" t="s">
        <v>135</v>
      </c>
      <c r="K8" s="30" t="s">
        <v>137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190</v>
      </c>
      <c r="G9" s="31"/>
      <c r="H9" s="31" t="s">
        <v>186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8" t="s">
        <v>1411</v>
      </c>
      <c r="C11" s="88"/>
      <c r="D11" s="88"/>
      <c r="E11" s="88"/>
      <c r="F11" s="88"/>
      <c r="G11" s="88"/>
      <c r="H11" s="119">
        <v>0</v>
      </c>
      <c r="I11" s="88"/>
      <c r="J11" s="120">
        <v>0</v>
      </c>
      <c r="K11" s="120">
        <v>0</v>
      </c>
    </row>
    <row r="12" spans="2:11" ht="21" customHeight="1">
      <c r="B12" s="115" t="s">
        <v>102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115" t="s">
        <v>181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115" t="s">
        <v>189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 ht="16.5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 ht="16.5" customHeight="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6.5" customHeight="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2:1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132</v>
      </c>
      <c r="C1" s="67" t="s" vm="1">
        <v>205</v>
      </c>
    </row>
    <row r="2" spans="2:12">
      <c r="B2" s="46" t="s">
        <v>131</v>
      </c>
      <c r="C2" s="67" t="s">
        <v>206</v>
      </c>
    </row>
    <row r="3" spans="2:12">
      <c r="B3" s="46" t="s">
        <v>133</v>
      </c>
      <c r="C3" s="67" t="s">
        <v>207</v>
      </c>
    </row>
    <row r="4" spans="2:12">
      <c r="B4" s="46" t="s">
        <v>134</v>
      </c>
      <c r="C4" s="67">
        <v>2148</v>
      </c>
    </row>
    <row r="6" spans="2:12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89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106</v>
      </c>
      <c r="C8" s="29" t="s">
        <v>41</v>
      </c>
      <c r="D8" s="29" t="s">
        <v>60</v>
      </c>
      <c r="E8" s="29" t="s">
        <v>93</v>
      </c>
      <c r="F8" s="29" t="s">
        <v>94</v>
      </c>
      <c r="G8" s="29" t="s">
        <v>183</v>
      </c>
      <c r="H8" s="29" t="s">
        <v>182</v>
      </c>
      <c r="I8" s="29" t="s">
        <v>101</v>
      </c>
      <c r="J8" s="29" t="s">
        <v>53</v>
      </c>
      <c r="K8" s="29" t="s">
        <v>135</v>
      </c>
      <c r="L8" s="30" t="s">
        <v>137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8" t="s">
        <v>1408</v>
      </c>
      <c r="C11" s="88"/>
      <c r="D11" s="88"/>
      <c r="E11" s="88"/>
      <c r="F11" s="88"/>
      <c r="G11" s="88"/>
      <c r="H11" s="88"/>
      <c r="I11" s="119">
        <v>0</v>
      </c>
      <c r="J11" s="88"/>
      <c r="K11" s="120">
        <v>0</v>
      </c>
      <c r="L11" s="120">
        <v>0</v>
      </c>
    </row>
    <row r="12" spans="2:12" ht="21" customHeight="1">
      <c r="B12" s="116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6"/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6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</row>
    <row r="531" spans="2:12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</row>
    <row r="532" spans="2:12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</row>
    <row r="533" spans="2:12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</row>
    <row r="534" spans="2:12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</row>
    <row r="535" spans="2:12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</row>
    <row r="536" spans="2:12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</row>
    <row r="537" spans="2:12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</row>
    <row r="538" spans="2:12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</row>
    <row r="539" spans="2:12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</row>
    <row r="540" spans="2:12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</row>
    <row r="541" spans="2:12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</row>
    <row r="542" spans="2:12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</row>
    <row r="543" spans="2:12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</row>
    <row r="544" spans="2:12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</row>
    <row r="545" spans="2:12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</row>
    <row r="546" spans="2:12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</row>
    <row r="547" spans="2:12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</row>
    <row r="548" spans="2:12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</row>
    <row r="549" spans="2:12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</row>
    <row r="550" spans="2:12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</row>
    <row r="551" spans="2:12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</row>
    <row r="552" spans="2:12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</row>
    <row r="553" spans="2:12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</row>
    <row r="554" spans="2:12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</row>
    <row r="555" spans="2:12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</row>
    <row r="556" spans="2:12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</row>
    <row r="557" spans="2:12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</row>
    <row r="558" spans="2:12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</row>
    <row r="559" spans="2:12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</row>
    <row r="560" spans="2:12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</row>
    <row r="561" spans="2:12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</row>
    <row r="562" spans="2:12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</row>
    <row r="563" spans="2:12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</row>
    <row r="564" spans="2:12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</row>
    <row r="565" spans="2:12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</row>
    <row r="566" spans="2:12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</row>
    <row r="567" spans="2:12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</row>
    <row r="568" spans="2:12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</row>
    <row r="569" spans="2:12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</row>
    <row r="570" spans="2:12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132</v>
      </c>
      <c r="C1" s="67" t="s" vm="1">
        <v>205</v>
      </c>
    </row>
    <row r="2" spans="2:12">
      <c r="B2" s="46" t="s">
        <v>131</v>
      </c>
      <c r="C2" s="67" t="s">
        <v>206</v>
      </c>
    </row>
    <row r="3" spans="2:12">
      <c r="B3" s="46" t="s">
        <v>133</v>
      </c>
      <c r="C3" s="67" t="s">
        <v>207</v>
      </c>
    </row>
    <row r="4" spans="2:12">
      <c r="B4" s="46" t="s">
        <v>134</v>
      </c>
      <c r="C4" s="67">
        <v>2148</v>
      </c>
    </row>
    <row r="6" spans="2:12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90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106</v>
      </c>
      <c r="C8" s="29" t="s">
        <v>41</v>
      </c>
      <c r="D8" s="29" t="s">
        <v>60</v>
      </c>
      <c r="E8" s="29" t="s">
        <v>93</v>
      </c>
      <c r="F8" s="29" t="s">
        <v>94</v>
      </c>
      <c r="G8" s="29" t="s">
        <v>183</v>
      </c>
      <c r="H8" s="29" t="s">
        <v>182</v>
      </c>
      <c r="I8" s="29" t="s">
        <v>101</v>
      </c>
      <c r="J8" s="29" t="s">
        <v>53</v>
      </c>
      <c r="K8" s="29" t="s">
        <v>135</v>
      </c>
      <c r="L8" s="30" t="s">
        <v>137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8" t="s">
        <v>1409</v>
      </c>
      <c r="C11" s="88"/>
      <c r="D11" s="88"/>
      <c r="E11" s="88"/>
      <c r="F11" s="88"/>
      <c r="G11" s="88"/>
      <c r="H11" s="88"/>
      <c r="I11" s="119">
        <v>0</v>
      </c>
      <c r="J11" s="88"/>
      <c r="K11" s="120">
        <v>0</v>
      </c>
      <c r="L11" s="120">
        <v>0</v>
      </c>
    </row>
    <row r="12" spans="2:12" ht="19.5" customHeight="1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 s="6" customFormat="1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 s="6" customFormat="1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 s="6" customFormat="1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3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3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3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3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3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3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3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3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3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3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3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3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3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3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3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3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3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3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3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3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3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3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3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3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3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3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3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3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3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3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3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3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B506" s="113"/>
      <c r="C506" s="113"/>
      <c r="D506" s="113"/>
      <c r="E506" s="114"/>
      <c r="F506" s="114"/>
      <c r="G506" s="114"/>
      <c r="H506" s="114"/>
      <c r="I506" s="114"/>
      <c r="J506" s="114"/>
      <c r="K506" s="114"/>
      <c r="L506" s="114"/>
    </row>
    <row r="507" spans="2:12">
      <c r="B507" s="113"/>
      <c r="C507" s="113"/>
      <c r="D507" s="113"/>
      <c r="E507" s="114"/>
      <c r="F507" s="114"/>
      <c r="G507" s="114"/>
      <c r="H507" s="114"/>
      <c r="I507" s="114"/>
      <c r="J507" s="114"/>
      <c r="K507" s="114"/>
      <c r="L507" s="114"/>
    </row>
    <row r="508" spans="2:12">
      <c r="B508" s="113"/>
      <c r="C508" s="113"/>
      <c r="D508" s="113"/>
      <c r="E508" s="114"/>
      <c r="F508" s="114"/>
      <c r="G508" s="114"/>
      <c r="H508" s="114"/>
      <c r="I508" s="114"/>
      <c r="J508" s="114"/>
      <c r="K508" s="114"/>
      <c r="L508" s="114"/>
    </row>
    <row r="509" spans="2:12">
      <c r="B509" s="113"/>
      <c r="C509" s="113"/>
      <c r="D509" s="113"/>
      <c r="E509" s="114"/>
      <c r="F509" s="114"/>
      <c r="G509" s="114"/>
      <c r="H509" s="114"/>
      <c r="I509" s="114"/>
      <c r="J509" s="114"/>
      <c r="K509" s="114"/>
      <c r="L509" s="114"/>
    </row>
    <row r="510" spans="2:12">
      <c r="B510" s="113"/>
      <c r="C510" s="113"/>
      <c r="D510" s="113"/>
      <c r="E510" s="114"/>
      <c r="F510" s="114"/>
      <c r="G510" s="114"/>
      <c r="H510" s="114"/>
      <c r="I510" s="114"/>
      <c r="J510" s="114"/>
      <c r="K510" s="114"/>
      <c r="L510" s="114"/>
    </row>
    <row r="511" spans="2:12">
      <c r="B511" s="113"/>
      <c r="C511" s="113"/>
      <c r="D511" s="113"/>
      <c r="E511" s="114"/>
      <c r="F511" s="114"/>
      <c r="G511" s="114"/>
      <c r="H511" s="114"/>
      <c r="I511" s="114"/>
      <c r="J511" s="114"/>
      <c r="K511" s="114"/>
      <c r="L511" s="114"/>
    </row>
    <row r="512" spans="2:12">
      <c r="B512" s="113"/>
      <c r="C512" s="113"/>
      <c r="D512" s="113"/>
      <c r="E512" s="114"/>
      <c r="F512" s="114"/>
      <c r="G512" s="114"/>
      <c r="H512" s="114"/>
      <c r="I512" s="114"/>
      <c r="J512" s="114"/>
      <c r="K512" s="114"/>
      <c r="L512" s="114"/>
    </row>
    <row r="513" spans="2:12">
      <c r="B513" s="113"/>
      <c r="C513" s="113"/>
      <c r="D513" s="113"/>
      <c r="E513" s="114"/>
      <c r="F513" s="114"/>
      <c r="G513" s="114"/>
      <c r="H513" s="114"/>
      <c r="I513" s="114"/>
      <c r="J513" s="114"/>
      <c r="K513" s="114"/>
      <c r="L513" s="114"/>
    </row>
    <row r="514" spans="2:12">
      <c r="B514" s="113"/>
      <c r="C514" s="113"/>
      <c r="D514" s="113"/>
      <c r="E514" s="114"/>
      <c r="F514" s="114"/>
      <c r="G514" s="114"/>
      <c r="H514" s="114"/>
      <c r="I514" s="114"/>
      <c r="J514" s="114"/>
      <c r="K514" s="114"/>
      <c r="L514" s="114"/>
    </row>
    <row r="515" spans="2:12">
      <c r="B515" s="113"/>
      <c r="C515" s="113"/>
      <c r="D515" s="113"/>
      <c r="E515" s="114"/>
      <c r="F515" s="114"/>
      <c r="G515" s="114"/>
      <c r="H515" s="114"/>
      <c r="I515" s="114"/>
      <c r="J515" s="114"/>
      <c r="K515" s="114"/>
      <c r="L515" s="114"/>
    </row>
    <row r="516" spans="2:12">
      <c r="B516" s="113"/>
      <c r="C516" s="113"/>
      <c r="D516" s="113"/>
      <c r="E516" s="114"/>
      <c r="F516" s="114"/>
      <c r="G516" s="114"/>
      <c r="H516" s="114"/>
      <c r="I516" s="114"/>
      <c r="J516" s="114"/>
      <c r="K516" s="114"/>
      <c r="L516" s="114"/>
    </row>
    <row r="517" spans="2:12">
      <c r="B517" s="113"/>
      <c r="C517" s="113"/>
      <c r="D517" s="113"/>
      <c r="E517" s="114"/>
      <c r="F517" s="114"/>
      <c r="G517" s="114"/>
      <c r="H517" s="114"/>
      <c r="I517" s="114"/>
      <c r="J517" s="114"/>
      <c r="K517" s="114"/>
      <c r="L517" s="114"/>
    </row>
    <row r="518" spans="2:12">
      <c r="B518" s="113"/>
      <c r="C518" s="113"/>
      <c r="D518" s="113"/>
      <c r="E518" s="114"/>
      <c r="F518" s="114"/>
      <c r="G518" s="114"/>
      <c r="H518" s="114"/>
      <c r="I518" s="114"/>
      <c r="J518" s="114"/>
      <c r="K518" s="114"/>
      <c r="L518" s="114"/>
    </row>
    <row r="519" spans="2:12">
      <c r="B519" s="113"/>
      <c r="C519" s="113"/>
      <c r="D519" s="113"/>
      <c r="E519" s="114"/>
      <c r="F519" s="114"/>
      <c r="G519" s="114"/>
      <c r="H519" s="114"/>
      <c r="I519" s="114"/>
      <c r="J519" s="114"/>
      <c r="K519" s="114"/>
      <c r="L519" s="114"/>
    </row>
    <row r="520" spans="2:12">
      <c r="B520" s="113"/>
      <c r="C520" s="113"/>
      <c r="D520" s="113"/>
      <c r="E520" s="114"/>
      <c r="F520" s="114"/>
      <c r="G520" s="114"/>
      <c r="H520" s="114"/>
      <c r="I520" s="114"/>
      <c r="J520" s="114"/>
      <c r="K520" s="114"/>
      <c r="L520" s="114"/>
    </row>
    <row r="521" spans="2:12">
      <c r="B521" s="113"/>
      <c r="C521" s="113"/>
      <c r="D521" s="113"/>
      <c r="E521" s="114"/>
      <c r="F521" s="114"/>
      <c r="G521" s="114"/>
      <c r="H521" s="114"/>
      <c r="I521" s="114"/>
      <c r="J521" s="114"/>
      <c r="K521" s="114"/>
      <c r="L521" s="114"/>
    </row>
    <row r="522" spans="2:12">
      <c r="B522" s="113"/>
      <c r="C522" s="113"/>
      <c r="D522" s="113"/>
      <c r="E522" s="114"/>
      <c r="F522" s="114"/>
      <c r="G522" s="114"/>
      <c r="H522" s="114"/>
      <c r="I522" s="114"/>
      <c r="J522" s="114"/>
      <c r="K522" s="114"/>
      <c r="L522" s="114"/>
    </row>
    <row r="523" spans="2:12">
      <c r="B523" s="113"/>
      <c r="C523" s="113"/>
      <c r="D523" s="113"/>
      <c r="E523" s="114"/>
      <c r="F523" s="114"/>
      <c r="G523" s="114"/>
      <c r="H523" s="114"/>
      <c r="I523" s="114"/>
      <c r="J523" s="114"/>
      <c r="K523" s="114"/>
      <c r="L523" s="114"/>
    </row>
    <row r="524" spans="2:12">
      <c r="B524" s="113"/>
      <c r="C524" s="113"/>
      <c r="D524" s="113"/>
      <c r="E524" s="114"/>
      <c r="F524" s="114"/>
      <c r="G524" s="114"/>
      <c r="H524" s="114"/>
      <c r="I524" s="114"/>
      <c r="J524" s="114"/>
      <c r="K524" s="114"/>
      <c r="L524" s="114"/>
    </row>
    <row r="525" spans="2:12">
      <c r="B525" s="113"/>
      <c r="C525" s="113"/>
      <c r="D525" s="113"/>
      <c r="E525" s="114"/>
      <c r="F525" s="114"/>
      <c r="G525" s="114"/>
      <c r="H525" s="114"/>
      <c r="I525" s="114"/>
      <c r="J525" s="114"/>
      <c r="K525" s="114"/>
      <c r="L525" s="114"/>
    </row>
    <row r="526" spans="2:12">
      <c r="B526" s="113"/>
      <c r="C526" s="113"/>
      <c r="D526" s="113"/>
      <c r="E526" s="114"/>
      <c r="F526" s="114"/>
      <c r="G526" s="114"/>
      <c r="H526" s="114"/>
      <c r="I526" s="114"/>
      <c r="J526" s="114"/>
      <c r="K526" s="114"/>
      <c r="L526" s="114"/>
    </row>
    <row r="527" spans="2:12">
      <c r="B527" s="113"/>
      <c r="C527" s="113"/>
      <c r="D527" s="113"/>
      <c r="E527" s="114"/>
      <c r="F527" s="114"/>
      <c r="G527" s="114"/>
      <c r="H527" s="114"/>
      <c r="I527" s="114"/>
      <c r="J527" s="114"/>
      <c r="K527" s="114"/>
      <c r="L527" s="114"/>
    </row>
    <row r="528" spans="2:12">
      <c r="B528" s="113"/>
      <c r="C528" s="113"/>
      <c r="D528" s="113"/>
      <c r="E528" s="114"/>
      <c r="F528" s="114"/>
      <c r="G528" s="114"/>
      <c r="H528" s="114"/>
      <c r="I528" s="114"/>
      <c r="J528" s="114"/>
      <c r="K528" s="114"/>
      <c r="L528" s="114"/>
    </row>
    <row r="529" spans="2:12">
      <c r="B529" s="113"/>
      <c r="C529" s="113"/>
      <c r="D529" s="113"/>
      <c r="E529" s="114"/>
      <c r="F529" s="114"/>
      <c r="G529" s="114"/>
      <c r="H529" s="114"/>
      <c r="I529" s="114"/>
      <c r="J529" s="114"/>
      <c r="K529" s="114"/>
      <c r="L529" s="114"/>
    </row>
    <row r="530" spans="2:12">
      <c r="B530" s="113"/>
      <c r="C530" s="113"/>
      <c r="D530" s="113"/>
      <c r="E530" s="114"/>
      <c r="F530" s="114"/>
      <c r="G530" s="114"/>
      <c r="H530" s="114"/>
      <c r="I530" s="114"/>
      <c r="J530" s="114"/>
      <c r="K530" s="114"/>
      <c r="L530" s="11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06"/>
  <sheetViews>
    <sheetView rightToLeft="1" topLeftCell="A7" zoomScale="85" zoomScaleNormal="85" workbookViewId="0">
      <selection activeCell="O14" sqref="O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132</v>
      </c>
      <c r="C1" s="67" t="s" vm="1">
        <v>205</v>
      </c>
    </row>
    <row r="2" spans="2:12">
      <c r="B2" s="46" t="s">
        <v>131</v>
      </c>
      <c r="C2" s="67" t="s">
        <v>206</v>
      </c>
    </row>
    <row r="3" spans="2:12">
      <c r="B3" s="46" t="s">
        <v>133</v>
      </c>
      <c r="C3" s="67" t="s">
        <v>207</v>
      </c>
    </row>
    <row r="4" spans="2:12">
      <c r="B4" s="46" t="s">
        <v>134</v>
      </c>
      <c r="C4" s="67">
        <v>2148</v>
      </c>
    </row>
    <row r="6" spans="2:12" ht="26.25" customHeight="1">
      <c r="B6" s="127" t="s">
        <v>157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s="3" customFormat="1" ht="63">
      <c r="B7" s="66" t="s">
        <v>105</v>
      </c>
      <c r="C7" s="49" t="s">
        <v>41</v>
      </c>
      <c r="D7" s="49" t="s">
        <v>107</v>
      </c>
      <c r="E7" s="49" t="s">
        <v>14</v>
      </c>
      <c r="F7" s="49" t="s">
        <v>61</v>
      </c>
      <c r="G7" s="49" t="s">
        <v>93</v>
      </c>
      <c r="H7" s="49" t="s">
        <v>16</v>
      </c>
      <c r="I7" s="49" t="s">
        <v>18</v>
      </c>
      <c r="J7" s="49" t="s">
        <v>56</v>
      </c>
      <c r="K7" s="49" t="s">
        <v>135</v>
      </c>
      <c r="L7" s="51" t="s">
        <v>136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186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40</v>
      </c>
      <c r="C10" s="69"/>
      <c r="D10" s="69"/>
      <c r="E10" s="69"/>
      <c r="F10" s="69"/>
      <c r="G10" s="69"/>
      <c r="H10" s="69"/>
      <c r="I10" s="69"/>
      <c r="J10" s="77">
        <f>J11</f>
        <v>205.51626391499997</v>
      </c>
      <c r="K10" s="78">
        <f>IFERROR(J10/$J$10,0)</f>
        <v>1</v>
      </c>
      <c r="L10" s="78">
        <f>J10/'סכום נכסי הקרן'!$C$42</f>
        <v>3.9781949954535135E-2</v>
      </c>
    </row>
    <row r="11" spans="2:12">
      <c r="B11" s="70" t="s">
        <v>179</v>
      </c>
      <c r="C11" s="71"/>
      <c r="D11" s="71"/>
      <c r="E11" s="71"/>
      <c r="F11" s="71"/>
      <c r="G11" s="71"/>
      <c r="H11" s="71"/>
      <c r="I11" s="71"/>
      <c r="J11" s="80">
        <f>J20+J12</f>
        <v>205.51626391499997</v>
      </c>
      <c r="K11" s="81">
        <f t="shared" ref="K11:K30" si="0">IFERROR(J11/$J$10,0)</f>
        <v>1</v>
      </c>
      <c r="L11" s="81">
        <f>J11/'סכום נכסי הקרן'!$C$42</f>
        <v>3.9781949954535135E-2</v>
      </c>
    </row>
    <row r="12" spans="2:12">
      <c r="B12" s="89" t="s">
        <v>38</v>
      </c>
      <c r="C12" s="71"/>
      <c r="D12" s="71"/>
      <c r="E12" s="71"/>
      <c r="F12" s="71"/>
      <c r="G12" s="71"/>
      <c r="H12" s="71"/>
      <c r="I12" s="71"/>
      <c r="J12" s="80">
        <f>SUM(J13:J18)</f>
        <v>193.37063592599998</v>
      </c>
      <c r="K12" s="81">
        <f t="shared" si="0"/>
        <v>0.94090186461338488</v>
      </c>
      <c r="L12" s="81">
        <f>J12/'סכום נכסי הקרן'!$C$42</f>
        <v>3.743091089017847E-2</v>
      </c>
    </row>
    <row r="13" spans="2:12">
      <c r="B13" s="76" t="s">
        <v>1330</v>
      </c>
      <c r="C13" s="73" t="s">
        <v>1331</v>
      </c>
      <c r="D13" s="73">
        <v>11</v>
      </c>
      <c r="E13" s="73" t="s">
        <v>290</v>
      </c>
      <c r="F13" s="73" t="s">
        <v>291</v>
      </c>
      <c r="G13" s="86" t="s">
        <v>119</v>
      </c>
      <c r="H13" s="87">
        <v>0</v>
      </c>
      <c r="I13" s="87">
        <v>0</v>
      </c>
      <c r="J13" s="83">
        <v>0.59756784500000004</v>
      </c>
      <c r="K13" s="84">
        <f t="shared" si="0"/>
        <v>2.9076426050988827E-3</v>
      </c>
      <c r="L13" s="84">
        <f>J13/'סכום נכסי הקרן'!$C$42</f>
        <v>1.1567169260171793E-4</v>
      </c>
    </row>
    <row r="14" spans="2:12">
      <c r="B14" s="76" t="s">
        <v>1332</v>
      </c>
      <c r="C14" s="73" t="s">
        <v>1333</v>
      </c>
      <c r="D14" s="73">
        <v>12</v>
      </c>
      <c r="E14" s="73" t="s">
        <v>290</v>
      </c>
      <c r="F14" s="73" t="s">
        <v>291</v>
      </c>
      <c r="G14" s="86" t="s">
        <v>119</v>
      </c>
      <c r="H14" s="87">
        <v>0</v>
      </c>
      <c r="I14" s="87">
        <v>0</v>
      </c>
      <c r="J14" s="83">
        <v>11.03890099</v>
      </c>
      <c r="K14" s="84">
        <f t="shared" si="0"/>
        <v>5.371302873900826E-2</v>
      </c>
      <c r="L14" s="84">
        <f>J14/'סכום נכסי הקרן'!$C$42</f>
        <v>2.1368090212017343E-3</v>
      </c>
    </row>
    <row r="15" spans="2:12">
      <c r="B15" s="76" t="s">
        <v>1334</v>
      </c>
      <c r="C15" s="73" t="s">
        <v>1335</v>
      </c>
      <c r="D15" s="73">
        <v>10</v>
      </c>
      <c r="E15" s="73" t="s">
        <v>290</v>
      </c>
      <c r="F15" s="73" t="s">
        <v>291</v>
      </c>
      <c r="G15" s="86" t="s">
        <v>119</v>
      </c>
      <c r="H15" s="87">
        <v>0</v>
      </c>
      <c r="I15" s="87">
        <v>0</v>
      </c>
      <c r="J15" s="83">
        <v>0.41119819200000002</v>
      </c>
      <c r="K15" s="84">
        <f t="shared" si="0"/>
        <v>2.0008060878825076E-3</v>
      </c>
      <c r="L15" s="84">
        <f>J15/'סכום נכסי הקרן'!$C$42</f>
        <v>7.9595967656871135E-5</v>
      </c>
    </row>
    <row r="16" spans="2:12">
      <c r="B16" s="76" t="s">
        <v>1334</v>
      </c>
      <c r="C16" s="73" t="s">
        <v>1336</v>
      </c>
      <c r="D16" s="73">
        <v>10</v>
      </c>
      <c r="E16" s="73" t="s">
        <v>290</v>
      </c>
      <c r="F16" s="73" t="s">
        <v>291</v>
      </c>
      <c r="G16" s="86" t="s">
        <v>119</v>
      </c>
      <c r="H16" s="87">
        <v>0</v>
      </c>
      <c r="I16" s="87">
        <v>0</v>
      </c>
      <c r="J16" s="83">
        <v>176.67378655799999</v>
      </c>
      <c r="K16" s="84">
        <f t="shared" si="0"/>
        <v>0.8596584192045793</v>
      </c>
      <c r="L16" s="84">
        <f>J16/'סכום נכסי הקרן'!$C$42</f>
        <v>3.419888821079136E-2</v>
      </c>
    </row>
    <row r="17" spans="2:12">
      <c r="B17" s="76" t="s">
        <v>1337</v>
      </c>
      <c r="C17" s="73" t="s">
        <v>1338</v>
      </c>
      <c r="D17" s="73">
        <v>20</v>
      </c>
      <c r="E17" s="73" t="s">
        <v>290</v>
      </c>
      <c r="F17" s="73" t="s">
        <v>291</v>
      </c>
      <c r="G17" s="86" t="s">
        <v>119</v>
      </c>
      <c r="H17" s="87">
        <v>0</v>
      </c>
      <c r="I17" s="87">
        <v>0</v>
      </c>
      <c r="J17" s="83">
        <v>3.6043723410000004</v>
      </c>
      <c r="K17" s="84">
        <f t="shared" si="0"/>
        <v>1.7538136750533489E-2</v>
      </c>
      <c r="L17" s="84">
        <f>J17/'סכום נכסי הקרן'!$C$42</f>
        <v>6.9770127850551672E-4</v>
      </c>
    </row>
    <row r="18" spans="2:12">
      <c r="B18" s="76" t="s">
        <v>1339</v>
      </c>
      <c r="C18" s="73" t="s">
        <v>1340</v>
      </c>
      <c r="D18" s="73">
        <v>26</v>
      </c>
      <c r="E18" s="73" t="s">
        <v>290</v>
      </c>
      <c r="F18" s="73" t="s">
        <v>291</v>
      </c>
      <c r="G18" s="86" t="s">
        <v>119</v>
      </c>
      <c r="H18" s="87">
        <v>0</v>
      </c>
      <c r="I18" s="87">
        <v>0</v>
      </c>
      <c r="J18" s="83">
        <v>1.04481</v>
      </c>
      <c r="K18" s="84">
        <f t="shared" si="0"/>
        <v>5.0838312262825383E-3</v>
      </c>
      <c r="L18" s="84">
        <f>J18/'סכום נכסי הקרן'!$C$42</f>
        <v>2.0224471942127491E-4</v>
      </c>
    </row>
    <row r="19" spans="2:12">
      <c r="B19" s="72"/>
      <c r="C19" s="73"/>
      <c r="D19" s="73"/>
      <c r="E19" s="73"/>
      <c r="F19" s="73"/>
      <c r="G19" s="73"/>
      <c r="H19" s="73"/>
      <c r="I19" s="73"/>
      <c r="J19" s="73"/>
      <c r="K19" s="84"/>
      <c r="L19" s="73"/>
    </row>
    <row r="20" spans="2:12">
      <c r="B20" s="89" t="s">
        <v>39</v>
      </c>
      <c r="C20" s="71"/>
      <c r="D20" s="71"/>
      <c r="E20" s="71"/>
      <c r="F20" s="71"/>
      <c r="G20" s="71"/>
      <c r="H20" s="71"/>
      <c r="I20" s="71"/>
      <c r="J20" s="80">
        <f>SUM(J21:J30)</f>
        <v>12.145627988999999</v>
      </c>
      <c r="K20" s="81">
        <f t="shared" si="0"/>
        <v>5.909813538661516E-2</v>
      </c>
      <c r="L20" s="81">
        <f>J20/'סכום נכסי הקרן'!$C$42</f>
        <v>2.3510390643566663E-3</v>
      </c>
    </row>
    <row r="21" spans="2:12">
      <c r="B21" s="76" t="s">
        <v>1332</v>
      </c>
      <c r="C21" s="73" t="s">
        <v>1341</v>
      </c>
      <c r="D21" s="73">
        <v>12</v>
      </c>
      <c r="E21" s="73" t="s">
        <v>290</v>
      </c>
      <c r="F21" s="73" t="s">
        <v>291</v>
      </c>
      <c r="G21" s="86" t="s">
        <v>120</v>
      </c>
      <c r="H21" s="87">
        <v>0</v>
      </c>
      <c r="I21" s="87">
        <v>0</v>
      </c>
      <c r="J21" s="83">
        <v>8.2849000000000006E-5</v>
      </c>
      <c r="K21" s="84">
        <f t="shared" si="0"/>
        <v>4.0312624617517253E-7</v>
      </c>
      <c r="L21" s="84">
        <f>J21/'סכום נכסי הקרן'!$C$42</f>
        <v>1.6037148150700324E-8</v>
      </c>
    </row>
    <row r="22" spans="2:12">
      <c r="B22" s="76" t="s">
        <v>1332</v>
      </c>
      <c r="C22" s="73" t="s">
        <v>1342</v>
      </c>
      <c r="D22" s="73">
        <v>12</v>
      </c>
      <c r="E22" s="73" t="s">
        <v>290</v>
      </c>
      <c r="F22" s="73" t="s">
        <v>291</v>
      </c>
      <c r="G22" s="86" t="s">
        <v>118</v>
      </c>
      <c r="H22" s="87">
        <v>0</v>
      </c>
      <c r="I22" s="87">
        <v>0</v>
      </c>
      <c r="J22" s="83">
        <v>6.3683615520000005</v>
      </c>
      <c r="K22" s="84">
        <f t="shared" si="0"/>
        <v>3.0987141507369503E-2</v>
      </c>
      <c r="L22" s="84">
        <f>J22/'סכום נכסי הקרן'!$C$42</f>
        <v>1.2327289126802721E-3</v>
      </c>
    </row>
    <row r="23" spans="2:12">
      <c r="B23" s="76" t="s">
        <v>1334</v>
      </c>
      <c r="C23" s="73" t="s">
        <v>1343</v>
      </c>
      <c r="D23" s="73">
        <v>10</v>
      </c>
      <c r="E23" s="73" t="s">
        <v>290</v>
      </c>
      <c r="F23" s="73" t="s">
        <v>291</v>
      </c>
      <c r="G23" s="86" t="s">
        <v>120</v>
      </c>
      <c r="H23" s="87">
        <v>0</v>
      </c>
      <c r="I23" s="87">
        <v>0</v>
      </c>
      <c r="J23" s="83">
        <v>0.26522568499999999</v>
      </c>
      <c r="K23" s="84">
        <f t="shared" si="0"/>
        <v>1.2905337998441594E-3</v>
      </c>
      <c r="L23" s="84">
        <f>J23/'סכום נכסי הקרן'!$C$42</f>
        <v>5.1339951040036407E-5</v>
      </c>
    </row>
    <row r="24" spans="2:12">
      <c r="B24" s="76" t="s">
        <v>1334</v>
      </c>
      <c r="C24" s="73" t="s">
        <v>1344</v>
      </c>
      <c r="D24" s="73">
        <v>10</v>
      </c>
      <c r="E24" s="73" t="s">
        <v>290</v>
      </c>
      <c r="F24" s="73" t="s">
        <v>291</v>
      </c>
      <c r="G24" s="86" t="s">
        <v>122</v>
      </c>
      <c r="H24" s="87">
        <v>0</v>
      </c>
      <c r="I24" s="87">
        <v>0</v>
      </c>
      <c r="J24" s="83">
        <v>2.3217800000000004</v>
      </c>
      <c r="K24" s="84">
        <f t="shared" si="0"/>
        <v>1.1297305409173222E-2</v>
      </c>
      <c r="L24" s="84">
        <f>J24/'סכום נכסי הקרן'!$C$42</f>
        <v>4.4942883840882818E-4</v>
      </c>
    </row>
    <row r="25" spans="2:12">
      <c r="B25" s="76" t="s">
        <v>1334</v>
      </c>
      <c r="C25" s="73" t="s">
        <v>1345</v>
      </c>
      <c r="D25" s="73">
        <v>10</v>
      </c>
      <c r="E25" s="73" t="s">
        <v>290</v>
      </c>
      <c r="F25" s="73" t="s">
        <v>291</v>
      </c>
      <c r="G25" s="86" t="s">
        <v>121</v>
      </c>
      <c r="H25" s="87">
        <v>0</v>
      </c>
      <c r="I25" s="87">
        <v>0</v>
      </c>
      <c r="J25" s="83">
        <v>1.6046359999999999E-2</v>
      </c>
      <c r="K25" s="84">
        <f t="shared" si="0"/>
        <v>7.8078297524115445E-5</v>
      </c>
      <c r="L25" s="84">
        <f>J25/'סכום נכסי הקרן'!$C$42</f>
        <v>3.1061069246396652E-6</v>
      </c>
    </row>
    <row r="26" spans="2:12">
      <c r="B26" s="76" t="s">
        <v>1334</v>
      </c>
      <c r="C26" s="73" t="s">
        <v>1346</v>
      </c>
      <c r="D26" s="73">
        <v>10</v>
      </c>
      <c r="E26" s="73" t="s">
        <v>290</v>
      </c>
      <c r="F26" s="73" t="s">
        <v>291</v>
      </c>
      <c r="G26" s="86" t="s">
        <v>118</v>
      </c>
      <c r="H26" s="87">
        <v>0</v>
      </c>
      <c r="I26" s="87">
        <v>0</v>
      </c>
      <c r="J26" s="83">
        <v>1.0582794489999996</v>
      </c>
      <c r="K26" s="84">
        <f t="shared" si="0"/>
        <v>5.1493708032649731E-3</v>
      </c>
      <c r="L26" s="84">
        <f>J26/'סכום נכסי הקרן'!$C$42</f>
        <v>2.0485201159283156E-4</v>
      </c>
    </row>
    <row r="27" spans="2:12">
      <c r="B27" s="76" t="s">
        <v>1337</v>
      </c>
      <c r="C27" s="73" t="s">
        <v>1347</v>
      </c>
      <c r="D27" s="73">
        <v>20</v>
      </c>
      <c r="E27" s="73" t="s">
        <v>290</v>
      </c>
      <c r="F27" s="73" t="s">
        <v>291</v>
      </c>
      <c r="G27" s="86" t="s">
        <v>118</v>
      </c>
      <c r="H27" s="87">
        <v>0</v>
      </c>
      <c r="I27" s="87">
        <v>0</v>
      </c>
      <c r="J27" s="83">
        <v>1.5601414500000002</v>
      </c>
      <c r="K27" s="84">
        <f t="shared" si="0"/>
        <v>7.5913283955242753E-3</v>
      </c>
      <c r="L27" s="84">
        <f>J27/'סכום נכסי הקרן'!$C$42</f>
        <v>3.0199784631918821E-4</v>
      </c>
    </row>
    <row r="28" spans="2:12">
      <c r="B28" s="76" t="s">
        <v>1337</v>
      </c>
      <c r="C28" s="73" t="s">
        <v>1348</v>
      </c>
      <c r="D28" s="73">
        <v>20</v>
      </c>
      <c r="E28" s="73" t="s">
        <v>290</v>
      </c>
      <c r="F28" s="73" t="s">
        <v>291</v>
      </c>
      <c r="G28" s="86" t="s">
        <v>120</v>
      </c>
      <c r="H28" s="87">
        <v>0</v>
      </c>
      <c r="I28" s="87">
        <v>0</v>
      </c>
      <c r="J28" s="83">
        <v>1.018808E-3</v>
      </c>
      <c r="K28" s="84">
        <f t="shared" si="0"/>
        <v>4.9573108258788294E-6</v>
      </c>
      <c r="L28" s="84">
        <f>J28/'סכום נכסי הקרן'!$C$42</f>
        <v>1.9721149118418682E-7</v>
      </c>
    </row>
    <row r="29" spans="2:12">
      <c r="B29" s="76" t="s">
        <v>1337</v>
      </c>
      <c r="C29" s="73" t="s">
        <v>1349</v>
      </c>
      <c r="D29" s="73">
        <v>20</v>
      </c>
      <c r="E29" s="73" t="s">
        <v>290</v>
      </c>
      <c r="F29" s="73" t="s">
        <v>291</v>
      </c>
      <c r="G29" s="86" t="s">
        <v>121</v>
      </c>
      <c r="H29" s="87">
        <v>0</v>
      </c>
      <c r="I29" s="87">
        <v>0</v>
      </c>
      <c r="J29" s="83">
        <v>1.1836E-5</v>
      </c>
      <c r="K29" s="84">
        <f t="shared" si="0"/>
        <v>5.759154908000509E-8</v>
      </c>
      <c r="L29" s="84">
        <f>J29/'סכום נכסי הקרן'!$C$42</f>
        <v>2.2911041233049164E-9</v>
      </c>
    </row>
    <row r="30" spans="2:12">
      <c r="B30" s="76" t="s">
        <v>1339</v>
      </c>
      <c r="C30" s="73" t="s">
        <v>1350</v>
      </c>
      <c r="D30" s="73">
        <v>26</v>
      </c>
      <c r="E30" s="73" t="s">
        <v>290</v>
      </c>
      <c r="F30" s="73" t="s">
        <v>291</v>
      </c>
      <c r="G30" s="86" t="s">
        <v>118</v>
      </c>
      <c r="H30" s="87">
        <v>0</v>
      </c>
      <c r="I30" s="87">
        <v>0</v>
      </c>
      <c r="J30" s="83">
        <v>0.55467999999999995</v>
      </c>
      <c r="K30" s="84">
        <f t="shared" si="0"/>
        <v>2.6989591452937834E-3</v>
      </c>
      <c r="L30" s="84">
        <f>J30/'סכום נכסי הקרן'!$C$42</f>
        <v>1.0736985764741222E-4</v>
      </c>
    </row>
    <row r="31" spans="2:12">
      <c r="B31" s="72"/>
      <c r="C31" s="73"/>
      <c r="D31" s="73"/>
      <c r="E31" s="73"/>
      <c r="F31" s="73"/>
      <c r="G31" s="73"/>
      <c r="H31" s="73"/>
      <c r="I31" s="73"/>
      <c r="J31" s="73"/>
      <c r="K31" s="84"/>
      <c r="L31" s="73"/>
    </row>
    <row r="32" spans="2:12">
      <c r="B32" s="113"/>
      <c r="C32" s="113"/>
      <c r="D32" s="114"/>
      <c r="E32" s="114"/>
      <c r="F32" s="114"/>
      <c r="G32" s="114"/>
      <c r="H32" s="114"/>
      <c r="I32" s="114"/>
      <c r="J32" s="114"/>
      <c r="K32" s="114"/>
      <c r="L32" s="114"/>
    </row>
    <row r="33" spans="2:12">
      <c r="B33" s="115" t="s">
        <v>198</v>
      </c>
      <c r="C33" s="113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2:12">
      <c r="B34" s="116"/>
      <c r="C34" s="113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2:12">
      <c r="B35" s="113"/>
      <c r="C35" s="113"/>
      <c r="D35" s="114"/>
      <c r="E35" s="114"/>
      <c r="F35" s="114"/>
      <c r="G35" s="114"/>
      <c r="H35" s="114"/>
      <c r="I35" s="114"/>
      <c r="J35" s="114"/>
      <c r="K35" s="114"/>
      <c r="L35" s="114"/>
    </row>
    <row r="36" spans="2:12">
      <c r="B36" s="113"/>
      <c r="C36" s="113"/>
      <c r="D36" s="114"/>
      <c r="E36" s="114"/>
      <c r="F36" s="114"/>
      <c r="G36" s="114"/>
      <c r="H36" s="114"/>
      <c r="I36" s="114"/>
      <c r="J36" s="114"/>
      <c r="K36" s="114"/>
      <c r="L36" s="114"/>
    </row>
    <row r="37" spans="2:12">
      <c r="B37" s="113"/>
      <c r="C37" s="113"/>
      <c r="D37" s="114"/>
      <c r="E37" s="114"/>
      <c r="F37" s="114"/>
      <c r="G37" s="114"/>
      <c r="H37" s="114"/>
      <c r="I37" s="114"/>
      <c r="J37" s="114"/>
      <c r="K37" s="114"/>
      <c r="L37" s="114"/>
    </row>
    <row r="38" spans="2:12">
      <c r="B38" s="113"/>
      <c r="C38" s="113"/>
      <c r="D38" s="114"/>
      <c r="E38" s="114"/>
      <c r="F38" s="114"/>
      <c r="G38" s="114"/>
      <c r="H38" s="114"/>
      <c r="I38" s="114"/>
      <c r="J38" s="114"/>
      <c r="K38" s="114"/>
      <c r="L38" s="114"/>
    </row>
    <row r="39" spans="2:12">
      <c r="B39" s="113"/>
      <c r="C39" s="113"/>
      <c r="D39" s="114"/>
      <c r="E39" s="114"/>
      <c r="F39" s="114"/>
      <c r="G39" s="114"/>
      <c r="H39" s="114"/>
      <c r="I39" s="114"/>
      <c r="J39" s="114"/>
      <c r="K39" s="114"/>
      <c r="L39" s="114"/>
    </row>
    <row r="40" spans="2:12">
      <c r="B40" s="113"/>
      <c r="C40" s="113"/>
      <c r="D40" s="114"/>
      <c r="E40" s="114"/>
      <c r="F40" s="114"/>
      <c r="G40" s="114"/>
      <c r="H40" s="114"/>
      <c r="I40" s="114"/>
      <c r="J40" s="114"/>
      <c r="K40" s="114"/>
      <c r="L40" s="114"/>
    </row>
    <row r="41" spans="2:12">
      <c r="B41" s="113"/>
      <c r="C41" s="113"/>
      <c r="D41" s="114"/>
      <c r="E41" s="114"/>
      <c r="F41" s="114"/>
      <c r="G41" s="114"/>
      <c r="H41" s="114"/>
      <c r="I41" s="114"/>
      <c r="J41" s="114"/>
      <c r="K41" s="114"/>
      <c r="L41" s="114"/>
    </row>
    <row r="42" spans="2:12">
      <c r="B42" s="113"/>
      <c r="C42" s="113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2:12">
      <c r="B43" s="113"/>
      <c r="C43" s="113"/>
      <c r="D43" s="114"/>
      <c r="E43" s="114"/>
      <c r="F43" s="114"/>
      <c r="G43" s="114"/>
      <c r="H43" s="114"/>
      <c r="I43" s="114"/>
      <c r="J43" s="114"/>
      <c r="K43" s="114"/>
      <c r="L43" s="114"/>
    </row>
    <row r="44" spans="2:12">
      <c r="B44" s="113"/>
      <c r="C44" s="113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2:12">
      <c r="B45" s="113"/>
      <c r="C45" s="113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2:12">
      <c r="B46" s="113"/>
      <c r="C46" s="113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2:12">
      <c r="B47" s="113"/>
      <c r="C47" s="113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2:12">
      <c r="B48" s="113"/>
      <c r="C48" s="113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2:12">
      <c r="B49" s="113"/>
      <c r="C49" s="113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2:12">
      <c r="B50" s="113"/>
      <c r="C50" s="113"/>
      <c r="D50" s="114"/>
      <c r="E50" s="114"/>
      <c r="F50" s="114"/>
      <c r="G50" s="114"/>
      <c r="H50" s="114"/>
      <c r="I50" s="114"/>
      <c r="J50" s="114"/>
      <c r="K50" s="114"/>
      <c r="L50" s="114"/>
    </row>
    <row r="51" spans="2:12">
      <c r="B51" s="113"/>
      <c r="C51" s="113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2:12">
      <c r="B52" s="113"/>
      <c r="C52" s="113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2:12">
      <c r="B53" s="113"/>
      <c r="C53" s="113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2:12">
      <c r="B54" s="113"/>
      <c r="C54" s="113"/>
      <c r="D54" s="114"/>
      <c r="E54" s="114"/>
      <c r="F54" s="114"/>
      <c r="G54" s="114"/>
      <c r="H54" s="114"/>
      <c r="I54" s="114"/>
      <c r="J54" s="114"/>
      <c r="K54" s="114"/>
      <c r="L54" s="114"/>
    </row>
    <row r="55" spans="2:12">
      <c r="B55" s="113"/>
      <c r="C55" s="113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2:12">
      <c r="B56" s="113"/>
      <c r="C56" s="113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2:12">
      <c r="B57" s="113"/>
      <c r="C57" s="113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2:12">
      <c r="B58" s="113"/>
      <c r="C58" s="113"/>
      <c r="D58" s="114"/>
      <c r="E58" s="114"/>
      <c r="F58" s="114"/>
      <c r="G58" s="114"/>
      <c r="H58" s="114"/>
      <c r="I58" s="114"/>
      <c r="J58" s="114"/>
      <c r="K58" s="114"/>
      <c r="L58" s="114"/>
    </row>
    <row r="59" spans="2:12">
      <c r="B59" s="113"/>
      <c r="C59" s="113"/>
      <c r="D59" s="114"/>
      <c r="E59" s="114"/>
      <c r="F59" s="114"/>
      <c r="G59" s="114"/>
      <c r="H59" s="114"/>
      <c r="I59" s="114"/>
      <c r="J59" s="114"/>
      <c r="K59" s="114"/>
      <c r="L59" s="114"/>
    </row>
    <row r="60" spans="2:12">
      <c r="B60" s="113"/>
      <c r="C60" s="113"/>
      <c r="D60" s="114"/>
      <c r="E60" s="114"/>
      <c r="F60" s="114"/>
      <c r="G60" s="114"/>
      <c r="H60" s="114"/>
      <c r="I60" s="114"/>
      <c r="J60" s="114"/>
      <c r="K60" s="114"/>
      <c r="L60" s="114"/>
    </row>
    <row r="61" spans="2:12">
      <c r="B61" s="113"/>
      <c r="C61" s="113"/>
      <c r="D61" s="114"/>
      <c r="E61" s="114"/>
      <c r="F61" s="114"/>
      <c r="G61" s="114"/>
      <c r="H61" s="114"/>
      <c r="I61" s="114"/>
      <c r="J61" s="114"/>
      <c r="K61" s="114"/>
      <c r="L61" s="114"/>
    </row>
    <row r="62" spans="2:12">
      <c r="B62" s="113"/>
      <c r="C62" s="113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2:12">
      <c r="B63" s="113"/>
      <c r="C63" s="113"/>
      <c r="D63" s="114"/>
      <c r="E63" s="114"/>
      <c r="F63" s="114"/>
      <c r="G63" s="114"/>
      <c r="H63" s="114"/>
      <c r="I63" s="114"/>
      <c r="J63" s="114"/>
      <c r="K63" s="114"/>
      <c r="L63" s="114"/>
    </row>
    <row r="64" spans="2:12">
      <c r="B64" s="113"/>
      <c r="C64" s="113"/>
      <c r="D64" s="114"/>
      <c r="E64" s="114"/>
      <c r="F64" s="114"/>
      <c r="G64" s="114"/>
      <c r="H64" s="114"/>
      <c r="I64" s="114"/>
      <c r="J64" s="114"/>
      <c r="K64" s="114"/>
      <c r="L64" s="114"/>
    </row>
    <row r="65" spans="2:12">
      <c r="B65" s="113"/>
      <c r="C65" s="113"/>
      <c r="D65" s="114"/>
      <c r="E65" s="114"/>
      <c r="F65" s="114"/>
      <c r="G65" s="114"/>
      <c r="H65" s="114"/>
      <c r="I65" s="114"/>
      <c r="J65" s="114"/>
      <c r="K65" s="114"/>
      <c r="L65" s="114"/>
    </row>
    <row r="66" spans="2:12">
      <c r="B66" s="113"/>
      <c r="C66" s="113"/>
      <c r="D66" s="114"/>
      <c r="E66" s="114"/>
      <c r="F66" s="114"/>
      <c r="G66" s="114"/>
      <c r="H66" s="114"/>
      <c r="I66" s="114"/>
      <c r="J66" s="114"/>
      <c r="K66" s="114"/>
      <c r="L66" s="114"/>
    </row>
    <row r="67" spans="2:12">
      <c r="B67" s="113"/>
      <c r="C67" s="113"/>
      <c r="D67" s="114"/>
      <c r="E67" s="114"/>
      <c r="F67" s="114"/>
      <c r="G67" s="114"/>
      <c r="H67" s="114"/>
      <c r="I67" s="114"/>
      <c r="J67" s="114"/>
      <c r="K67" s="114"/>
      <c r="L67" s="114"/>
    </row>
    <row r="68" spans="2:12">
      <c r="B68" s="113"/>
      <c r="C68" s="113"/>
      <c r="D68" s="114"/>
      <c r="E68" s="114"/>
      <c r="F68" s="114"/>
      <c r="G68" s="114"/>
      <c r="H68" s="114"/>
      <c r="I68" s="114"/>
      <c r="J68" s="114"/>
      <c r="K68" s="114"/>
      <c r="L68" s="114"/>
    </row>
    <row r="69" spans="2:12">
      <c r="B69" s="113"/>
      <c r="C69" s="113"/>
      <c r="D69" s="114"/>
      <c r="E69" s="114"/>
      <c r="F69" s="114"/>
      <c r="G69" s="114"/>
      <c r="H69" s="114"/>
      <c r="I69" s="114"/>
      <c r="J69" s="114"/>
      <c r="K69" s="114"/>
      <c r="L69" s="114"/>
    </row>
    <row r="70" spans="2:12">
      <c r="B70" s="113"/>
      <c r="C70" s="113"/>
      <c r="D70" s="114"/>
      <c r="E70" s="114"/>
      <c r="F70" s="114"/>
      <c r="G70" s="114"/>
      <c r="H70" s="114"/>
      <c r="I70" s="114"/>
      <c r="J70" s="114"/>
      <c r="K70" s="114"/>
      <c r="L70" s="114"/>
    </row>
    <row r="71" spans="2:12">
      <c r="B71" s="113"/>
      <c r="C71" s="113"/>
      <c r="D71" s="114"/>
      <c r="E71" s="114"/>
      <c r="F71" s="114"/>
      <c r="G71" s="114"/>
      <c r="H71" s="114"/>
      <c r="I71" s="114"/>
      <c r="J71" s="114"/>
      <c r="K71" s="114"/>
      <c r="L71" s="114"/>
    </row>
    <row r="72" spans="2:12">
      <c r="B72" s="113"/>
      <c r="C72" s="113"/>
      <c r="D72" s="114"/>
      <c r="E72" s="114"/>
      <c r="F72" s="114"/>
      <c r="G72" s="114"/>
      <c r="H72" s="114"/>
      <c r="I72" s="114"/>
      <c r="J72" s="114"/>
      <c r="K72" s="114"/>
      <c r="L72" s="114"/>
    </row>
    <row r="73" spans="2:12">
      <c r="B73" s="113"/>
      <c r="C73" s="113"/>
      <c r="D73" s="114"/>
      <c r="E73" s="114"/>
      <c r="F73" s="114"/>
      <c r="G73" s="114"/>
      <c r="H73" s="114"/>
      <c r="I73" s="114"/>
      <c r="J73" s="114"/>
      <c r="K73" s="114"/>
      <c r="L73" s="114"/>
    </row>
    <row r="74" spans="2:12">
      <c r="B74" s="113"/>
      <c r="C74" s="113"/>
      <c r="D74" s="114"/>
      <c r="E74" s="114"/>
      <c r="F74" s="114"/>
      <c r="G74" s="114"/>
      <c r="H74" s="114"/>
      <c r="I74" s="114"/>
      <c r="J74" s="114"/>
      <c r="K74" s="114"/>
      <c r="L74" s="114"/>
    </row>
    <row r="75" spans="2:12">
      <c r="B75" s="113"/>
      <c r="C75" s="113"/>
      <c r="D75" s="114"/>
      <c r="E75" s="114"/>
      <c r="F75" s="114"/>
      <c r="G75" s="114"/>
      <c r="H75" s="114"/>
      <c r="I75" s="114"/>
      <c r="J75" s="114"/>
      <c r="K75" s="114"/>
      <c r="L75" s="114"/>
    </row>
    <row r="76" spans="2:12">
      <c r="B76" s="113"/>
      <c r="C76" s="113"/>
      <c r="D76" s="114"/>
      <c r="E76" s="114"/>
      <c r="F76" s="114"/>
      <c r="G76" s="114"/>
      <c r="H76" s="114"/>
      <c r="I76" s="114"/>
      <c r="J76" s="114"/>
      <c r="K76" s="114"/>
      <c r="L76" s="114"/>
    </row>
    <row r="77" spans="2:12">
      <c r="B77" s="113"/>
      <c r="C77" s="113"/>
      <c r="D77" s="114"/>
      <c r="E77" s="114"/>
      <c r="F77" s="114"/>
      <c r="G77" s="114"/>
      <c r="H77" s="114"/>
      <c r="I77" s="114"/>
      <c r="J77" s="114"/>
      <c r="K77" s="114"/>
      <c r="L77" s="114"/>
    </row>
    <row r="78" spans="2:12">
      <c r="B78" s="113"/>
      <c r="C78" s="113"/>
      <c r="D78" s="114"/>
      <c r="E78" s="114"/>
      <c r="F78" s="114"/>
      <c r="G78" s="114"/>
      <c r="H78" s="114"/>
      <c r="I78" s="114"/>
      <c r="J78" s="114"/>
      <c r="K78" s="114"/>
      <c r="L78" s="114"/>
    </row>
    <row r="79" spans="2:12">
      <c r="B79" s="113"/>
      <c r="C79" s="113"/>
      <c r="D79" s="114"/>
      <c r="E79" s="114"/>
      <c r="F79" s="114"/>
      <c r="G79" s="114"/>
      <c r="H79" s="114"/>
      <c r="I79" s="114"/>
      <c r="J79" s="114"/>
      <c r="K79" s="114"/>
      <c r="L79" s="114"/>
    </row>
    <row r="80" spans="2:12">
      <c r="B80" s="113"/>
      <c r="C80" s="113"/>
      <c r="D80" s="114"/>
      <c r="E80" s="114"/>
      <c r="F80" s="114"/>
      <c r="G80" s="114"/>
      <c r="H80" s="114"/>
      <c r="I80" s="114"/>
      <c r="J80" s="114"/>
      <c r="K80" s="114"/>
      <c r="L80" s="114"/>
    </row>
    <row r="81" spans="2:12">
      <c r="B81" s="113"/>
      <c r="C81" s="113"/>
      <c r="D81" s="114"/>
      <c r="E81" s="114"/>
      <c r="F81" s="114"/>
      <c r="G81" s="114"/>
      <c r="H81" s="114"/>
      <c r="I81" s="114"/>
      <c r="J81" s="114"/>
      <c r="K81" s="114"/>
      <c r="L81" s="114"/>
    </row>
    <row r="82" spans="2:12">
      <c r="B82" s="113"/>
      <c r="C82" s="113"/>
      <c r="D82" s="114"/>
      <c r="E82" s="114"/>
      <c r="F82" s="114"/>
      <c r="G82" s="114"/>
      <c r="H82" s="114"/>
      <c r="I82" s="114"/>
      <c r="J82" s="114"/>
      <c r="K82" s="114"/>
      <c r="L82" s="114"/>
    </row>
    <row r="83" spans="2:12">
      <c r="B83" s="113"/>
      <c r="C83" s="113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>
      <c r="B84" s="113"/>
      <c r="C84" s="113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>
      <c r="B85" s="113"/>
      <c r="C85" s="113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>
      <c r="B86" s="113"/>
      <c r="C86" s="113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2">
      <c r="B87" s="113"/>
      <c r="C87" s="113"/>
      <c r="D87" s="114"/>
      <c r="E87" s="114"/>
      <c r="F87" s="114"/>
      <c r="G87" s="114"/>
      <c r="H87" s="114"/>
      <c r="I87" s="114"/>
      <c r="J87" s="114"/>
      <c r="K87" s="114"/>
      <c r="L87" s="114"/>
    </row>
    <row r="88" spans="2:12">
      <c r="B88" s="113"/>
      <c r="C88" s="113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2:12">
      <c r="B89" s="113"/>
      <c r="C89" s="113"/>
      <c r="D89" s="114"/>
      <c r="E89" s="114"/>
      <c r="F89" s="114"/>
      <c r="G89" s="114"/>
      <c r="H89" s="114"/>
      <c r="I89" s="114"/>
      <c r="J89" s="114"/>
      <c r="K89" s="114"/>
      <c r="L89" s="114"/>
    </row>
    <row r="90" spans="2:12">
      <c r="B90" s="113"/>
      <c r="C90" s="113"/>
      <c r="D90" s="114"/>
      <c r="E90" s="114"/>
      <c r="F90" s="114"/>
      <c r="G90" s="114"/>
      <c r="H90" s="114"/>
      <c r="I90" s="114"/>
      <c r="J90" s="114"/>
      <c r="K90" s="114"/>
      <c r="L90" s="114"/>
    </row>
    <row r="91" spans="2:12">
      <c r="B91" s="113"/>
      <c r="C91" s="113"/>
      <c r="D91" s="114"/>
      <c r="E91" s="114"/>
      <c r="F91" s="114"/>
      <c r="G91" s="114"/>
      <c r="H91" s="114"/>
      <c r="I91" s="114"/>
      <c r="J91" s="114"/>
      <c r="K91" s="114"/>
      <c r="L91" s="114"/>
    </row>
    <row r="92" spans="2:12">
      <c r="B92" s="113"/>
      <c r="C92" s="113"/>
      <c r="D92" s="114"/>
      <c r="E92" s="114"/>
      <c r="F92" s="114"/>
      <c r="G92" s="114"/>
      <c r="H92" s="114"/>
      <c r="I92" s="114"/>
      <c r="J92" s="114"/>
      <c r="K92" s="114"/>
      <c r="L92" s="114"/>
    </row>
    <row r="93" spans="2:12">
      <c r="B93" s="113"/>
      <c r="C93" s="113"/>
      <c r="D93" s="114"/>
      <c r="E93" s="114"/>
      <c r="F93" s="114"/>
      <c r="G93" s="114"/>
      <c r="H93" s="114"/>
      <c r="I93" s="114"/>
      <c r="J93" s="114"/>
      <c r="K93" s="114"/>
      <c r="L93" s="114"/>
    </row>
    <row r="94" spans="2:12">
      <c r="B94" s="113"/>
      <c r="C94" s="113"/>
      <c r="D94" s="114"/>
      <c r="E94" s="114"/>
      <c r="F94" s="114"/>
      <c r="G94" s="114"/>
      <c r="H94" s="114"/>
      <c r="I94" s="114"/>
      <c r="J94" s="114"/>
      <c r="K94" s="114"/>
      <c r="L94" s="114"/>
    </row>
    <row r="95" spans="2:12">
      <c r="B95" s="113"/>
      <c r="C95" s="113"/>
      <c r="D95" s="114"/>
      <c r="E95" s="114"/>
      <c r="F95" s="114"/>
      <c r="G95" s="114"/>
      <c r="H95" s="114"/>
      <c r="I95" s="114"/>
      <c r="J95" s="114"/>
      <c r="K95" s="114"/>
      <c r="L95" s="114"/>
    </row>
    <row r="96" spans="2:12">
      <c r="B96" s="113"/>
      <c r="C96" s="113"/>
      <c r="D96" s="114"/>
      <c r="E96" s="114"/>
      <c r="F96" s="114"/>
      <c r="G96" s="114"/>
      <c r="H96" s="114"/>
      <c r="I96" s="114"/>
      <c r="J96" s="114"/>
      <c r="K96" s="114"/>
      <c r="L96" s="114"/>
    </row>
    <row r="97" spans="2:12">
      <c r="B97" s="113"/>
      <c r="C97" s="113"/>
      <c r="D97" s="114"/>
      <c r="E97" s="114"/>
      <c r="F97" s="114"/>
      <c r="G97" s="114"/>
      <c r="H97" s="114"/>
      <c r="I97" s="114"/>
      <c r="J97" s="114"/>
      <c r="K97" s="114"/>
      <c r="L97" s="114"/>
    </row>
    <row r="98" spans="2:12">
      <c r="B98" s="113"/>
      <c r="C98" s="113"/>
      <c r="D98" s="114"/>
      <c r="E98" s="114"/>
      <c r="F98" s="114"/>
      <c r="G98" s="114"/>
      <c r="H98" s="114"/>
      <c r="I98" s="114"/>
      <c r="J98" s="114"/>
      <c r="K98" s="114"/>
      <c r="L98" s="114"/>
    </row>
    <row r="99" spans="2:12">
      <c r="B99" s="113"/>
      <c r="C99" s="113"/>
      <c r="D99" s="114"/>
      <c r="E99" s="114"/>
      <c r="F99" s="114"/>
      <c r="G99" s="114"/>
      <c r="H99" s="114"/>
      <c r="I99" s="114"/>
      <c r="J99" s="114"/>
      <c r="K99" s="114"/>
      <c r="L99" s="114"/>
    </row>
    <row r="100" spans="2:12">
      <c r="B100" s="113"/>
      <c r="C100" s="113"/>
      <c r="D100" s="114"/>
      <c r="E100" s="114"/>
      <c r="F100" s="114"/>
      <c r="G100" s="114"/>
      <c r="H100" s="114"/>
      <c r="I100" s="114"/>
      <c r="J100" s="114"/>
      <c r="K100" s="114"/>
      <c r="L100" s="114"/>
    </row>
    <row r="101" spans="2:12">
      <c r="B101" s="113"/>
      <c r="C101" s="113"/>
      <c r="D101" s="114"/>
      <c r="E101" s="114"/>
      <c r="F101" s="114"/>
      <c r="G101" s="114"/>
      <c r="H101" s="114"/>
      <c r="I101" s="114"/>
      <c r="J101" s="114"/>
      <c r="K101" s="114"/>
      <c r="L101" s="114"/>
    </row>
    <row r="102" spans="2:12">
      <c r="B102" s="113"/>
      <c r="C102" s="113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2:12">
      <c r="B103" s="113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</row>
    <row r="104" spans="2:12">
      <c r="B104" s="113"/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</row>
    <row r="105" spans="2:12">
      <c r="B105" s="113"/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</row>
    <row r="106" spans="2:12">
      <c r="B106" s="113"/>
      <c r="C106" s="113"/>
      <c r="D106" s="114"/>
      <c r="E106" s="114"/>
      <c r="F106" s="114"/>
      <c r="G106" s="114"/>
      <c r="H106" s="114"/>
      <c r="I106" s="114"/>
      <c r="J106" s="114"/>
      <c r="K106" s="114"/>
      <c r="L106" s="114"/>
    </row>
    <row r="107" spans="2:12">
      <c r="B107" s="113"/>
      <c r="C107" s="113"/>
      <c r="D107" s="114"/>
      <c r="E107" s="114"/>
      <c r="F107" s="114"/>
      <c r="G107" s="114"/>
      <c r="H107" s="114"/>
      <c r="I107" s="114"/>
      <c r="J107" s="114"/>
      <c r="K107" s="114"/>
      <c r="L107" s="114"/>
    </row>
    <row r="108" spans="2:12">
      <c r="B108" s="113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</row>
    <row r="109" spans="2:12">
      <c r="B109" s="113"/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</row>
    <row r="110" spans="2:12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</row>
    <row r="111" spans="2:12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</row>
    <row r="433" spans="2:12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</row>
    <row r="434" spans="2:12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</row>
    <row r="435" spans="2:12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</row>
    <row r="436" spans="2:12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</row>
    <row r="437" spans="2:12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</row>
    <row r="438" spans="2:12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</row>
    <row r="439" spans="2:12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</row>
    <row r="440" spans="2:12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</row>
    <row r="441" spans="2:12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</row>
    <row r="442" spans="2:12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</row>
    <row r="443" spans="2:12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</row>
    <row r="444" spans="2:12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</row>
    <row r="445" spans="2:12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</row>
    <row r="446" spans="2:12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</row>
    <row r="447" spans="2:12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</row>
    <row r="448" spans="2:12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</row>
    <row r="449" spans="2:12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</row>
    <row r="450" spans="2:12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</row>
    <row r="451" spans="2:12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</row>
    <row r="452" spans="2:12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</row>
    <row r="453" spans="2:12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</row>
    <row r="454" spans="2:12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</row>
    <row r="455" spans="2:12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</row>
    <row r="456" spans="2:12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</row>
    <row r="457" spans="2:12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</row>
    <row r="458" spans="2:12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</row>
    <row r="459" spans="2:12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</row>
    <row r="460" spans="2:12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</row>
    <row r="461" spans="2:12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</row>
    <row r="462" spans="2:12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</row>
    <row r="463" spans="2:12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</row>
    <row r="464" spans="2:12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</row>
    <row r="465" spans="2:12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</row>
    <row r="466" spans="2:12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</row>
    <row r="467" spans="2:12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</row>
    <row r="468" spans="2:12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</row>
    <row r="469" spans="2:12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</row>
    <row r="470" spans="2:12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</row>
    <row r="471" spans="2:12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</row>
    <row r="472" spans="2:12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</row>
    <row r="473" spans="2:12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</row>
    <row r="474" spans="2:12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</row>
    <row r="475" spans="2:12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</row>
    <row r="476" spans="2:12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</row>
    <row r="477" spans="2:12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</row>
    <row r="478" spans="2:12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</row>
    <row r="479" spans="2:12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</row>
    <row r="480" spans="2:12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</row>
    <row r="481" spans="2:12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</row>
    <row r="482" spans="2:12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</row>
    <row r="483" spans="2:12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</row>
    <row r="484" spans="2:12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</row>
    <row r="485" spans="2:12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</row>
    <row r="486" spans="2:12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</row>
    <row r="487" spans="2:12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</row>
    <row r="488" spans="2:12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</row>
    <row r="489" spans="2:12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</row>
    <row r="490" spans="2:12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</row>
    <row r="491" spans="2:12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</row>
    <row r="492" spans="2:12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</row>
    <row r="493" spans="2:12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</row>
    <row r="494" spans="2:12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</row>
    <row r="495" spans="2:12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</row>
    <row r="496" spans="2:12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</row>
    <row r="497" spans="2:12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</row>
    <row r="498" spans="2:12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</row>
    <row r="499" spans="2:12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</row>
    <row r="500" spans="2:12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</row>
    <row r="501" spans="2:12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</row>
    <row r="502" spans="2:12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</row>
    <row r="503" spans="2:12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</row>
    <row r="504" spans="2:12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</row>
    <row r="505" spans="2:12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</row>
    <row r="506" spans="2:12">
      <c r="E506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22" style="2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132</v>
      </c>
      <c r="C1" s="67" t="s" vm="1">
        <v>205</v>
      </c>
    </row>
    <row r="2" spans="2:11">
      <c r="B2" s="46" t="s">
        <v>131</v>
      </c>
      <c r="C2" s="67" t="s">
        <v>206</v>
      </c>
    </row>
    <row r="3" spans="2:11">
      <c r="B3" s="46" t="s">
        <v>133</v>
      </c>
      <c r="C3" s="67" t="s">
        <v>207</v>
      </c>
    </row>
    <row r="4" spans="2:11">
      <c r="B4" s="46" t="s">
        <v>134</v>
      </c>
      <c r="C4" s="67">
        <v>2148</v>
      </c>
    </row>
    <row r="6" spans="2:11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ht="26.25" customHeight="1">
      <c r="B7" s="127" t="s">
        <v>91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2:11" s="3" customFormat="1" ht="63">
      <c r="B8" s="21" t="s">
        <v>106</v>
      </c>
      <c r="C8" s="29" t="s">
        <v>41</v>
      </c>
      <c r="D8" s="29" t="s">
        <v>60</v>
      </c>
      <c r="E8" s="29" t="s">
        <v>93</v>
      </c>
      <c r="F8" s="29" t="s">
        <v>94</v>
      </c>
      <c r="G8" s="29" t="s">
        <v>183</v>
      </c>
      <c r="H8" s="29" t="s">
        <v>182</v>
      </c>
      <c r="I8" s="29" t="s">
        <v>101</v>
      </c>
      <c r="J8" s="29" t="s">
        <v>135</v>
      </c>
      <c r="K8" s="30" t="s">
        <v>137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190</v>
      </c>
      <c r="H9" s="15"/>
      <c r="I9" s="15" t="s">
        <v>186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44</v>
      </c>
      <c r="C11" s="69"/>
      <c r="D11" s="69"/>
      <c r="E11" s="69"/>
      <c r="F11" s="69"/>
      <c r="G11" s="77"/>
      <c r="H11" s="79"/>
      <c r="I11" s="77">
        <v>23.485183933000009</v>
      </c>
      <c r="J11" s="78">
        <f>IFERROR(I11/$I$11,0)</f>
        <v>1</v>
      </c>
      <c r="K11" s="78">
        <f>I11/'סכום נכסי הקרן'!$C$42</f>
        <v>4.5460461089448043E-3</v>
      </c>
    </row>
    <row r="12" spans="2:11" ht="19.5" customHeight="1">
      <c r="B12" s="70" t="s">
        <v>31</v>
      </c>
      <c r="C12" s="71"/>
      <c r="D12" s="71"/>
      <c r="E12" s="71"/>
      <c r="F12" s="71"/>
      <c r="G12" s="80"/>
      <c r="H12" s="82"/>
      <c r="I12" s="80">
        <v>23.433753528</v>
      </c>
      <c r="J12" s="81">
        <f t="shared" ref="J12:J67" si="0">IFERROR(I12/$I$11,0)</f>
        <v>0.99781009145396804</v>
      </c>
      <c r="K12" s="81">
        <f>I12/'סכום נכסי הקרן'!$C$42</f>
        <v>4.5360906837201703E-3</v>
      </c>
    </row>
    <row r="13" spans="2:11">
      <c r="B13" s="89" t="s">
        <v>1230</v>
      </c>
      <c r="C13" s="71"/>
      <c r="D13" s="71"/>
      <c r="E13" s="71"/>
      <c r="F13" s="71"/>
      <c r="G13" s="80"/>
      <c r="H13" s="82"/>
      <c r="I13" s="80">
        <v>27.017713650000001</v>
      </c>
      <c r="J13" s="81">
        <f t="shared" si="0"/>
        <v>1.1504152459302772</v>
      </c>
      <c r="K13" s="81">
        <f>I13/'סכום נכסי הקרן'!$C$42</f>
        <v>5.229840752432117E-3</v>
      </c>
    </row>
    <row r="14" spans="2:11">
      <c r="B14" s="76" t="s">
        <v>1231</v>
      </c>
      <c r="C14" s="73" t="s">
        <v>1232</v>
      </c>
      <c r="D14" s="86" t="s">
        <v>623</v>
      </c>
      <c r="E14" s="86" t="s">
        <v>118</v>
      </c>
      <c r="F14" s="100">
        <v>43894</v>
      </c>
      <c r="G14" s="83">
        <v>7344.5145750000001</v>
      </c>
      <c r="H14" s="85">
        <v>5.3680709999999996</v>
      </c>
      <c r="I14" s="83">
        <v>0.39425876899999995</v>
      </c>
      <c r="J14" s="84">
        <f t="shared" si="0"/>
        <v>1.6787552957846355E-2</v>
      </c>
      <c r="K14" s="84">
        <f>I14/'סכום נכסי הקרן'!$C$42</f>
        <v>7.6316989802722253E-5</v>
      </c>
    </row>
    <row r="15" spans="2:11">
      <c r="B15" s="76" t="s">
        <v>1233</v>
      </c>
      <c r="C15" s="73" t="s">
        <v>1234</v>
      </c>
      <c r="D15" s="86" t="s">
        <v>623</v>
      </c>
      <c r="E15" s="86" t="s">
        <v>118</v>
      </c>
      <c r="F15" s="100">
        <v>43893</v>
      </c>
      <c r="G15" s="83">
        <v>5830.9552399999993</v>
      </c>
      <c r="H15" s="85">
        <v>5.5804280000000004</v>
      </c>
      <c r="I15" s="83">
        <v>0.32539228600000003</v>
      </c>
      <c r="J15" s="84">
        <f t="shared" si="0"/>
        <v>1.3855215566047911E-2</v>
      </c>
      <c r="K15" s="84">
        <f>I15/'סכום נכסי הקרן'!$C$42</f>
        <v>6.2986448812623591E-5</v>
      </c>
    </row>
    <row r="16" spans="2:11" s="6" customFormat="1">
      <c r="B16" s="76" t="s">
        <v>1235</v>
      </c>
      <c r="C16" s="73" t="s">
        <v>1236</v>
      </c>
      <c r="D16" s="86" t="s">
        <v>623</v>
      </c>
      <c r="E16" s="86" t="s">
        <v>118</v>
      </c>
      <c r="F16" s="100">
        <v>43894</v>
      </c>
      <c r="G16" s="83">
        <v>8415.3905099999993</v>
      </c>
      <c r="H16" s="85">
        <v>5.8524839999999996</v>
      </c>
      <c r="I16" s="83">
        <v>0.49250942400000003</v>
      </c>
      <c r="J16" s="84">
        <f t="shared" si="0"/>
        <v>2.0971069479594519E-2</v>
      </c>
      <c r="K16" s="84">
        <f>I16/'סכום נכסי הקרן'!$C$42</f>
        <v>9.5335448808121792E-5</v>
      </c>
    </row>
    <row r="17" spans="2:11" s="6" customFormat="1">
      <c r="B17" s="76" t="s">
        <v>1237</v>
      </c>
      <c r="C17" s="73" t="s">
        <v>1238</v>
      </c>
      <c r="D17" s="86" t="s">
        <v>623</v>
      </c>
      <c r="E17" s="86" t="s">
        <v>118</v>
      </c>
      <c r="F17" s="100">
        <v>43895</v>
      </c>
      <c r="G17" s="83">
        <v>8866.6088400000008</v>
      </c>
      <c r="H17" s="85">
        <v>5.9391559999999997</v>
      </c>
      <c r="I17" s="83">
        <v>0.526601761</v>
      </c>
      <c r="J17" s="84">
        <f t="shared" si="0"/>
        <v>2.2422722449282159E-2</v>
      </c>
      <c r="K17" s="84">
        <f>I17/'סכום נכסי הקרן'!$C$42</f>
        <v>1.0193473014250847E-4</v>
      </c>
    </row>
    <row r="18" spans="2:11" s="6" customFormat="1">
      <c r="B18" s="76" t="s">
        <v>1239</v>
      </c>
      <c r="C18" s="73" t="s">
        <v>1240</v>
      </c>
      <c r="D18" s="86" t="s">
        <v>623</v>
      </c>
      <c r="E18" s="86" t="s">
        <v>118</v>
      </c>
      <c r="F18" s="100">
        <v>43895</v>
      </c>
      <c r="G18" s="83">
        <v>8868.6846000000005</v>
      </c>
      <c r="H18" s="85">
        <v>5.956372</v>
      </c>
      <c r="I18" s="83">
        <v>0.52825188099999998</v>
      </c>
      <c r="J18" s="84">
        <f t="shared" si="0"/>
        <v>2.2492984619879058E-2</v>
      </c>
      <c r="K18" s="84">
        <f>I18/'סכום נכסי הקרן'!$C$42</f>
        <v>1.0225414520975652E-4</v>
      </c>
    </row>
    <row r="19" spans="2:11">
      <c r="B19" s="76" t="s">
        <v>1241</v>
      </c>
      <c r="C19" s="73" t="s">
        <v>1242</v>
      </c>
      <c r="D19" s="86" t="s">
        <v>623</v>
      </c>
      <c r="E19" s="86" t="s">
        <v>118</v>
      </c>
      <c r="F19" s="100">
        <v>43941</v>
      </c>
      <c r="G19" s="83">
        <v>6084.8309699999991</v>
      </c>
      <c r="H19" s="85">
        <v>8.6246460000000003</v>
      </c>
      <c r="I19" s="83">
        <v>0.52479513599999994</v>
      </c>
      <c r="J19" s="84">
        <f t="shared" si="0"/>
        <v>2.2345796290000032E-2</v>
      </c>
      <c r="K19" s="84">
        <f>I19/'סכום נכסי הקרן'!$C$42</f>
        <v>1.0158502027542787E-4</v>
      </c>
    </row>
    <row r="20" spans="2:11">
      <c r="B20" s="76" t="s">
        <v>1243</v>
      </c>
      <c r="C20" s="73" t="s">
        <v>1244</v>
      </c>
      <c r="D20" s="86" t="s">
        <v>623</v>
      </c>
      <c r="E20" s="86" t="s">
        <v>118</v>
      </c>
      <c r="F20" s="100">
        <v>44089</v>
      </c>
      <c r="G20" s="83">
        <v>172998.92</v>
      </c>
      <c r="H20" s="85">
        <v>5.492254</v>
      </c>
      <c r="I20" s="83">
        <v>9.5015400000000003</v>
      </c>
      <c r="J20" s="84">
        <f t="shared" si="0"/>
        <v>0.40457592442565421</v>
      </c>
      <c r="K20" s="84">
        <f>I20/'סכום נכסי הקרן'!$C$42</f>
        <v>1.8392208070079925E-3</v>
      </c>
    </row>
    <row r="21" spans="2:11">
      <c r="B21" s="76" t="s">
        <v>1245</v>
      </c>
      <c r="C21" s="73" t="s">
        <v>1246</v>
      </c>
      <c r="D21" s="86" t="s">
        <v>623</v>
      </c>
      <c r="E21" s="86" t="s">
        <v>118</v>
      </c>
      <c r="F21" s="100">
        <v>44084</v>
      </c>
      <c r="G21" s="83">
        <v>17643.96</v>
      </c>
      <c r="H21" s="85">
        <v>5.4420729999999997</v>
      </c>
      <c r="I21" s="83">
        <v>0.96019716399999999</v>
      </c>
      <c r="J21" s="84">
        <f t="shared" si="0"/>
        <v>4.0885230736932274E-2</v>
      </c>
      <c r="K21" s="84">
        <f>I21/'סכום נכסי הקרן'!$C$42</f>
        <v>1.8586614410494147E-4</v>
      </c>
    </row>
    <row r="22" spans="2:11">
      <c r="B22" s="76" t="s">
        <v>1247</v>
      </c>
      <c r="C22" s="73" t="s">
        <v>1248</v>
      </c>
      <c r="D22" s="86" t="s">
        <v>623</v>
      </c>
      <c r="E22" s="86" t="s">
        <v>118</v>
      </c>
      <c r="F22" s="100">
        <v>44090</v>
      </c>
      <c r="G22" s="83">
        <v>11697.192512000001</v>
      </c>
      <c r="H22" s="85">
        <v>5.856503</v>
      </c>
      <c r="I22" s="83">
        <v>0.68504643999999992</v>
      </c>
      <c r="J22" s="84">
        <f t="shared" si="0"/>
        <v>2.9169302738030197E-2</v>
      </c>
      <c r="K22" s="84">
        <f>I22/'סכום נכסי הקרן'!$C$42</f>
        <v>1.3260499521285519E-4</v>
      </c>
    </row>
    <row r="23" spans="2:11">
      <c r="B23" s="76" t="s">
        <v>1249</v>
      </c>
      <c r="C23" s="73" t="s">
        <v>1250</v>
      </c>
      <c r="D23" s="86" t="s">
        <v>623</v>
      </c>
      <c r="E23" s="86" t="s">
        <v>118</v>
      </c>
      <c r="F23" s="100">
        <v>44103</v>
      </c>
      <c r="G23" s="83">
        <v>5940.9980999999998</v>
      </c>
      <c r="H23" s="85">
        <v>6.4669970000000001</v>
      </c>
      <c r="I23" s="83">
        <v>0.38420419299999992</v>
      </c>
      <c r="J23" s="84">
        <f t="shared" si="0"/>
        <v>1.6359428740097649E-2</v>
      </c>
      <c r="K23" s="84">
        <f>I23/'סכום נכסי הקרן'!$C$42</f>
        <v>7.437071736848072E-5</v>
      </c>
    </row>
    <row r="24" spans="2:11">
      <c r="B24" s="76" t="s">
        <v>1251</v>
      </c>
      <c r="C24" s="73" t="s">
        <v>1252</v>
      </c>
      <c r="D24" s="86" t="s">
        <v>623</v>
      </c>
      <c r="E24" s="86" t="s">
        <v>118</v>
      </c>
      <c r="F24" s="100">
        <v>44097</v>
      </c>
      <c r="G24" s="83">
        <v>8917.4649599999993</v>
      </c>
      <c r="H24" s="85">
        <v>6.4634900000000002</v>
      </c>
      <c r="I24" s="83">
        <v>0.57637949899999996</v>
      </c>
      <c r="J24" s="84">
        <f t="shared" si="0"/>
        <v>2.4542260373362677E-2</v>
      </c>
      <c r="K24" s="84">
        <f>I24/'סכום נכסי הקרן'!$C$42</f>
        <v>1.1157024727503566E-4</v>
      </c>
    </row>
    <row r="25" spans="2:11">
      <c r="B25" s="76" t="s">
        <v>1253</v>
      </c>
      <c r="C25" s="73" t="s">
        <v>1254</v>
      </c>
      <c r="D25" s="86" t="s">
        <v>623</v>
      </c>
      <c r="E25" s="86" t="s">
        <v>118</v>
      </c>
      <c r="F25" s="100">
        <v>44104</v>
      </c>
      <c r="G25" s="83">
        <v>11788.137944</v>
      </c>
      <c r="H25" s="85">
        <v>6.5797040000000004</v>
      </c>
      <c r="I25" s="83">
        <v>0.77562456400000002</v>
      </c>
      <c r="J25" s="84">
        <f t="shared" si="0"/>
        <v>3.3026122606182262E-2</v>
      </c>
      <c r="K25" s="84">
        <f>I25/'סכום נכסי הקרן'!$C$42</f>
        <v>1.5013827616736889E-4</v>
      </c>
    </row>
    <row r="26" spans="2:11">
      <c r="B26" s="76" t="s">
        <v>1255</v>
      </c>
      <c r="C26" s="73" t="s">
        <v>1256</v>
      </c>
      <c r="D26" s="86" t="s">
        <v>623</v>
      </c>
      <c r="E26" s="86" t="s">
        <v>118</v>
      </c>
      <c r="F26" s="100">
        <v>44103</v>
      </c>
      <c r="G26" s="83">
        <v>2978.5426199999997</v>
      </c>
      <c r="H26" s="85">
        <v>6.6566109999999998</v>
      </c>
      <c r="I26" s="83">
        <v>0.19826998499999998</v>
      </c>
      <c r="J26" s="84">
        <f t="shared" si="0"/>
        <v>8.4423432903756226E-3</v>
      </c>
      <c r="K26" s="84">
        <f>I26/'סכום נכסי הקרן'!$C$42</f>
        <v>3.8379281865588371E-5</v>
      </c>
    </row>
    <row r="27" spans="2:11">
      <c r="B27" s="76" t="s">
        <v>1257</v>
      </c>
      <c r="C27" s="73" t="s">
        <v>1258</v>
      </c>
      <c r="D27" s="86" t="s">
        <v>623</v>
      </c>
      <c r="E27" s="86" t="s">
        <v>118</v>
      </c>
      <c r="F27" s="100">
        <v>44194</v>
      </c>
      <c r="G27" s="83">
        <v>6413.8</v>
      </c>
      <c r="H27" s="85">
        <v>-0.219527</v>
      </c>
      <c r="I27" s="83">
        <v>-1.4080000000000001E-2</v>
      </c>
      <c r="J27" s="84">
        <f t="shared" si="0"/>
        <v>-5.9952692046901987E-4</v>
      </c>
      <c r="K27" s="84">
        <f>I27/'סכום נכסי הקרן'!$C$42</f>
        <v>-2.7254770240058488E-6</v>
      </c>
    </row>
    <row r="28" spans="2:11">
      <c r="B28" s="76" t="s">
        <v>1259</v>
      </c>
      <c r="C28" s="73" t="s">
        <v>1260</v>
      </c>
      <c r="D28" s="86" t="s">
        <v>623</v>
      </c>
      <c r="E28" s="86" t="s">
        <v>118</v>
      </c>
      <c r="F28" s="100">
        <v>44179</v>
      </c>
      <c r="G28" s="83">
        <v>1402.0029000000002</v>
      </c>
      <c r="H28" s="85">
        <v>0.93310099999999996</v>
      </c>
      <c r="I28" s="83">
        <v>1.3082109000000001E-2</v>
      </c>
      <c r="J28" s="84">
        <f t="shared" si="0"/>
        <v>5.5703668480185011E-4</v>
      </c>
      <c r="K28" s="84">
        <f>I28/'סכום נכסי הקרן'!$C$42</f>
        <v>2.5323144534829639E-6</v>
      </c>
    </row>
    <row r="29" spans="2:11">
      <c r="B29" s="76" t="s">
        <v>1261</v>
      </c>
      <c r="C29" s="73" t="s">
        <v>1262</v>
      </c>
      <c r="D29" s="86" t="s">
        <v>623</v>
      </c>
      <c r="E29" s="86" t="s">
        <v>118</v>
      </c>
      <c r="F29" s="100">
        <v>44175</v>
      </c>
      <c r="G29" s="83">
        <v>6945.7218700000003</v>
      </c>
      <c r="H29" s="85">
        <v>0.96267999999999998</v>
      </c>
      <c r="I29" s="83">
        <v>6.6865060000000004E-2</v>
      </c>
      <c r="J29" s="84">
        <f t="shared" si="0"/>
        <v>2.8471167264755856E-3</v>
      </c>
      <c r="K29" s="84">
        <f>I29/'סכום נכסי הקרן'!$C$42</f>
        <v>1.2943123916106003E-5</v>
      </c>
    </row>
    <row r="30" spans="2:11">
      <c r="B30" s="76" t="s">
        <v>1263</v>
      </c>
      <c r="C30" s="73" t="s">
        <v>1264</v>
      </c>
      <c r="D30" s="86" t="s">
        <v>623</v>
      </c>
      <c r="E30" s="86" t="s">
        <v>118</v>
      </c>
      <c r="F30" s="100">
        <v>44174</v>
      </c>
      <c r="G30" s="83">
        <v>5615.1037800000004</v>
      </c>
      <c r="H30" s="85">
        <v>1.0181530000000001</v>
      </c>
      <c r="I30" s="83">
        <v>5.7170341999999999E-2</v>
      </c>
      <c r="J30" s="84">
        <f t="shared" si="0"/>
        <v>2.4343152756690816E-3</v>
      </c>
      <c r="K30" s="84">
        <f>I30/'סכום נכסי הקרן'!$C$42</f>
        <v>1.1066509486900326E-5</v>
      </c>
    </row>
    <row r="31" spans="2:11">
      <c r="B31" s="76" t="s">
        <v>1265</v>
      </c>
      <c r="C31" s="73" t="s">
        <v>1266</v>
      </c>
      <c r="D31" s="86" t="s">
        <v>623</v>
      </c>
      <c r="E31" s="86" t="s">
        <v>118</v>
      </c>
      <c r="F31" s="100">
        <v>44167</v>
      </c>
      <c r="G31" s="83">
        <v>4255.56747</v>
      </c>
      <c r="H31" s="85">
        <v>2.0396429999999999</v>
      </c>
      <c r="I31" s="83">
        <v>8.6798368000000001E-2</v>
      </c>
      <c r="J31" s="84">
        <f t="shared" si="0"/>
        <v>3.6958777179528922E-3</v>
      </c>
      <c r="K31" s="84">
        <f>I31/'סכום נכסי הקרן'!$C$42</f>
        <v>1.6801630518835548E-5</v>
      </c>
    </row>
    <row r="32" spans="2:11">
      <c r="B32" s="76" t="s">
        <v>1267</v>
      </c>
      <c r="C32" s="73" t="s">
        <v>1268</v>
      </c>
      <c r="D32" s="86" t="s">
        <v>623</v>
      </c>
      <c r="E32" s="86" t="s">
        <v>118</v>
      </c>
      <c r="F32" s="100">
        <v>44160</v>
      </c>
      <c r="G32" s="83">
        <v>2149.0602749999998</v>
      </c>
      <c r="H32" s="85">
        <v>3.0687150000000001</v>
      </c>
      <c r="I32" s="83">
        <v>6.5948537000000002E-2</v>
      </c>
      <c r="J32" s="84">
        <f t="shared" si="0"/>
        <v>2.8080911432561942E-3</v>
      </c>
      <c r="K32" s="84">
        <f>I32/'סכום נכסי הקרן'!$C$42</f>
        <v>1.2765711815362188E-5</v>
      </c>
    </row>
    <row r="33" spans="2:11">
      <c r="B33" s="76" t="s">
        <v>1269</v>
      </c>
      <c r="C33" s="73" t="s">
        <v>1270</v>
      </c>
      <c r="D33" s="86" t="s">
        <v>623</v>
      </c>
      <c r="E33" s="86" t="s">
        <v>118</v>
      </c>
      <c r="F33" s="100">
        <v>44158</v>
      </c>
      <c r="G33" s="83">
        <v>7200.2924999999996</v>
      </c>
      <c r="H33" s="85">
        <v>3.5186259999999998</v>
      </c>
      <c r="I33" s="83">
        <v>0.25335139299999998</v>
      </c>
      <c r="J33" s="84">
        <f t="shared" si="0"/>
        <v>1.0787711679106988E-2</v>
      </c>
      <c r="K33" s="84">
        <f>I33/'סכום נכסי הקרן'!$C$42</f>
        <v>4.9041434703222739E-5</v>
      </c>
    </row>
    <row r="34" spans="2:11">
      <c r="B34" s="76" t="s">
        <v>1271</v>
      </c>
      <c r="C34" s="73" t="s">
        <v>1272</v>
      </c>
      <c r="D34" s="86" t="s">
        <v>623</v>
      </c>
      <c r="E34" s="86" t="s">
        <v>118</v>
      </c>
      <c r="F34" s="100">
        <v>44152</v>
      </c>
      <c r="G34" s="83">
        <v>10026.733877999999</v>
      </c>
      <c r="H34" s="85">
        <v>4.0026020000000004</v>
      </c>
      <c r="I34" s="83">
        <v>0.40133027700000007</v>
      </c>
      <c r="J34" s="84">
        <f t="shared" si="0"/>
        <v>1.7088658029885566E-2</v>
      </c>
      <c r="K34" s="84">
        <f>I34/'סכום נכסי הקרן'!$C$42</f>
        <v>7.7685827343849652E-5</v>
      </c>
    </row>
    <row r="35" spans="2:11">
      <c r="B35" s="76" t="s">
        <v>1273</v>
      </c>
      <c r="C35" s="73" t="s">
        <v>1274</v>
      </c>
      <c r="D35" s="86" t="s">
        <v>623</v>
      </c>
      <c r="E35" s="86" t="s">
        <v>118</v>
      </c>
      <c r="F35" s="100">
        <v>44153</v>
      </c>
      <c r="G35" s="83">
        <v>8598.1969439999993</v>
      </c>
      <c r="H35" s="85">
        <v>3.9853540000000001</v>
      </c>
      <c r="I35" s="83">
        <v>0.34266860900000001</v>
      </c>
      <c r="J35" s="84">
        <f t="shared" si="0"/>
        <v>1.4590842038009423E-2</v>
      </c>
      <c r="K35" s="84">
        <f>I35/'סכום נכסי הקרן'!$C$42</f>
        <v>6.6330640673121011E-5</v>
      </c>
    </row>
    <row r="36" spans="2:11">
      <c r="B36" s="76" t="s">
        <v>1275</v>
      </c>
      <c r="C36" s="73" t="s">
        <v>1276</v>
      </c>
      <c r="D36" s="86" t="s">
        <v>623</v>
      </c>
      <c r="E36" s="86" t="s">
        <v>118</v>
      </c>
      <c r="F36" s="100">
        <v>44144</v>
      </c>
      <c r="G36" s="83">
        <v>193605.12</v>
      </c>
      <c r="H36" s="85">
        <v>4.3803280000000004</v>
      </c>
      <c r="I36" s="83">
        <v>8.4805400000000013</v>
      </c>
      <c r="J36" s="84">
        <f t="shared" si="0"/>
        <v>0.36110170668425728</v>
      </c>
      <c r="K36" s="84">
        <f>I36/'סכום נכסי הקרן'!$C$42</f>
        <v>1.6415850086052958E-3</v>
      </c>
    </row>
    <row r="37" spans="2:11">
      <c r="B37" s="76" t="s">
        <v>1277</v>
      </c>
      <c r="C37" s="73" t="s">
        <v>1278</v>
      </c>
      <c r="D37" s="86" t="s">
        <v>623</v>
      </c>
      <c r="E37" s="86" t="s">
        <v>118</v>
      </c>
      <c r="F37" s="100">
        <v>44145</v>
      </c>
      <c r="G37" s="83">
        <v>2882.8503040000001</v>
      </c>
      <c r="H37" s="85">
        <v>4.5054160000000003</v>
      </c>
      <c r="I37" s="83">
        <v>0.12988438899999999</v>
      </c>
      <c r="J37" s="84">
        <f t="shared" si="0"/>
        <v>5.5304820848132265E-3</v>
      </c>
      <c r="K37" s="84">
        <f>I37/'סכום נכסי הקרן'!$C$42</f>
        <v>2.5141826562254116E-5</v>
      </c>
    </row>
    <row r="38" spans="2:11">
      <c r="B38" s="76" t="s">
        <v>1279</v>
      </c>
      <c r="C38" s="73" t="s">
        <v>1280</v>
      </c>
      <c r="D38" s="86" t="s">
        <v>623</v>
      </c>
      <c r="E38" s="86" t="s">
        <v>118</v>
      </c>
      <c r="F38" s="100">
        <v>44144</v>
      </c>
      <c r="G38" s="83">
        <v>10194.533055</v>
      </c>
      <c r="H38" s="85">
        <v>4.5385770000000001</v>
      </c>
      <c r="I38" s="83">
        <v>0.46268671699999997</v>
      </c>
      <c r="J38" s="84">
        <f t="shared" si="0"/>
        <v>1.9701217513134296E-2</v>
      </c>
      <c r="K38" s="84">
        <f>I38/'סכום נכסי הקרן'!$C$42</f>
        <v>8.9562643217059389E-5</v>
      </c>
    </row>
    <row r="39" spans="2:11">
      <c r="B39" s="76" t="s">
        <v>1281</v>
      </c>
      <c r="C39" s="73" t="s">
        <v>1282</v>
      </c>
      <c r="D39" s="86" t="s">
        <v>623</v>
      </c>
      <c r="E39" s="86" t="s">
        <v>118</v>
      </c>
      <c r="F39" s="100">
        <v>44126</v>
      </c>
      <c r="G39" s="83">
        <v>7289.8096499999992</v>
      </c>
      <c r="H39" s="85">
        <v>4.6842290000000002</v>
      </c>
      <c r="I39" s="83">
        <v>0.341471366</v>
      </c>
      <c r="J39" s="84">
        <f t="shared" si="0"/>
        <v>1.4539863386813181E-2</v>
      </c>
      <c r="K39" s="84">
        <f>I39/'סכום נכסי הקרן'!$C$42</f>
        <v>6.609888937421108E-5</v>
      </c>
    </row>
    <row r="40" spans="2:11">
      <c r="B40" s="76" t="s">
        <v>1283</v>
      </c>
      <c r="C40" s="73" t="s">
        <v>1284</v>
      </c>
      <c r="D40" s="86" t="s">
        <v>623</v>
      </c>
      <c r="E40" s="86" t="s">
        <v>118</v>
      </c>
      <c r="F40" s="100">
        <v>44132</v>
      </c>
      <c r="G40" s="83">
        <v>4393.8649800000003</v>
      </c>
      <c r="H40" s="85">
        <v>5.0779769999999997</v>
      </c>
      <c r="I40" s="83">
        <v>0.22311945600000002</v>
      </c>
      <c r="J40" s="84">
        <f t="shared" si="0"/>
        <v>9.5004346841195304E-3</v>
      </c>
      <c r="K40" s="84">
        <f>I40/'סכום נכסי הקרן'!$C$42</f>
        <v>4.3189414129025854E-5</v>
      </c>
    </row>
    <row r="41" spans="2:11">
      <c r="B41" s="76" t="s">
        <v>1285</v>
      </c>
      <c r="C41" s="73" t="s">
        <v>1286</v>
      </c>
      <c r="D41" s="86" t="s">
        <v>623</v>
      </c>
      <c r="E41" s="86" t="s">
        <v>118</v>
      </c>
      <c r="F41" s="100">
        <v>44137</v>
      </c>
      <c r="G41" s="83">
        <v>4404.6329850000002</v>
      </c>
      <c r="H41" s="85">
        <v>5.3081820000000004</v>
      </c>
      <c r="I41" s="83">
        <v>0.233805925</v>
      </c>
      <c r="J41" s="84">
        <f t="shared" si="0"/>
        <v>9.9554649291662377E-3</v>
      </c>
      <c r="K41" s="84">
        <f>I41/'סכום נכסי הקרן'!$C$42</f>
        <v>4.5258002603972633E-5</v>
      </c>
    </row>
    <row r="42" spans="2:11">
      <c r="B42" s="72"/>
      <c r="C42" s="73"/>
      <c r="D42" s="73"/>
      <c r="E42" s="73"/>
      <c r="F42" s="73"/>
      <c r="G42" s="83"/>
      <c r="H42" s="85"/>
      <c r="I42" s="73"/>
      <c r="J42" s="84"/>
      <c r="K42" s="73"/>
    </row>
    <row r="43" spans="2:11">
      <c r="B43" s="89" t="s">
        <v>177</v>
      </c>
      <c r="C43" s="71"/>
      <c r="D43" s="71"/>
      <c r="E43" s="71"/>
      <c r="F43" s="71"/>
      <c r="G43" s="80"/>
      <c r="H43" s="82"/>
      <c r="I43" s="80">
        <v>-3.7474549750000001</v>
      </c>
      <c r="J43" s="81">
        <f t="shared" si="0"/>
        <v>-0.15956677136065753</v>
      </c>
      <c r="K43" s="81">
        <f>I43/'סכום נכסי הקרן'!$C$42</f>
        <v>-7.2539790006100231E-4</v>
      </c>
    </row>
    <row r="44" spans="2:11">
      <c r="B44" s="76" t="s">
        <v>1287</v>
      </c>
      <c r="C44" s="73" t="s">
        <v>1288</v>
      </c>
      <c r="D44" s="86" t="s">
        <v>623</v>
      </c>
      <c r="E44" s="86" t="s">
        <v>120</v>
      </c>
      <c r="F44" s="100">
        <v>44076</v>
      </c>
      <c r="G44" s="83">
        <v>3475.8279980000002</v>
      </c>
      <c r="H44" s="85">
        <v>-3.1245120000000002</v>
      </c>
      <c r="I44" s="83">
        <v>-0.108602647</v>
      </c>
      <c r="J44" s="84">
        <f t="shared" si="0"/>
        <v>-4.6243047237708836E-3</v>
      </c>
      <c r="K44" s="84">
        <f>I44/'סכום נכסי הקרן'!$C$42</f>
        <v>-2.1022302496073701E-5</v>
      </c>
    </row>
    <row r="45" spans="2:11">
      <c r="B45" s="76" t="s">
        <v>1289</v>
      </c>
      <c r="C45" s="73" t="s">
        <v>1290</v>
      </c>
      <c r="D45" s="86" t="s">
        <v>623</v>
      </c>
      <c r="E45" s="86" t="s">
        <v>121</v>
      </c>
      <c r="F45" s="100">
        <v>44098</v>
      </c>
      <c r="G45" s="83">
        <v>16458.71</v>
      </c>
      <c r="H45" s="85">
        <v>-7.2931600000000003</v>
      </c>
      <c r="I45" s="83">
        <v>-1.2003599999999999</v>
      </c>
      <c r="J45" s="84">
        <f t="shared" si="0"/>
        <v>-5.1111373171462547E-2</v>
      </c>
      <c r="K45" s="84">
        <f>I45/'סכום נכסי הקרן'!$C$42</f>
        <v>-2.3235465912895315E-4</v>
      </c>
    </row>
    <row r="46" spans="2:11">
      <c r="B46" s="76" t="s">
        <v>1291</v>
      </c>
      <c r="C46" s="73" t="s">
        <v>1292</v>
      </c>
      <c r="D46" s="86" t="s">
        <v>623</v>
      </c>
      <c r="E46" s="86" t="s">
        <v>121</v>
      </c>
      <c r="F46" s="100">
        <v>44104</v>
      </c>
      <c r="G46" s="83">
        <v>1652.41</v>
      </c>
      <c r="H46" s="85">
        <v>-6.336805</v>
      </c>
      <c r="I46" s="83">
        <v>-0.10471</v>
      </c>
      <c r="J46" s="84">
        <f t="shared" si="0"/>
        <v>-4.4585556706186842E-3</v>
      </c>
      <c r="K46" s="84">
        <f>I46/'סכום נכסי הקרן'!$C$42</f>
        <v>-2.0268799657929859E-5</v>
      </c>
    </row>
    <row r="47" spans="2:11">
      <c r="B47" s="76" t="s">
        <v>1293</v>
      </c>
      <c r="C47" s="73" t="s">
        <v>1294</v>
      </c>
      <c r="D47" s="86" t="s">
        <v>623</v>
      </c>
      <c r="E47" s="86" t="s">
        <v>121</v>
      </c>
      <c r="F47" s="100">
        <v>44081</v>
      </c>
      <c r="G47" s="83">
        <v>3673.2432739999999</v>
      </c>
      <c r="H47" s="85">
        <v>-3.4228670000000001</v>
      </c>
      <c r="I47" s="83">
        <v>-0.12573024700000002</v>
      </c>
      <c r="J47" s="84">
        <f t="shared" si="0"/>
        <v>-5.3535985648948325E-3</v>
      </c>
      <c r="K47" s="84">
        <f>I47/'סכום נכסי הקרן'!$C$42</f>
        <v>-2.4337705924792638E-5</v>
      </c>
    </row>
    <row r="48" spans="2:11">
      <c r="B48" s="76" t="s">
        <v>1295</v>
      </c>
      <c r="C48" s="73" t="s">
        <v>1296</v>
      </c>
      <c r="D48" s="86" t="s">
        <v>623</v>
      </c>
      <c r="E48" s="86" t="s">
        <v>120</v>
      </c>
      <c r="F48" s="100">
        <v>44166</v>
      </c>
      <c r="G48" s="83">
        <v>3232.1613550000002</v>
      </c>
      <c r="H48" s="85">
        <v>2.330657</v>
      </c>
      <c r="I48" s="83">
        <v>7.5330596999999999E-2</v>
      </c>
      <c r="J48" s="84">
        <f t="shared" si="0"/>
        <v>3.207579604865255E-3</v>
      </c>
      <c r="K48" s="84">
        <f>I48/'סכום נכסי הקרן'!$C$42</f>
        <v>1.4581804781828403E-5</v>
      </c>
    </row>
    <row r="49" spans="2:11">
      <c r="B49" s="76" t="s">
        <v>1297</v>
      </c>
      <c r="C49" s="73" t="s">
        <v>1298</v>
      </c>
      <c r="D49" s="86" t="s">
        <v>623</v>
      </c>
      <c r="E49" s="86" t="s">
        <v>122</v>
      </c>
      <c r="F49" s="100">
        <v>44173</v>
      </c>
      <c r="G49" s="83">
        <v>4774.28</v>
      </c>
      <c r="H49" s="85">
        <v>-4.1317219999999999</v>
      </c>
      <c r="I49" s="83">
        <v>-0.19725999999999999</v>
      </c>
      <c r="J49" s="84">
        <f t="shared" si="0"/>
        <v>-8.3993380917413967E-3</v>
      </c>
      <c r="K49" s="84">
        <f>I49/'סכום נכסי הקרן'!$C$42</f>
        <v>-3.8183778249672846E-5</v>
      </c>
    </row>
    <row r="50" spans="2:11">
      <c r="B50" s="76" t="s">
        <v>1299</v>
      </c>
      <c r="C50" s="73" t="s">
        <v>1300</v>
      </c>
      <c r="D50" s="86" t="s">
        <v>623</v>
      </c>
      <c r="E50" s="86" t="s">
        <v>120</v>
      </c>
      <c r="F50" s="100">
        <v>44105</v>
      </c>
      <c r="G50" s="83">
        <v>23449.18</v>
      </c>
      <c r="H50" s="85">
        <v>-4.3812189999999998</v>
      </c>
      <c r="I50" s="83">
        <v>-1.0273599999999998</v>
      </c>
      <c r="J50" s="84">
        <f t="shared" si="0"/>
        <v>-4.374502677649518E-2</v>
      </c>
      <c r="K50" s="84">
        <f>I50/'סכום נכסי הקרן'!$C$42</f>
        <v>-1.9886690876297217E-4</v>
      </c>
    </row>
    <row r="51" spans="2:11">
      <c r="B51" s="76" t="s">
        <v>1301</v>
      </c>
      <c r="C51" s="73" t="s">
        <v>1302</v>
      </c>
      <c r="D51" s="86" t="s">
        <v>623</v>
      </c>
      <c r="E51" s="86" t="s">
        <v>120</v>
      </c>
      <c r="F51" s="100">
        <v>44117</v>
      </c>
      <c r="G51" s="83">
        <v>3678.2517869999997</v>
      </c>
      <c r="H51" s="85">
        <v>-3.873602</v>
      </c>
      <c r="I51" s="83">
        <v>-0.142480834</v>
      </c>
      <c r="J51" s="84">
        <f t="shared" si="0"/>
        <v>-6.0668391785424448E-3</v>
      </c>
      <c r="K51" s="84">
        <f>I51/'סכום נכסי הקרן'!$C$42</f>
        <v>-2.7580130641206773E-5</v>
      </c>
    </row>
    <row r="52" spans="2:11">
      <c r="B52" s="76" t="s">
        <v>1303</v>
      </c>
      <c r="C52" s="73" t="s">
        <v>1304</v>
      </c>
      <c r="D52" s="86" t="s">
        <v>623</v>
      </c>
      <c r="E52" s="86" t="s">
        <v>120</v>
      </c>
      <c r="F52" s="100">
        <v>44161</v>
      </c>
      <c r="G52" s="83">
        <v>17560.23</v>
      </c>
      <c r="H52" s="85">
        <v>-2.7163650000000001</v>
      </c>
      <c r="I52" s="83">
        <v>-0.47699999999999998</v>
      </c>
      <c r="J52" s="84">
        <f t="shared" si="0"/>
        <v>-2.0310677632366651E-2</v>
      </c>
      <c r="K52" s="84">
        <f>I52/'סכום נכסי הקרן'!$C$42</f>
        <v>-9.2333277020652685E-5</v>
      </c>
    </row>
    <row r="53" spans="2:11">
      <c r="B53" s="76" t="s">
        <v>1305</v>
      </c>
      <c r="C53" s="73" t="s">
        <v>1306</v>
      </c>
      <c r="D53" s="86" t="s">
        <v>623</v>
      </c>
      <c r="E53" s="86" t="s">
        <v>120</v>
      </c>
      <c r="F53" s="100">
        <v>44179</v>
      </c>
      <c r="G53" s="83">
        <v>549.44000000000005</v>
      </c>
      <c r="H53" s="85">
        <v>-0.56967100000000004</v>
      </c>
      <c r="I53" s="83">
        <v>-3.13E-3</v>
      </c>
      <c r="J53" s="84">
        <f t="shared" si="0"/>
        <v>-1.3327551570085455E-4</v>
      </c>
      <c r="K53" s="84">
        <f>I53/'סכום נכסי הקרן'!$C$42</f>
        <v>-6.0587663956948202E-7</v>
      </c>
    </row>
    <row r="54" spans="2:11">
      <c r="B54" s="76" t="s">
        <v>1307</v>
      </c>
      <c r="C54" s="73" t="s">
        <v>1308</v>
      </c>
      <c r="D54" s="86" t="s">
        <v>623</v>
      </c>
      <c r="E54" s="86" t="s">
        <v>120</v>
      </c>
      <c r="F54" s="100">
        <v>44194</v>
      </c>
      <c r="G54" s="83">
        <v>672.32</v>
      </c>
      <c r="H54" s="85">
        <v>0.197822</v>
      </c>
      <c r="I54" s="83">
        <v>1.33E-3</v>
      </c>
      <c r="J54" s="84">
        <f t="shared" si="0"/>
        <v>5.6631449163621905E-5</v>
      </c>
      <c r="K54" s="84">
        <f>I54/'סכום נכסי הקרן'!$C$42</f>
        <v>2.5744917911418883E-7</v>
      </c>
    </row>
    <row r="55" spans="2:11">
      <c r="B55" s="76" t="s">
        <v>1309</v>
      </c>
      <c r="C55" s="73" t="s">
        <v>1310</v>
      </c>
      <c r="D55" s="86" t="s">
        <v>623</v>
      </c>
      <c r="E55" s="86" t="s">
        <v>121</v>
      </c>
      <c r="F55" s="100">
        <v>44140</v>
      </c>
      <c r="G55" s="83">
        <v>1817.2960949999999</v>
      </c>
      <c r="H55" s="85">
        <v>-4.5942170000000004</v>
      </c>
      <c r="I55" s="83">
        <v>-8.3490522999999997E-2</v>
      </c>
      <c r="J55" s="84">
        <f t="shared" si="0"/>
        <v>-3.5550295555779742E-3</v>
      </c>
      <c r="K55" s="84">
        <f>I55/'סכום נכסי הקרן'!$C$42</f>
        <v>-1.6161328278319025E-5</v>
      </c>
    </row>
    <row r="56" spans="2:11">
      <c r="B56" s="76" t="s">
        <v>1311</v>
      </c>
      <c r="C56" s="73" t="s">
        <v>1312</v>
      </c>
      <c r="D56" s="86" t="s">
        <v>623</v>
      </c>
      <c r="E56" s="86" t="s">
        <v>121</v>
      </c>
      <c r="F56" s="100">
        <v>44140</v>
      </c>
      <c r="G56" s="83">
        <v>2727.195436</v>
      </c>
      <c r="H56" s="85">
        <v>-4.5462699999999998</v>
      </c>
      <c r="I56" s="83">
        <v>-0.12398567499999999</v>
      </c>
      <c r="J56" s="84">
        <f t="shared" si="0"/>
        <v>-5.2793146246465014E-3</v>
      </c>
      <c r="K56" s="84">
        <f>I56/'סכום נכסי הקרן'!$C$42</f>
        <v>-2.4000007707269627E-5</v>
      </c>
    </row>
    <row r="57" spans="2:11">
      <c r="B57" s="76" t="s">
        <v>1313</v>
      </c>
      <c r="C57" s="73" t="s">
        <v>1314</v>
      </c>
      <c r="D57" s="86" t="s">
        <v>623</v>
      </c>
      <c r="E57" s="86" t="s">
        <v>121</v>
      </c>
      <c r="F57" s="100">
        <v>44151</v>
      </c>
      <c r="G57" s="83">
        <v>4238.08</v>
      </c>
      <c r="H57" s="85">
        <v>-3.6516540000000002</v>
      </c>
      <c r="I57" s="83">
        <v>-0.15475999999999998</v>
      </c>
      <c r="J57" s="84">
        <f t="shared" si="0"/>
        <v>-6.5896865207234027E-3</v>
      </c>
      <c r="K57" s="84">
        <f>I57/'סכום נכסי הקרן'!$C$42</f>
        <v>-2.9957018766700648E-5</v>
      </c>
    </row>
    <row r="58" spans="2:11">
      <c r="B58" s="76" t="s">
        <v>1315</v>
      </c>
      <c r="C58" s="73" t="s">
        <v>1316</v>
      </c>
      <c r="D58" s="86" t="s">
        <v>623</v>
      </c>
      <c r="E58" s="86" t="s">
        <v>121</v>
      </c>
      <c r="F58" s="100">
        <v>44172</v>
      </c>
      <c r="G58" s="83">
        <v>2782.8988780000004</v>
      </c>
      <c r="H58" s="85">
        <v>-2.4746009999999998</v>
      </c>
      <c r="I58" s="83">
        <v>-6.8865646000000003E-2</v>
      </c>
      <c r="J58" s="84">
        <f t="shared" si="0"/>
        <v>-2.9323017523075058E-3</v>
      </c>
      <c r="K58" s="84">
        <f>I58/'סכום נכסי הקרן'!$C$42</f>
        <v>-1.3330378971329566E-5</v>
      </c>
    </row>
    <row r="59" spans="2:11">
      <c r="B59" s="76" t="s">
        <v>1317</v>
      </c>
      <c r="C59" s="73" t="s">
        <v>1318</v>
      </c>
      <c r="D59" s="86" t="s">
        <v>623</v>
      </c>
      <c r="E59" s="86" t="s">
        <v>121</v>
      </c>
      <c r="F59" s="100">
        <v>44194</v>
      </c>
      <c r="G59" s="83">
        <v>520.77</v>
      </c>
      <c r="H59" s="85">
        <v>-1.225109</v>
      </c>
      <c r="I59" s="83">
        <v>-6.3800000000000003E-3</v>
      </c>
      <c r="J59" s="84">
        <f t="shared" si="0"/>
        <v>-2.7166063583752462E-4</v>
      </c>
      <c r="K59" s="84">
        <f>I59/'סכום נכסי הקרן'!$C$42</f>
        <v>-1.2349817765026503E-6</v>
      </c>
    </row>
    <row r="60" spans="2:11">
      <c r="B60" s="72"/>
      <c r="C60" s="73"/>
      <c r="D60" s="73"/>
      <c r="E60" s="73"/>
      <c r="F60" s="73"/>
      <c r="G60" s="83"/>
      <c r="H60" s="85"/>
      <c r="I60" s="73"/>
      <c r="J60" s="84"/>
      <c r="K60" s="73"/>
    </row>
    <row r="61" spans="2:11">
      <c r="B61" s="89" t="s">
        <v>176</v>
      </c>
      <c r="C61" s="71"/>
      <c r="D61" s="71"/>
      <c r="E61" s="71"/>
      <c r="F61" s="71"/>
      <c r="G61" s="80"/>
      <c r="H61" s="82"/>
      <c r="I61" s="80">
        <v>0.163494853</v>
      </c>
      <c r="J61" s="81">
        <f t="shared" si="0"/>
        <v>6.9616168843483735E-3</v>
      </c>
      <c r="K61" s="81">
        <f>I61/'סכום נכסי הקרן'!$C$42</f>
        <v>3.1647831349056372E-5</v>
      </c>
    </row>
    <row r="62" spans="2:11">
      <c r="B62" s="76" t="s">
        <v>1319</v>
      </c>
      <c r="C62" s="73" t="s">
        <v>1320</v>
      </c>
      <c r="D62" s="86" t="s">
        <v>623</v>
      </c>
      <c r="E62" s="86" t="s">
        <v>119</v>
      </c>
      <c r="F62" s="100">
        <v>43626</v>
      </c>
      <c r="G62" s="83">
        <v>22498.799999999999</v>
      </c>
      <c r="H62" s="85">
        <v>0.90156400000000003</v>
      </c>
      <c r="I62" s="83">
        <v>0.20284110000000002</v>
      </c>
      <c r="J62" s="84">
        <f t="shared" si="0"/>
        <v>8.6369815360474809E-3</v>
      </c>
      <c r="K62" s="84">
        <f>I62/'סכום נכסי הקרן'!$C$42</f>
        <v>3.9264116304976767E-5</v>
      </c>
    </row>
    <row r="63" spans="2:11">
      <c r="B63" s="76" t="s">
        <v>1319</v>
      </c>
      <c r="C63" s="73" t="s">
        <v>1321</v>
      </c>
      <c r="D63" s="86" t="s">
        <v>623</v>
      </c>
      <c r="E63" s="86" t="s">
        <v>118</v>
      </c>
      <c r="F63" s="100">
        <v>44144</v>
      </c>
      <c r="G63" s="83">
        <v>20854.901249999999</v>
      </c>
      <c r="H63" s="85">
        <v>-0.188667</v>
      </c>
      <c r="I63" s="83">
        <v>-3.9346247000000001E-2</v>
      </c>
      <c r="J63" s="84">
        <f t="shared" si="0"/>
        <v>-1.6753646516991061E-3</v>
      </c>
      <c r="K63" s="84">
        <f>I63/'סכום נכסי הקרן'!$C$42</f>
        <v>-7.6162849559203877E-6</v>
      </c>
    </row>
    <row r="64" spans="2:11">
      <c r="B64" s="72"/>
      <c r="C64" s="73"/>
      <c r="D64" s="73"/>
      <c r="E64" s="73"/>
      <c r="F64" s="73"/>
      <c r="G64" s="83"/>
      <c r="H64" s="85"/>
      <c r="I64" s="73"/>
      <c r="J64" s="84"/>
      <c r="K64" s="73"/>
    </row>
    <row r="65" spans="2:11">
      <c r="B65" s="70" t="s">
        <v>180</v>
      </c>
      <c r="C65" s="71"/>
      <c r="D65" s="71"/>
      <c r="E65" s="71"/>
      <c r="F65" s="71"/>
      <c r="G65" s="80"/>
      <c r="H65" s="82"/>
      <c r="I65" s="80">
        <v>5.1430404999999998E-2</v>
      </c>
      <c r="J65" s="81">
        <f t="shared" si="0"/>
        <v>2.1899085460315684E-3</v>
      </c>
      <c r="K65" s="81">
        <f>I65/'סכום נכסי הקרן'!$C$42</f>
        <v>9.9554252246317837E-6</v>
      </c>
    </row>
    <row r="66" spans="2:11">
      <c r="B66" s="72" t="s">
        <v>176</v>
      </c>
      <c r="C66" s="73"/>
      <c r="D66" s="73"/>
      <c r="E66" s="73"/>
      <c r="F66" s="73"/>
      <c r="G66" s="83"/>
      <c r="H66" s="85"/>
      <c r="I66" s="83">
        <v>5.1430404999999998E-2</v>
      </c>
      <c r="J66" s="84">
        <f t="shared" si="0"/>
        <v>2.1899085460315684E-3</v>
      </c>
      <c r="K66" s="84">
        <f>I66/'סכום נכסי הקרן'!$C$42</f>
        <v>9.9554252246317837E-6</v>
      </c>
    </row>
    <row r="67" spans="2:11">
      <c r="B67" s="76" t="s">
        <v>1322</v>
      </c>
      <c r="C67" s="73" t="s">
        <v>1323</v>
      </c>
      <c r="D67" s="86" t="s">
        <v>623</v>
      </c>
      <c r="E67" s="86" t="s">
        <v>118</v>
      </c>
      <c r="F67" s="100">
        <v>44089</v>
      </c>
      <c r="G67" s="83">
        <v>13869.658019</v>
      </c>
      <c r="H67" s="85">
        <v>0.37081199999999997</v>
      </c>
      <c r="I67" s="83">
        <v>5.1430404999999998E-2</v>
      </c>
      <c r="J67" s="84">
        <f t="shared" si="0"/>
        <v>2.1899085460315684E-3</v>
      </c>
      <c r="K67" s="84">
        <f>I67/'סכום נכסי הקרן'!$C$42</f>
        <v>9.9554252246317837E-6</v>
      </c>
    </row>
    <row r="68" spans="2:11">
      <c r="B68" s="113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2:11">
      <c r="B69" s="113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2:11">
      <c r="B70" s="113"/>
      <c r="C70" s="114"/>
      <c r="D70" s="114"/>
      <c r="E70" s="114"/>
      <c r="F70" s="114"/>
      <c r="G70" s="114"/>
      <c r="H70" s="114"/>
      <c r="I70" s="114"/>
      <c r="J70" s="114"/>
      <c r="K70" s="114"/>
    </row>
    <row r="71" spans="2:11">
      <c r="B71" s="115" t="s">
        <v>198</v>
      </c>
      <c r="C71" s="114"/>
      <c r="D71" s="114"/>
      <c r="E71" s="114"/>
      <c r="F71" s="114"/>
      <c r="G71" s="114"/>
      <c r="H71" s="114"/>
      <c r="I71" s="114"/>
      <c r="J71" s="114"/>
      <c r="K71" s="114"/>
    </row>
    <row r="72" spans="2:11">
      <c r="B72" s="115" t="s">
        <v>102</v>
      </c>
      <c r="C72" s="114"/>
      <c r="D72" s="114"/>
      <c r="E72" s="114"/>
      <c r="F72" s="114"/>
      <c r="G72" s="114"/>
      <c r="H72" s="114"/>
      <c r="I72" s="114"/>
      <c r="J72" s="114"/>
      <c r="K72" s="114"/>
    </row>
    <row r="73" spans="2:11">
      <c r="B73" s="115" t="s">
        <v>181</v>
      </c>
      <c r="C73" s="114"/>
      <c r="D73" s="114"/>
      <c r="E73" s="114"/>
      <c r="F73" s="114"/>
      <c r="G73" s="114"/>
      <c r="H73" s="114"/>
      <c r="I73" s="114"/>
      <c r="J73" s="114"/>
      <c r="K73" s="114"/>
    </row>
    <row r="74" spans="2:11">
      <c r="B74" s="115" t="s">
        <v>189</v>
      </c>
      <c r="C74" s="114"/>
      <c r="D74" s="114"/>
      <c r="E74" s="114"/>
      <c r="F74" s="114"/>
      <c r="G74" s="114"/>
      <c r="H74" s="114"/>
      <c r="I74" s="114"/>
      <c r="J74" s="114"/>
      <c r="K74" s="114"/>
    </row>
    <row r="75" spans="2:11">
      <c r="B75" s="113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2:11">
      <c r="B76" s="113"/>
      <c r="C76" s="114"/>
      <c r="D76" s="114"/>
      <c r="E76" s="114"/>
      <c r="F76" s="114"/>
      <c r="G76" s="114"/>
      <c r="H76" s="114"/>
      <c r="I76" s="114"/>
      <c r="J76" s="114"/>
      <c r="K76" s="114"/>
    </row>
    <row r="77" spans="2:11">
      <c r="B77" s="113"/>
      <c r="C77" s="114"/>
      <c r="D77" s="114"/>
      <c r="E77" s="114"/>
      <c r="F77" s="114"/>
      <c r="G77" s="114"/>
      <c r="H77" s="114"/>
      <c r="I77" s="114"/>
      <c r="J77" s="114"/>
      <c r="K77" s="114"/>
    </row>
    <row r="78" spans="2:11">
      <c r="B78" s="113"/>
      <c r="C78" s="114"/>
      <c r="D78" s="114"/>
      <c r="E78" s="114"/>
      <c r="F78" s="114"/>
      <c r="G78" s="114"/>
      <c r="H78" s="114"/>
      <c r="I78" s="114"/>
      <c r="J78" s="114"/>
      <c r="K78" s="114"/>
    </row>
    <row r="79" spans="2:11">
      <c r="B79" s="113"/>
      <c r="C79" s="114"/>
      <c r="D79" s="114"/>
      <c r="E79" s="114"/>
      <c r="F79" s="114"/>
      <c r="G79" s="114"/>
      <c r="H79" s="114"/>
      <c r="I79" s="114"/>
      <c r="J79" s="114"/>
      <c r="K79" s="114"/>
    </row>
    <row r="80" spans="2:11">
      <c r="B80" s="113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2:11">
      <c r="B81" s="113"/>
      <c r="C81" s="114"/>
      <c r="D81" s="114"/>
      <c r="E81" s="114"/>
      <c r="F81" s="114"/>
      <c r="G81" s="114"/>
      <c r="H81" s="114"/>
      <c r="I81" s="114"/>
      <c r="J81" s="114"/>
      <c r="K81" s="114"/>
    </row>
    <row r="82" spans="2:11">
      <c r="B82" s="113"/>
      <c r="C82" s="114"/>
      <c r="D82" s="114"/>
      <c r="E82" s="114"/>
      <c r="F82" s="114"/>
      <c r="G82" s="114"/>
      <c r="H82" s="114"/>
      <c r="I82" s="114"/>
      <c r="J82" s="114"/>
      <c r="K82" s="114"/>
    </row>
    <row r="83" spans="2:11">
      <c r="B83" s="113"/>
      <c r="C83" s="114"/>
      <c r="D83" s="114"/>
      <c r="E83" s="114"/>
      <c r="F83" s="114"/>
      <c r="G83" s="114"/>
      <c r="H83" s="114"/>
      <c r="I83" s="114"/>
      <c r="J83" s="114"/>
      <c r="K83" s="114"/>
    </row>
    <row r="84" spans="2:11">
      <c r="B84" s="113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2:11">
      <c r="B85" s="113"/>
      <c r="C85" s="114"/>
      <c r="D85" s="114"/>
      <c r="E85" s="114"/>
      <c r="F85" s="114"/>
      <c r="G85" s="114"/>
      <c r="H85" s="114"/>
      <c r="I85" s="114"/>
      <c r="J85" s="114"/>
      <c r="K85" s="114"/>
    </row>
    <row r="86" spans="2:11">
      <c r="B86" s="113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2:11">
      <c r="B87" s="113"/>
      <c r="C87" s="114"/>
      <c r="D87" s="114"/>
      <c r="E87" s="114"/>
      <c r="F87" s="114"/>
      <c r="G87" s="114"/>
      <c r="H87" s="114"/>
      <c r="I87" s="114"/>
      <c r="J87" s="114"/>
      <c r="K87" s="114"/>
    </row>
    <row r="88" spans="2:11">
      <c r="B88" s="113"/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>
      <c r="B89" s="113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2:11">
      <c r="B90" s="113"/>
      <c r="C90" s="114"/>
      <c r="D90" s="114"/>
      <c r="E90" s="114"/>
      <c r="F90" s="114"/>
      <c r="G90" s="114"/>
      <c r="H90" s="114"/>
      <c r="I90" s="114"/>
      <c r="J90" s="114"/>
      <c r="K90" s="114"/>
    </row>
    <row r="91" spans="2:11">
      <c r="B91" s="113"/>
      <c r="C91" s="114"/>
      <c r="D91" s="114"/>
      <c r="E91" s="114"/>
      <c r="F91" s="114"/>
      <c r="G91" s="114"/>
      <c r="H91" s="114"/>
      <c r="I91" s="114"/>
      <c r="J91" s="114"/>
      <c r="K91" s="114"/>
    </row>
    <row r="92" spans="2:11">
      <c r="B92" s="113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2:11">
      <c r="B93" s="113"/>
      <c r="C93" s="114"/>
      <c r="D93" s="114"/>
      <c r="E93" s="114"/>
      <c r="F93" s="114"/>
      <c r="G93" s="114"/>
      <c r="H93" s="114"/>
      <c r="I93" s="114"/>
      <c r="J93" s="114"/>
      <c r="K93" s="114"/>
    </row>
    <row r="94" spans="2:11">
      <c r="B94" s="113"/>
      <c r="C94" s="114"/>
      <c r="D94" s="114"/>
      <c r="E94" s="114"/>
      <c r="F94" s="114"/>
      <c r="G94" s="114"/>
      <c r="H94" s="114"/>
      <c r="I94" s="114"/>
      <c r="J94" s="114"/>
      <c r="K94" s="114"/>
    </row>
    <row r="95" spans="2:11">
      <c r="B95" s="113"/>
      <c r="C95" s="114"/>
      <c r="D95" s="114"/>
      <c r="E95" s="114"/>
      <c r="F95" s="114"/>
      <c r="G95" s="114"/>
      <c r="H95" s="114"/>
      <c r="I95" s="114"/>
      <c r="J95" s="114"/>
      <c r="K95" s="114"/>
    </row>
    <row r="96" spans="2:11">
      <c r="B96" s="113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2:11">
      <c r="B97" s="113"/>
      <c r="C97" s="114"/>
      <c r="D97" s="114"/>
      <c r="E97" s="114"/>
      <c r="F97" s="114"/>
      <c r="G97" s="114"/>
      <c r="H97" s="114"/>
      <c r="I97" s="114"/>
      <c r="J97" s="114"/>
      <c r="K97" s="114"/>
    </row>
    <row r="98" spans="2:11">
      <c r="B98" s="113"/>
      <c r="C98" s="114"/>
      <c r="D98" s="114"/>
      <c r="E98" s="114"/>
      <c r="F98" s="114"/>
      <c r="G98" s="114"/>
      <c r="H98" s="114"/>
      <c r="I98" s="114"/>
      <c r="J98" s="114"/>
      <c r="K98" s="114"/>
    </row>
    <row r="99" spans="2:11">
      <c r="B99" s="113"/>
      <c r="C99" s="114"/>
      <c r="D99" s="114"/>
      <c r="E99" s="114"/>
      <c r="F99" s="114"/>
      <c r="G99" s="114"/>
      <c r="H99" s="114"/>
      <c r="I99" s="114"/>
      <c r="J99" s="114"/>
      <c r="K99" s="114"/>
    </row>
    <row r="100" spans="2:11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2:11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</row>
    <row r="102" spans="2:11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2:11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</row>
    <row r="104" spans="2:11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2:11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</row>
    <row r="106" spans="2:11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</row>
    <row r="107" spans="2:11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</row>
    <row r="108" spans="2:11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</row>
    <row r="109" spans="2:11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2:11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</row>
    <row r="111" spans="2:11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</row>
    <row r="112" spans="2:11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</row>
    <row r="113" spans="2:11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</row>
    <row r="114" spans="2:11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2:11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</row>
    <row r="116" spans="2:11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2:11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</row>
    <row r="118" spans="2:11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</row>
    <row r="119" spans="2:11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</row>
    <row r="120" spans="2:11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</row>
    <row r="121" spans="2:11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</row>
    <row r="122" spans="2:11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</row>
    <row r="123" spans="2:11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</row>
    <row r="124" spans="2:11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</row>
    <row r="125" spans="2:11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</row>
    <row r="126" spans="2:11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</row>
    <row r="127" spans="2:11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</row>
    <row r="128" spans="2:11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</row>
    <row r="129" spans="2:11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</row>
    <row r="130" spans="2:11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</row>
    <row r="131" spans="2:11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</row>
    <row r="132" spans="2:11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</row>
    <row r="133" spans="2:11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</row>
    <row r="134" spans="2:11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</row>
    <row r="135" spans="2:11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</row>
    <row r="235" spans="2:11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</row>
    <row r="236" spans="2:11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</row>
    <row r="237" spans="2:11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</row>
    <row r="238" spans="2:11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</row>
    <row r="239" spans="2:11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</row>
    <row r="240" spans="2:11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</row>
    <row r="241" spans="2:11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</row>
    <row r="242" spans="2:11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</row>
    <row r="243" spans="2:11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</row>
    <row r="244" spans="2:11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</row>
    <row r="245" spans="2:11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</row>
    <row r="246" spans="2:11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</row>
    <row r="247" spans="2:11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</row>
    <row r="248" spans="2:11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</row>
    <row r="249" spans="2:11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</row>
    <row r="250" spans="2:11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</row>
    <row r="251" spans="2:11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</row>
    <row r="252" spans="2:11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</row>
    <row r="253" spans="2:11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</row>
    <row r="254" spans="2:11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</row>
    <row r="255" spans="2:11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</row>
    <row r="256" spans="2:11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</row>
    <row r="257" spans="2:11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</row>
    <row r="258" spans="2:11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</row>
    <row r="259" spans="2:11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</row>
    <row r="260" spans="2:11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</row>
    <row r="261" spans="2:11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</row>
    <row r="262" spans="2:11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</row>
    <row r="263" spans="2:11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</row>
    <row r="264" spans="2:11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</row>
    <row r="265" spans="2:11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</row>
    <row r="266" spans="2:11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</row>
    <row r="267" spans="2:11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</row>
    <row r="268" spans="2:11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</row>
    <row r="269" spans="2:11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</row>
    <row r="270" spans="2:11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</row>
    <row r="271" spans="2:11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</row>
    <row r="272" spans="2:11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</row>
    <row r="273" spans="2:11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</row>
    <row r="274" spans="2:11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</row>
    <row r="275" spans="2:11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</row>
    <row r="276" spans="2:11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</row>
    <row r="277" spans="2:11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</row>
    <row r="278" spans="2:11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</row>
    <row r="279" spans="2:11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</row>
    <row r="280" spans="2:11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</row>
    <row r="281" spans="2:11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</row>
    <row r="282" spans="2:11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</row>
    <row r="283" spans="2:11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</row>
    <row r="284" spans="2:11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</row>
    <row r="285" spans="2:11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</row>
    <row r="286" spans="2:11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</row>
    <row r="287" spans="2:11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</row>
    <row r="288" spans="2:11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</row>
    <row r="289" spans="2:11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</row>
    <row r="290" spans="2:11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</row>
    <row r="291" spans="2:11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</row>
    <row r="292" spans="2:11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</row>
    <row r="293" spans="2:11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</row>
    <row r="294" spans="2:11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</row>
    <row r="295" spans="2:11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</row>
    <row r="296" spans="2:11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</row>
    <row r="297" spans="2:11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</row>
    <row r="298" spans="2:11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</row>
    <row r="299" spans="2:11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</row>
    <row r="300" spans="2:11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</row>
    <row r="301" spans="2:11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</row>
    <row r="302" spans="2:11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</row>
    <row r="303" spans="2:11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</row>
    <row r="304" spans="2:11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</row>
    <row r="305" spans="2:11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</row>
    <row r="306" spans="2:11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</row>
    <row r="307" spans="2:11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</row>
    <row r="308" spans="2:11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</row>
    <row r="309" spans="2:11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</row>
    <row r="310" spans="2:11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</row>
    <row r="311" spans="2:11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</row>
    <row r="312" spans="2:11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</row>
    <row r="313" spans="2:11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</row>
    <row r="314" spans="2:11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</row>
    <row r="315" spans="2:11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</row>
    <row r="316" spans="2:11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</row>
    <row r="317" spans="2:11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</row>
    <row r="318" spans="2:11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</row>
    <row r="319" spans="2:11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</row>
    <row r="320" spans="2:11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</row>
    <row r="321" spans="2:11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2:11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2:11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</row>
    <row r="324" spans="2:11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</row>
    <row r="325" spans="2:11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</row>
    <row r="326" spans="2:11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</row>
    <row r="327" spans="2:11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</row>
    <row r="328" spans="2:11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</row>
    <row r="329" spans="2:11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</row>
    <row r="330" spans="2:11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</row>
    <row r="331" spans="2:11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</row>
    <row r="332" spans="2:11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</row>
    <row r="333" spans="2:11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</row>
    <row r="334" spans="2:11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</row>
    <row r="335" spans="2:11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</row>
    <row r="336" spans="2:11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</row>
    <row r="337" spans="2:11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</row>
    <row r="338" spans="2:11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</row>
    <row r="339" spans="2:11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</row>
    <row r="340" spans="2:11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</row>
    <row r="341" spans="2:11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</row>
    <row r="342" spans="2:11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</row>
    <row r="343" spans="2:11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</row>
    <row r="344" spans="2:11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</row>
    <row r="345" spans="2:11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</row>
    <row r="346" spans="2:11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</row>
    <row r="347" spans="2:11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</row>
    <row r="348" spans="2:11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</row>
    <row r="349" spans="2:11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</row>
    <row r="350" spans="2:11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</row>
    <row r="351" spans="2:11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</row>
    <row r="352" spans="2:11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</row>
    <row r="353" spans="2:1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</row>
    <row r="354" spans="2:1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</row>
    <row r="355" spans="2:1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</row>
    <row r="356" spans="2:11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</row>
    <row r="357" spans="2:11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</row>
    <row r="358" spans="2:11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</row>
    <row r="359" spans="2:11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</row>
    <row r="360" spans="2:11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</row>
    <row r="361" spans="2:1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</row>
    <row r="362" spans="2:1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</row>
    <row r="363" spans="2:1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</row>
    <row r="364" spans="2:1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</row>
    <row r="365" spans="2:1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</row>
    <row r="366" spans="2:1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</row>
    <row r="367" spans="2:1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</row>
    <row r="368" spans="2:1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2:1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2:1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</row>
    <row r="371" spans="2:1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</row>
    <row r="372" spans="2:1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</row>
    <row r="373" spans="2:1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</row>
    <row r="374" spans="2:1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</row>
    <row r="375" spans="2:1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</row>
    <row r="376" spans="2:1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</row>
    <row r="377" spans="2:1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</row>
    <row r="378" spans="2:1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</row>
    <row r="379" spans="2:1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</row>
    <row r="380" spans="2:1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</row>
    <row r="381" spans="2:1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</row>
    <row r="382" spans="2:1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</row>
    <row r="383" spans="2:1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</row>
    <row r="384" spans="2:1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</row>
    <row r="385" spans="2:1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</row>
    <row r="386" spans="2:1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</row>
    <row r="387" spans="2:1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</row>
    <row r="388" spans="2:1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</row>
    <row r="389" spans="2:1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</row>
    <row r="390" spans="2:1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</row>
    <row r="391" spans="2:1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</row>
    <row r="392" spans="2:1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</row>
    <row r="393" spans="2:1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</row>
    <row r="394" spans="2:1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</row>
    <row r="395" spans="2:1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</row>
    <row r="396" spans="2:1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</row>
    <row r="397" spans="2:1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</row>
    <row r="398" spans="2:1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</row>
    <row r="399" spans="2:1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</row>
    <row r="400" spans="2:1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</row>
    <row r="401" spans="2:1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</row>
    <row r="402" spans="2:1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</row>
    <row r="403" spans="2:1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</row>
    <row r="404" spans="2:1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</row>
    <row r="405" spans="2:1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</row>
    <row r="406" spans="2:1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</row>
    <row r="407" spans="2:1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</row>
    <row r="408" spans="2:1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</row>
    <row r="409" spans="2:1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</row>
    <row r="410" spans="2:1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</row>
    <row r="411" spans="2:1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</row>
    <row r="412" spans="2:1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</row>
    <row r="413" spans="2:1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</row>
    <row r="414" spans="2:1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</row>
    <row r="415" spans="2:1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</row>
    <row r="416" spans="2:1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</row>
    <row r="417" spans="2:1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</row>
    <row r="418" spans="2:1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</row>
    <row r="419" spans="2:1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</row>
    <row r="420" spans="2:1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</row>
    <row r="421" spans="2:1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</row>
    <row r="422" spans="2:1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</row>
    <row r="423" spans="2:1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</row>
    <row r="424" spans="2:1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</row>
    <row r="425" spans="2:1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</row>
    <row r="426" spans="2:1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</row>
    <row r="427" spans="2:1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</row>
    <row r="428" spans="2:1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</row>
    <row r="429" spans="2:1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</row>
    <row r="430" spans="2:1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</row>
    <row r="431" spans="2:1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</row>
    <row r="432" spans="2:1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</row>
    <row r="433" spans="2:1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</row>
    <row r="434" spans="2:1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</row>
    <row r="435" spans="2:1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</row>
    <row r="436" spans="2:1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</row>
    <row r="437" spans="2:1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</row>
    <row r="438" spans="2:1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</row>
    <row r="439" spans="2:1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</row>
    <row r="440" spans="2:1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</row>
    <row r="441" spans="2:1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</row>
    <row r="442" spans="2:1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</row>
    <row r="443" spans="2:1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</row>
    <row r="444" spans="2:1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</row>
    <row r="445" spans="2:1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</row>
    <row r="446" spans="2:1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</row>
    <row r="447" spans="2:1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</row>
    <row r="448" spans="2:1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</row>
    <row r="449" spans="2:1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</row>
    <row r="450" spans="2:1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</row>
    <row r="451" spans="2:1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</row>
    <row r="452" spans="2:1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</row>
    <row r="453" spans="2:1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</row>
    <row r="454" spans="2:1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</row>
    <row r="455" spans="2:1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</row>
    <row r="456" spans="2:1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</row>
    <row r="457" spans="2:1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</row>
    <row r="458" spans="2:1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</row>
    <row r="459" spans="2:1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</row>
    <row r="460" spans="2:1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</row>
    <row r="461" spans="2:1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</row>
    <row r="462" spans="2:1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</row>
    <row r="463" spans="2:1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</row>
    <row r="464" spans="2:1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</row>
    <row r="465" spans="2:1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</row>
    <row r="466" spans="2:1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</row>
    <row r="467" spans="2:1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</row>
    <row r="468" spans="2:1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</row>
    <row r="469" spans="2:1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</row>
    <row r="470" spans="2:1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</row>
    <row r="471" spans="2:1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</row>
    <row r="472" spans="2:1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</row>
    <row r="473" spans="2:1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</row>
    <row r="474" spans="2:1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</row>
    <row r="475" spans="2:1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</row>
    <row r="476" spans="2:1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</row>
    <row r="477" spans="2:1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</row>
    <row r="478" spans="2:1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</row>
    <row r="479" spans="2:1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</row>
    <row r="480" spans="2:1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</row>
    <row r="481" spans="2:1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</row>
    <row r="482" spans="2:1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</row>
    <row r="483" spans="2:1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</row>
    <row r="484" spans="2:1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</row>
    <row r="485" spans="2:1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</row>
    <row r="486" spans="2:1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</row>
    <row r="487" spans="2:1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</row>
    <row r="488" spans="2:1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</row>
    <row r="489" spans="2:1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</row>
    <row r="490" spans="2:1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</row>
    <row r="491" spans="2:1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</row>
    <row r="492" spans="2:1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</row>
    <row r="493" spans="2:1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</row>
    <row r="494" spans="2:1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</row>
    <row r="495" spans="2:1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</row>
    <row r="496" spans="2:1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</row>
    <row r="497" spans="2:1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</row>
    <row r="498" spans="2:1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</row>
    <row r="499" spans="2:1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</row>
    <row r="500" spans="2:1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</row>
    <row r="501" spans="2:1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</row>
    <row r="502" spans="2:1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</row>
    <row r="503" spans="2:1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</row>
    <row r="504" spans="2:1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</row>
    <row r="505" spans="2:1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</row>
    <row r="506" spans="2:1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</row>
    <row r="507" spans="2:1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</row>
    <row r="508" spans="2:1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</row>
    <row r="509" spans="2:1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</row>
    <row r="510" spans="2:1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</row>
    <row r="511" spans="2:1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</row>
    <row r="512" spans="2:1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</row>
    <row r="513" spans="2:1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</row>
    <row r="514" spans="2:1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</row>
    <row r="515" spans="2:1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</row>
    <row r="516" spans="2:1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</row>
    <row r="517" spans="2:1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</row>
    <row r="518" spans="2:1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</row>
    <row r="519" spans="2:1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</row>
    <row r="520" spans="2:1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</row>
    <row r="521" spans="2:1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</row>
    <row r="522" spans="2:1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</row>
    <row r="523" spans="2:1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</row>
    <row r="524" spans="2:1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</row>
    <row r="525" spans="2:1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</row>
    <row r="526" spans="2:1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</row>
    <row r="527" spans="2:1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</row>
    <row r="528" spans="2:1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</row>
    <row r="529" spans="2:1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</row>
    <row r="530" spans="2:1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</row>
    <row r="531" spans="2:1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</row>
    <row r="532" spans="2:1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</row>
    <row r="533" spans="2:1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</row>
    <row r="534" spans="2:1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</row>
    <row r="535" spans="2:1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</row>
    <row r="536" spans="2:1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</row>
    <row r="537" spans="2:1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</row>
    <row r="538" spans="2:1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</row>
    <row r="539" spans="2:1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</row>
    <row r="540" spans="2:1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</row>
    <row r="541" spans="2:1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</row>
    <row r="542" spans="2:1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</row>
    <row r="543" spans="2:1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</row>
    <row r="544" spans="2:1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</row>
    <row r="545" spans="2:1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</row>
    <row r="546" spans="2:1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</row>
    <row r="547" spans="2:1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</row>
    <row r="548" spans="2:1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</row>
    <row r="549" spans="2:1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</row>
    <row r="550" spans="2:1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</row>
    <row r="551" spans="2:1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</row>
    <row r="552" spans="2:1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</row>
    <row r="553" spans="2:1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</row>
    <row r="554" spans="2:1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</row>
    <row r="555" spans="2:1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</row>
    <row r="556" spans="2:1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</row>
    <row r="557" spans="2:1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</row>
    <row r="558" spans="2:1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</row>
    <row r="559" spans="2:1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</row>
    <row r="560" spans="2:1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</row>
    <row r="561" spans="2:1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</row>
    <row r="562" spans="2:1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</row>
    <row r="563" spans="2:1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</row>
    <row r="564" spans="2:1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</row>
    <row r="565" spans="2:11">
      <c r="B565" s="113"/>
      <c r="C565" s="113"/>
      <c r="D565" s="113"/>
      <c r="E565" s="114"/>
      <c r="F565" s="114"/>
      <c r="G565" s="114"/>
      <c r="H565" s="114"/>
      <c r="I565" s="114"/>
      <c r="J565" s="114"/>
      <c r="K565" s="114"/>
    </row>
    <row r="566" spans="2:11">
      <c r="B566" s="113"/>
      <c r="C566" s="113"/>
      <c r="D566" s="113"/>
      <c r="E566" s="114"/>
      <c r="F566" s="114"/>
      <c r="G566" s="114"/>
      <c r="H566" s="114"/>
      <c r="I566" s="114"/>
      <c r="J566" s="114"/>
      <c r="K566" s="114"/>
    </row>
    <row r="567" spans="2:11">
      <c r="B567" s="113"/>
      <c r="C567" s="113"/>
      <c r="D567" s="113"/>
      <c r="E567" s="114"/>
      <c r="F567" s="114"/>
      <c r="G567" s="114"/>
      <c r="H567" s="114"/>
      <c r="I567" s="114"/>
      <c r="J567" s="114"/>
      <c r="K567" s="114"/>
    </row>
    <row r="568" spans="2:11">
      <c r="B568" s="113"/>
      <c r="C568" s="113"/>
      <c r="D568" s="113"/>
      <c r="E568" s="114"/>
      <c r="F568" s="114"/>
      <c r="G568" s="114"/>
      <c r="H568" s="114"/>
      <c r="I568" s="114"/>
      <c r="J568" s="114"/>
      <c r="K568" s="114"/>
    </row>
    <row r="569" spans="2:11">
      <c r="B569" s="113"/>
      <c r="C569" s="113"/>
      <c r="D569" s="113"/>
      <c r="E569" s="114"/>
      <c r="F569" s="114"/>
      <c r="G569" s="114"/>
      <c r="H569" s="114"/>
      <c r="I569" s="114"/>
      <c r="J569" s="114"/>
      <c r="K569" s="114"/>
    </row>
    <row r="570" spans="2:11">
      <c r="B570" s="113"/>
      <c r="C570" s="113"/>
      <c r="D570" s="113"/>
      <c r="E570" s="114"/>
      <c r="F570" s="114"/>
      <c r="G570" s="114"/>
      <c r="H570" s="114"/>
      <c r="I570" s="114"/>
      <c r="J570" s="114"/>
      <c r="K570" s="114"/>
    </row>
    <row r="571" spans="2:11">
      <c r="B571" s="113"/>
      <c r="C571" s="113"/>
      <c r="D571" s="113"/>
      <c r="E571" s="114"/>
      <c r="F571" s="114"/>
      <c r="G571" s="114"/>
      <c r="H571" s="114"/>
      <c r="I571" s="114"/>
      <c r="J571" s="114"/>
      <c r="K571" s="114"/>
    </row>
    <row r="572" spans="2:11">
      <c r="B572" s="113"/>
      <c r="C572" s="113"/>
      <c r="D572" s="113"/>
      <c r="E572" s="114"/>
      <c r="F572" s="114"/>
      <c r="G572" s="114"/>
      <c r="H572" s="114"/>
      <c r="I572" s="114"/>
      <c r="J572" s="114"/>
      <c r="K572" s="114"/>
    </row>
    <row r="573" spans="2:11">
      <c r="B573" s="113"/>
      <c r="C573" s="113"/>
      <c r="D573" s="113"/>
      <c r="E573" s="114"/>
      <c r="F573" s="114"/>
      <c r="G573" s="114"/>
      <c r="H573" s="114"/>
      <c r="I573" s="114"/>
      <c r="J573" s="114"/>
      <c r="K573" s="114"/>
    </row>
    <row r="574" spans="2:11">
      <c r="B574" s="113"/>
      <c r="C574" s="113"/>
      <c r="D574" s="113"/>
      <c r="E574" s="114"/>
      <c r="F574" s="114"/>
      <c r="G574" s="114"/>
      <c r="H574" s="114"/>
      <c r="I574" s="114"/>
      <c r="J574" s="114"/>
      <c r="K574" s="114"/>
    </row>
    <row r="575" spans="2:11">
      <c r="B575" s="113"/>
      <c r="C575" s="113"/>
      <c r="D575" s="113"/>
      <c r="E575" s="114"/>
      <c r="F575" s="114"/>
      <c r="G575" s="114"/>
      <c r="H575" s="114"/>
      <c r="I575" s="114"/>
      <c r="J575" s="114"/>
      <c r="K575" s="114"/>
    </row>
    <row r="576" spans="2:11">
      <c r="B576" s="113"/>
      <c r="C576" s="113"/>
      <c r="D576" s="113"/>
      <c r="E576" s="114"/>
      <c r="F576" s="114"/>
      <c r="G576" s="114"/>
      <c r="H576" s="114"/>
      <c r="I576" s="114"/>
      <c r="J576" s="114"/>
      <c r="K576" s="114"/>
    </row>
    <row r="577" spans="2:11">
      <c r="B577" s="113"/>
      <c r="C577" s="113"/>
      <c r="D577" s="113"/>
      <c r="E577" s="114"/>
      <c r="F577" s="114"/>
      <c r="G577" s="114"/>
      <c r="H577" s="114"/>
      <c r="I577" s="114"/>
      <c r="J577" s="114"/>
      <c r="K577" s="114"/>
    </row>
    <row r="578" spans="2:11">
      <c r="B578" s="113"/>
      <c r="C578" s="113"/>
      <c r="D578" s="113"/>
      <c r="E578" s="114"/>
      <c r="F578" s="114"/>
      <c r="G578" s="114"/>
      <c r="H578" s="114"/>
      <c r="I578" s="114"/>
      <c r="J578" s="114"/>
      <c r="K578" s="114"/>
    </row>
    <row r="579" spans="2:11">
      <c r="B579" s="113"/>
      <c r="C579" s="113"/>
      <c r="D579" s="113"/>
      <c r="E579" s="114"/>
      <c r="F579" s="114"/>
      <c r="G579" s="114"/>
      <c r="H579" s="114"/>
      <c r="I579" s="114"/>
      <c r="J579" s="114"/>
      <c r="K579" s="114"/>
    </row>
    <row r="580" spans="2:11">
      <c r="B580" s="113"/>
      <c r="C580" s="113"/>
      <c r="D580" s="113"/>
      <c r="E580" s="114"/>
      <c r="F580" s="114"/>
      <c r="G580" s="114"/>
      <c r="H580" s="114"/>
      <c r="I580" s="114"/>
      <c r="J580" s="114"/>
      <c r="K580" s="114"/>
    </row>
    <row r="581" spans="2:11">
      <c r="B581" s="113"/>
      <c r="C581" s="113"/>
      <c r="D581" s="113"/>
      <c r="E581" s="114"/>
      <c r="F581" s="114"/>
      <c r="G581" s="114"/>
      <c r="H581" s="114"/>
      <c r="I581" s="114"/>
      <c r="J581" s="114"/>
      <c r="K581" s="114"/>
    </row>
    <row r="582" spans="2:11">
      <c r="B582" s="113"/>
      <c r="C582" s="113"/>
      <c r="D582" s="113"/>
      <c r="E582" s="114"/>
      <c r="F582" s="114"/>
      <c r="G582" s="114"/>
      <c r="H582" s="114"/>
      <c r="I582" s="114"/>
      <c r="J582" s="114"/>
      <c r="K582" s="114"/>
    </row>
    <row r="583" spans="2:11">
      <c r="B583" s="113"/>
      <c r="C583" s="113"/>
      <c r="D583" s="113"/>
      <c r="E583" s="114"/>
      <c r="F583" s="114"/>
      <c r="G583" s="114"/>
      <c r="H583" s="114"/>
      <c r="I583" s="114"/>
      <c r="J583" s="114"/>
      <c r="K583" s="114"/>
    </row>
    <row r="584" spans="2:11">
      <c r="B584" s="113"/>
      <c r="C584" s="113"/>
      <c r="D584" s="113"/>
      <c r="E584" s="114"/>
      <c r="F584" s="114"/>
      <c r="G584" s="114"/>
      <c r="H584" s="114"/>
      <c r="I584" s="114"/>
      <c r="J584" s="114"/>
      <c r="K584" s="114"/>
    </row>
    <row r="585" spans="2:11">
      <c r="B585" s="113"/>
      <c r="C585" s="113"/>
      <c r="D585" s="113"/>
      <c r="E585" s="114"/>
      <c r="F585" s="114"/>
      <c r="G585" s="114"/>
      <c r="H585" s="114"/>
      <c r="I585" s="114"/>
      <c r="J585" s="114"/>
      <c r="K585" s="114"/>
    </row>
    <row r="586" spans="2:11">
      <c r="B586" s="113"/>
      <c r="C586" s="113"/>
      <c r="D586" s="113"/>
      <c r="E586" s="114"/>
      <c r="F586" s="114"/>
      <c r="G586" s="114"/>
      <c r="H586" s="114"/>
      <c r="I586" s="114"/>
      <c r="J586" s="114"/>
      <c r="K586" s="114"/>
    </row>
    <row r="587" spans="2:11">
      <c r="B587" s="113"/>
      <c r="C587" s="113"/>
      <c r="D587" s="113"/>
      <c r="E587" s="114"/>
      <c r="F587" s="114"/>
      <c r="G587" s="114"/>
      <c r="H587" s="114"/>
      <c r="I587" s="114"/>
      <c r="J587" s="114"/>
      <c r="K587" s="114"/>
    </row>
    <row r="588" spans="2:11">
      <c r="B588" s="113"/>
      <c r="C588" s="113"/>
      <c r="D588" s="113"/>
      <c r="E588" s="114"/>
      <c r="F588" s="114"/>
      <c r="G588" s="114"/>
      <c r="H588" s="114"/>
      <c r="I588" s="114"/>
      <c r="J588" s="114"/>
      <c r="K588" s="114"/>
    </row>
    <row r="589" spans="2:11">
      <c r="B589" s="113"/>
      <c r="C589" s="113"/>
      <c r="D589" s="113"/>
      <c r="E589" s="114"/>
      <c r="F589" s="114"/>
      <c r="G589" s="114"/>
      <c r="H589" s="114"/>
      <c r="I589" s="114"/>
      <c r="J589" s="114"/>
      <c r="K589" s="114"/>
    </row>
    <row r="590" spans="2:11">
      <c r="B590" s="113"/>
      <c r="C590" s="113"/>
      <c r="D590" s="113"/>
      <c r="E590" s="114"/>
      <c r="F590" s="114"/>
      <c r="G590" s="114"/>
      <c r="H590" s="114"/>
      <c r="I590" s="114"/>
      <c r="J590" s="114"/>
      <c r="K590" s="114"/>
    </row>
    <row r="591" spans="2:11">
      <c r="B591" s="113"/>
      <c r="C591" s="113"/>
      <c r="D591" s="113"/>
      <c r="E591" s="114"/>
      <c r="F591" s="114"/>
      <c r="G591" s="114"/>
      <c r="H591" s="114"/>
      <c r="I591" s="114"/>
      <c r="J591" s="114"/>
      <c r="K591" s="114"/>
    </row>
    <row r="592" spans="2:11">
      <c r="B592" s="113"/>
      <c r="C592" s="113"/>
      <c r="D592" s="113"/>
      <c r="E592" s="114"/>
      <c r="F592" s="114"/>
      <c r="G592" s="114"/>
      <c r="H592" s="114"/>
      <c r="I592" s="114"/>
      <c r="J592" s="114"/>
      <c r="K592" s="114"/>
    </row>
    <row r="593" spans="2:11">
      <c r="B593" s="113"/>
      <c r="C593" s="113"/>
      <c r="D593" s="113"/>
      <c r="E593" s="114"/>
      <c r="F593" s="114"/>
      <c r="G593" s="114"/>
      <c r="H593" s="114"/>
      <c r="I593" s="114"/>
      <c r="J593" s="114"/>
      <c r="K593" s="114"/>
    </row>
    <row r="594" spans="2:11">
      <c r="B594" s="113"/>
      <c r="C594" s="113"/>
      <c r="D594" s="113"/>
      <c r="E594" s="114"/>
      <c r="F594" s="114"/>
      <c r="G594" s="114"/>
      <c r="H594" s="114"/>
      <c r="I594" s="114"/>
      <c r="J594" s="114"/>
      <c r="K594" s="114"/>
    </row>
    <row r="595" spans="2:11">
      <c r="B595" s="113"/>
      <c r="C595" s="113"/>
      <c r="D595" s="113"/>
      <c r="E595" s="114"/>
      <c r="F595" s="114"/>
      <c r="G595" s="114"/>
      <c r="H595" s="114"/>
      <c r="I595" s="114"/>
      <c r="J595" s="114"/>
      <c r="K595" s="114"/>
    </row>
    <row r="596" spans="2:11">
      <c r="B596" s="113"/>
      <c r="C596" s="113"/>
      <c r="D596" s="113"/>
      <c r="E596" s="114"/>
      <c r="F596" s="114"/>
      <c r="G596" s="114"/>
      <c r="H596" s="114"/>
      <c r="I596" s="114"/>
      <c r="J596" s="114"/>
      <c r="K596" s="114"/>
    </row>
    <row r="597" spans="2:11">
      <c r="B597" s="113"/>
      <c r="C597" s="113"/>
      <c r="D597" s="113"/>
      <c r="E597" s="114"/>
      <c r="F597" s="114"/>
      <c r="G597" s="114"/>
      <c r="H597" s="114"/>
      <c r="I597" s="114"/>
      <c r="J597" s="114"/>
      <c r="K597" s="114"/>
    </row>
    <row r="598" spans="2:11">
      <c r="B598" s="113"/>
      <c r="C598" s="113"/>
      <c r="D598" s="113"/>
      <c r="E598" s="114"/>
      <c r="F598" s="114"/>
      <c r="G598" s="114"/>
      <c r="H598" s="114"/>
      <c r="I598" s="114"/>
      <c r="J598" s="114"/>
      <c r="K598" s="114"/>
    </row>
    <row r="599" spans="2:11">
      <c r="B599" s="113"/>
      <c r="C599" s="113"/>
      <c r="D599" s="113"/>
      <c r="E599" s="114"/>
      <c r="F599" s="114"/>
      <c r="G599" s="114"/>
      <c r="H599" s="114"/>
      <c r="I599" s="114"/>
      <c r="J599" s="114"/>
      <c r="K599" s="114"/>
    </row>
    <row r="600" spans="2:11">
      <c r="B600" s="113"/>
      <c r="C600" s="113"/>
      <c r="D600" s="113"/>
      <c r="E600" s="114"/>
      <c r="F600" s="114"/>
      <c r="G600" s="114"/>
      <c r="H600" s="114"/>
      <c r="I600" s="114"/>
      <c r="J600" s="114"/>
      <c r="K600" s="114"/>
    </row>
    <row r="601" spans="2:11">
      <c r="B601" s="113"/>
      <c r="C601" s="113"/>
      <c r="D601" s="113"/>
      <c r="E601" s="114"/>
      <c r="F601" s="114"/>
      <c r="G601" s="114"/>
      <c r="H601" s="114"/>
      <c r="I601" s="114"/>
      <c r="J601" s="114"/>
      <c r="K601" s="114"/>
    </row>
    <row r="602" spans="2:11">
      <c r="B602" s="113"/>
      <c r="C602" s="113"/>
      <c r="D602" s="113"/>
      <c r="E602" s="114"/>
      <c r="F602" s="114"/>
      <c r="G602" s="114"/>
      <c r="H602" s="114"/>
      <c r="I602" s="114"/>
      <c r="J602" s="114"/>
      <c r="K602" s="114"/>
    </row>
    <row r="603" spans="2:11">
      <c r="B603" s="113"/>
      <c r="C603" s="113"/>
      <c r="D603" s="113"/>
      <c r="E603" s="114"/>
      <c r="F603" s="114"/>
      <c r="G603" s="114"/>
      <c r="H603" s="114"/>
      <c r="I603" s="114"/>
      <c r="J603" s="114"/>
      <c r="K603" s="114"/>
    </row>
    <row r="604" spans="2:11">
      <c r="B604" s="113"/>
      <c r="C604" s="113"/>
      <c r="D604" s="113"/>
      <c r="E604" s="114"/>
      <c r="F604" s="114"/>
      <c r="G604" s="114"/>
      <c r="H604" s="114"/>
      <c r="I604" s="114"/>
      <c r="J604" s="114"/>
      <c r="K604" s="114"/>
    </row>
    <row r="605" spans="2:11">
      <c r="B605" s="113"/>
      <c r="C605" s="113"/>
      <c r="D605" s="113"/>
      <c r="E605" s="114"/>
      <c r="F605" s="114"/>
      <c r="G605" s="114"/>
      <c r="H605" s="114"/>
      <c r="I605" s="114"/>
      <c r="J605" s="114"/>
      <c r="K605" s="114"/>
    </row>
    <row r="606" spans="2:11">
      <c r="B606" s="113"/>
      <c r="C606" s="113"/>
      <c r="D606" s="113"/>
      <c r="E606" s="114"/>
      <c r="F606" s="114"/>
      <c r="G606" s="114"/>
      <c r="H606" s="114"/>
      <c r="I606" s="114"/>
      <c r="J606" s="114"/>
      <c r="K606" s="114"/>
    </row>
    <row r="607" spans="2:11">
      <c r="B607" s="113"/>
      <c r="C607" s="113"/>
      <c r="D607" s="113"/>
      <c r="E607" s="114"/>
      <c r="F607" s="114"/>
      <c r="G607" s="114"/>
      <c r="H607" s="114"/>
      <c r="I607" s="114"/>
      <c r="J607" s="114"/>
      <c r="K607" s="114"/>
    </row>
    <row r="608" spans="2:11">
      <c r="B608" s="113"/>
      <c r="C608" s="113"/>
      <c r="D608" s="113"/>
      <c r="E608" s="114"/>
      <c r="F608" s="114"/>
      <c r="G608" s="114"/>
      <c r="H608" s="114"/>
      <c r="I608" s="114"/>
      <c r="J608" s="114"/>
      <c r="K608" s="114"/>
    </row>
    <row r="609" spans="2:11">
      <c r="B609" s="113"/>
      <c r="C609" s="113"/>
      <c r="D609" s="113"/>
      <c r="E609" s="114"/>
      <c r="F609" s="114"/>
      <c r="G609" s="114"/>
      <c r="H609" s="114"/>
      <c r="I609" s="114"/>
      <c r="J609" s="114"/>
      <c r="K609" s="114"/>
    </row>
    <row r="610" spans="2:11">
      <c r="B610" s="113"/>
      <c r="C610" s="113"/>
      <c r="D610" s="113"/>
      <c r="E610" s="114"/>
      <c r="F610" s="114"/>
      <c r="G610" s="114"/>
      <c r="H610" s="114"/>
      <c r="I610" s="114"/>
      <c r="J610" s="114"/>
      <c r="K610" s="114"/>
    </row>
    <row r="611" spans="2:11">
      <c r="B611" s="113"/>
      <c r="C611" s="113"/>
      <c r="D611" s="113"/>
      <c r="E611" s="114"/>
      <c r="F611" s="114"/>
      <c r="G611" s="114"/>
      <c r="H611" s="114"/>
      <c r="I611" s="114"/>
      <c r="J611" s="114"/>
      <c r="K611" s="114"/>
    </row>
    <row r="612" spans="2:11">
      <c r="B612" s="113"/>
      <c r="C612" s="113"/>
      <c r="D612" s="113"/>
      <c r="E612" s="114"/>
      <c r="F612" s="114"/>
      <c r="G612" s="114"/>
      <c r="H612" s="114"/>
      <c r="I612" s="114"/>
      <c r="J612" s="114"/>
      <c r="K612" s="114"/>
    </row>
    <row r="613" spans="2:11">
      <c r="B613" s="113"/>
      <c r="C613" s="113"/>
      <c r="D613" s="113"/>
      <c r="E613" s="114"/>
      <c r="F613" s="114"/>
      <c r="G613" s="114"/>
      <c r="H613" s="114"/>
      <c r="I613" s="114"/>
      <c r="J613" s="114"/>
      <c r="K613" s="114"/>
    </row>
    <row r="614" spans="2:11">
      <c r="B614" s="113"/>
      <c r="C614" s="113"/>
      <c r="D614" s="113"/>
      <c r="E614" s="114"/>
      <c r="F614" s="114"/>
      <c r="G614" s="114"/>
      <c r="H614" s="114"/>
      <c r="I614" s="114"/>
      <c r="J614" s="114"/>
      <c r="K614" s="114"/>
    </row>
    <row r="615" spans="2:11">
      <c r="B615" s="113"/>
      <c r="C615" s="113"/>
      <c r="D615" s="113"/>
      <c r="E615" s="114"/>
      <c r="F615" s="114"/>
      <c r="G615" s="114"/>
      <c r="H615" s="114"/>
      <c r="I615" s="114"/>
      <c r="J615" s="114"/>
      <c r="K615" s="114"/>
    </row>
    <row r="616" spans="2:11">
      <c r="B616" s="113"/>
      <c r="C616" s="113"/>
      <c r="D616" s="113"/>
      <c r="E616" s="114"/>
      <c r="F616" s="114"/>
      <c r="G616" s="114"/>
      <c r="H616" s="114"/>
      <c r="I616" s="114"/>
      <c r="J616" s="114"/>
      <c r="K616" s="114"/>
    </row>
    <row r="617" spans="2:11">
      <c r="B617" s="113"/>
      <c r="C617" s="113"/>
      <c r="D617" s="113"/>
      <c r="E617" s="114"/>
      <c r="F617" s="114"/>
      <c r="G617" s="114"/>
      <c r="H617" s="114"/>
      <c r="I617" s="114"/>
      <c r="J617" s="114"/>
      <c r="K617" s="114"/>
    </row>
    <row r="618" spans="2:11">
      <c r="B618" s="113"/>
      <c r="C618" s="113"/>
      <c r="D618" s="113"/>
      <c r="E618" s="114"/>
      <c r="F618" s="114"/>
      <c r="G618" s="114"/>
      <c r="H618" s="114"/>
      <c r="I618" s="114"/>
      <c r="J618" s="114"/>
      <c r="K618" s="114"/>
    </row>
    <row r="619" spans="2:11">
      <c r="B619" s="113"/>
      <c r="C619" s="113"/>
      <c r="D619" s="113"/>
      <c r="E619" s="114"/>
      <c r="F619" s="114"/>
      <c r="G619" s="114"/>
      <c r="H619" s="114"/>
      <c r="I619" s="114"/>
      <c r="J619" s="114"/>
      <c r="K619" s="114"/>
    </row>
    <row r="620" spans="2:11">
      <c r="B620" s="113"/>
      <c r="C620" s="113"/>
      <c r="D620" s="113"/>
      <c r="E620" s="114"/>
      <c r="F620" s="114"/>
      <c r="G620" s="114"/>
      <c r="H620" s="114"/>
      <c r="I620" s="114"/>
      <c r="J620" s="114"/>
      <c r="K620" s="114"/>
    </row>
    <row r="621" spans="2:11">
      <c r="B621" s="113"/>
      <c r="C621" s="113"/>
      <c r="D621" s="113"/>
      <c r="E621" s="114"/>
      <c r="F621" s="114"/>
      <c r="G621" s="114"/>
      <c r="H621" s="114"/>
      <c r="I621" s="114"/>
      <c r="J621" s="114"/>
      <c r="K621" s="114"/>
    </row>
    <row r="622" spans="2:11">
      <c r="B622" s="113"/>
      <c r="C622" s="113"/>
      <c r="D622" s="113"/>
      <c r="E622" s="114"/>
      <c r="F622" s="114"/>
      <c r="G622" s="114"/>
      <c r="H622" s="114"/>
      <c r="I622" s="114"/>
      <c r="J622" s="114"/>
      <c r="K622" s="114"/>
    </row>
    <row r="623" spans="2:11">
      <c r="B623" s="113"/>
      <c r="C623" s="113"/>
      <c r="D623" s="113"/>
      <c r="E623" s="114"/>
      <c r="F623" s="114"/>
      <c r="G623" s="114"/>
      <c r="H623" s="114"/>
      <c r="I623" s="114"/>
      <c r="J623" s="114"/>
      <c r="K623" s="114"/>
    </row>
    <row r="624" spans="2:11">
      <c r="B624" s="113"/>
      <c r="C624" s="113"/>
      <c r="D624" s="113"/>
      <c r="E624" s="114"/>
      <c r="F624" s="114"/>
      <c r="G624" s="114"/>
      <c r="H624" s="114"/>
      <c r="I624" s="114"/>
      <c r="J624" s="114"/>
      <c r="K624" s="114"/>
    </row>
    <row r="625" spans="2:11">
      <c r="B625" s="113"/>
      <c r="C625" s="113"/>
      <c r="D625" s="113"/>
      <c r="E625" s="114"/>
      <c r="F625" s="114"/>
      <c r="G625" s="114"/>
      <c r="H625" s="114"/>
      <c r="I625" s="114"/>
      <c r="J625" s="114"/>
      <c r="K625" s="114"/>
    </row>
    <row r="626" spans="2:11">
      <c r="B626" s="113"/>
      <c r="C626" s="113"/>
      <c r="D626" s="113"/>
      <c r="E626" s="114"/>
      <c r="F626" s="114"/>
      <c r="G626" s="114"/>
      <c r="H626" s="114"/>
      <c r="I626" s="114"/>
      <c r="J626" s="114"/>
      <c r="K626" s="114"/>
    </row>
    <row r="627" spans="2:11">
      <c r="B627" s="113"/>
      <c r="C627" s="113"/>
      <c r="D627" s="113"/>
      <c r="E627" s="114"/>
      <c r="F627" s="114"/>
      <c r="G627" s="114"/>
      <c r="H627" s="114"/>
      <c r="I627" s="114"/>
      <c r="J627" s="114"/>
      <c r="K627" s="114"/>
    </row>
    <row r="628" spans="2:11">
      <c r="B628" s="113"/>
      <c r="C628" s="113"/>
      <c r="D628" s="113"/>
      <c r="E628" s="114"/>
      <c r="F628" s="114"/>
      <c r="G628" s="114"/>
      <c r="H628" s="114"/>
      <c r="I628" s="114"/>
      <c r="J628" s="114"/>
      <c r="K628" s="114"/>
    </row>
    <row r="629" spans="2:11">
      <c r="B629" s="113"/>
      <c r="C629" s="113"/>
      <c r="D629" s="113"/>
      <c r="E629" s="114"/>
      <c r="F629" s="114"/>
      <c r="G629" s="114"/>
      <c r="H629" s="114"/>
      <c r="I629" s="114"/>
      <c r="J629" s="114"/>
      <c r="K629" s="114"/>
    </row>
    <row r="630" spans="2:11">
      <c r="B630" s="113"/>
      <c r="C630" s="113"/>
      <c r="D630" s="113"/>
      <c r="E630" s="114"/>
      <c r="F630" s="114"/>
      <c r="G630" s="114"/>
      <c r="H630" s="114"/>
      <c r="I630" s="114"/>
      <c r="J630" s="114"/>
      <c r="K630" s="114"/>
    </row>
    <row r="631" spans="2:11">
      <c r="B631" s="113"/>
      <c r="C631" s="113"/>
      <c r="D631" s="113"/>
      <c r="E631" s="114"/>
      <c r="F631" s="114"/>
      <c r="G631" s="114"/>
      <c r="H631" s="114"/>
      <c r="I631" s="114"/>
      <c r="J631" s="114"/>
      <c r="K631" s="114"/>
    </row>
    <row r="632" spans="2:11">
      <c r="B632" s="113"/>
      <c r="C632" s="113"/>
      <c r="D632" s="113"/>
      <c r="E632" s="114"/>
      <c r="F632" s="114"/>
      <c r="G632" s="114"/>
      <c r="H632" s="114"/>
      <c r="I632" s="114"/>
      <c r="J632" s="114"/>
      <c r="K632" s="114"/>
    </row>
    <row r="633" spans="2:11">
      <c r="B633" s="113"/>
      <c r="C633" s="113"/>
      <c r="D633" s="113"/>
      <c r="E633" s="114"/>
      <c r="F633" s="114"/>
      <c r="G633" s="114"/>
      <c r="H633" s="114"/>
      <c r="I633" s="114"/>
      <c r="J633" s="114"/>
      <c r="K633" s="114"/>
    </row>
    <row r="634" spans="2:11">
      <c r="B634" s="113"/>
      <c r="C634" s="113"/>
      <c r="D634" s="113"/>
      <c r="E634" s="114"/>
      <c r="F634" s="114"/>
      <c r="G634" s="114"/>
      <c r="H634" s="114"/>
      <c r="I634" s="114"/>
      <c r="J634" s="114"/>
      <c r="K634" s="114"/>
    </row>
    <row r="635" spans="2:11">
      <c r="B635" s="113"/>
      <c r="C635" s="113"/>
      <c r="D635" s="113"/>
      <c r="E635" s="114"/>
      <c r="F635" s="114"/>
      <c r="G635" s="114"/>
      <c r="H635" s="114"/>
      <c r="I635" s="114"/>
      <c r="J635" s="114"/>
      <c r="K635" s="114"/>
    </row>
    <row r="636" spans="2:11">
      <c r="B636" s="113"/>
      <c r="C636" s="113"/>
      <c r="D636" s="113"/>
      <c r="E636" s="114"/>
      <c r="F636" s="114"/>
      <c r="G636" s="114"/>
      <c r="H636" s="114"/>
      <c r="I636" s="114"/>
      <c r="J636" s="114"/>
      <c r="K636" s="114"/>
    </row>
    <row r="637" spans="2:11">
      <c r="B637" s="113"/>
      <c r="C637" s="113"/>
      <c r="D637" s="113"/>
      <c r="E637" s="114"/>
      <c r="F637" s="114"/>
      <c r="G637" s="114"/>
      <c r="H637" s="114"/>
      <c r="I637" s="114"/>
      <c r="J637" s="114"/>
      <c r="K637" s="114"/>
    </row>
    <row r="638" spans="2:11">
      <c r="B638" s="113"/>
      <c r="C638" s="113"/>
      <c r="D638" s="113"/>
      <c r="E638" s="114"/>
      <c r="F638" s="114"/>
      <c r="G638" s="114"/>
      <c r="H638" s="114"/>
      <c r="I638" s="114"/>
      <c r="J638" s="114"/>
      <c r="K638" s="114"/>
    </row>
    <row r="639" spans="2:11">
      <c r="B639" s="113"/>
      <c r="C639" s="113"/>
      <c r="D639" s="113"/>
      <c r="E639" s="114"/>
      <c r="F639" s="114"/>
      <c r="G639" s="114"/>
      <c r="H639" s="114"/>
      <c r="I639" s="114"/>
      <c r="J639" s="114"/>
      <c r="K639" s="114"/>
    </row>
    <row r="640" spans="2:11">
      <c r="B640" s="113"/>
      <c r="C640" s="113"/>
      <c r="D640" s="113"/>
      <c r="E640" s="114"/>
      <c r="F640" s="114"/>
      <c r="G640" s="114"/>
      <c r="H640" s="114"/>
      <c r="I640" s="114"/>
      <c r="J640" s="114"/>
      <c r="K640" s="114"/>
    </row>
    <row r="641" spans="2:11">
      <c r="B641" s="113"/>
      <c r="C641" s="113"/>
      <c r="D641" s="113"/>
      <c r="E641" s="114"/>
      <c r="F641" s="114"/>
      <c r="G641" s="114"/>
      <c r="H641" s="114"/>
      <c r="I641" s="114"/>
      <c r="J641" s="114"/>
      <c r="K641" s="114"/>
    </row>
    <row r="642" spans="2:11">
      <c r="B642" s="113"/>
      <c r="C642" s="113"/>
      <c r="D642" s="113"/>
      <c r="E642" s="114"/>
      <c r="F642" s="114"/>
      <c r="G642" s="114"/>
      <c r="H642" s="114"/>
      <c r="I642" s="114"/>
      <c r="J642" s="114"/>
      <c r="K642" s="114"/>
    </row>
    <row r="643" spans="2:11">
      <c r="B643" s="113"/>
      <c r="C643" s="113"/>
      <c r="D643" s="113"/>
      <c r="E643" s="114"/>
      <c r="F643" s="114"/>
      <c r="G643" s="114"/>
      <c r="H643" s="114"/>
      <c r="I643" s="114"/>
      <c r="J643" s="114"/>
      <c r="K643" s="114"/>
    </row>
    <row r="644" spans="2:11">
      <c r="B644" s="113"/>
      <c r="C644" s="113"/>
      <c r="D644" s="113"/>
      <c r="E644" s="114"/>
      <c r="F644" s="114"/>
      <c r="G644" s="114"/>
      <c r="H644" s="114"/>
      <c r="I644" s="114"/>
      <c r="J644" s="114"/>
      <c r="K644" s="114"/>
    </row>
    <row r="645" spans="2:11">
      <c r="B645" s="113"/>
      <c r="C645" s="113"/>
      <c r="D645" s="113"/>
      <c r="E645" s="114"/>
      <c r="F645" s="114"/>
      <c r="G645" s="114"/>
      <c r="H645" s="114"/>
      <c r="I645" s="114"/>
      <c r="J645" s="114"/>
      <c r="K645" s="114"/>
    </row>
    <row r="646" spans="2:11">
      <c r="B646" s="113"/>
      <c r="C646" s="113"/>
      <c r="D646" s="113"/>
      <c r="E646" s="114"/>
      <c r="F646" s="114"/>
      <c r="G646" s="114"/>
      <c r="H646" s="114"/>
      <c r="I646" s="114"/>
      <c r="J646" s="114"/>
      <c r="K646" s="114"/>
    </row>
    <row r="647" spans="2:11">
      <c r="B647" s="113"/>
      <c r="C647" s="113"/>
      <c r="D647" s="113"/>
      <c r="E647" s="114"/>
      <c r="F647" s="114"/>
      <c r="G647" s="114"/>
      <c r="H647" s="114"/>
      <c r="I647" s="114"/>
      <c r="J647" s="114"/>
      <c r="K647" s="114"/>
    </row>
    <row r="648" spans="2:11">
      <c r="B648" s="113"/>
      <c r="C648" s="113"/>
      <c r="D648" s="113"/>
      <c r="E648" s="114"/>
      <c r="F648" s="114"/>
      <c r="G648" s="114"/>
      <c r="H648" s="114"/>
      <c r="I648" s="114"/>
      <c r="J648" s="114"/>
      <c r="K648" s="114"/>
    </row>
    <row r="649" spans="2:11">
      <c r="B649" s="113"/>
      <c r="C649" s="113"/>
      <c r="D649" s="113"/>
      <c r="E649" s="114"/>
      <c r="F649" s="114"/>
      <c r="G649" s="114"/>
      <c r="H649" s="114"/>
      <c r="I649" s="114"/>
      <c r="J649" s="114"/>
      <c r="K649" s="114"/>
    </row>
    <row r="650" spans="2:11">
      <c r="B650" s="113"/>
      <c r="C650" s="113"/>
      <c r="D650" s="113"/>
      <c r="E650" s="114"/>
      <c r="F650" s="114"/>
      <c r="G650" s="114"/>
      <c r="H650" s="114"/>
      <c r="I650" s="114"/>
      <c r="J650" s="114"/>
      <c r="K650" s="114"/>
    </row>
    <row r="651" spans="2:11">
      <c r="B651" s="113"/>
      <c r="C651" s="113"/>
      <c r="D651" s="113"/>
      <c r="E651" s="114"/>
      <c r="F651" s="114"/>
      <c r="G651" s="114"/>
      <c r="H651" s="114"/>
      <c r="I651" s="114"/>
      <c r="J651" s="114"/>
      <c r="K651" s="114"/>
    </row>
    <row r="652" spans="2:11">
      <c r="B652" s="113"/>
      <c r="C652" s="113"/>
      <c r="D652" s="113"/>
      <c r="E652" s="114"/>
      <c r="F652" s="114"/>
      <c r="G652" s="114"/>
      <c r="H652" s="114"/>
      <c r="I652" s="114"/>
      <c r="J652" s="114"/>
      <c r="K652" s="114"/>
    </row>
    <row r="653" spans="2:11">
      <c r="B653" s="113"/>
      <c r="C653" s="113"/>
      <c r="D653" s="113"/>
      <c r="E653" s="114"/>
      <c r="F653" s="114"/>
      <c r="G653" s="114"/>
      <c r="H653" s="114"/>
      <c r="I653" s="114"/>
      <c r="J653" s="114"/>
      <c r="K653" s="114"/>
    </row>
    <row r="654" spans="2:11">
      <c r="B654" s="113"/>
      <c r="C654" s="113"/>
      <c r="D654" s="113"/>
      <c r="E654" s="114"/>
      <c r="F654" s="114"/>
      <c r="G654" s="114"/>
      <c r="H654" s="114"/>
      <c r="I654" s="114"/>
      <c r="J654" s="114"/>
      <c r="K654" s="114"/>
    </row>
    <row r="655" spans="2:11">
      <c r="B655" s="113"/>
      <c r="C655" s="113"/>
      <c r="D655" s="113"/>
      <c r="E655" s="114"/>
      <c r="F655" s="114"/>
      <c r="G655" s="114"/>
      <c r="H655" s="114"/>
      <c r="I655" s="114"/>
      <c r="J655" s="114"/>
      <c r="K655" s="114"/>
    </row>
    <row r="656" spans="2:11">
      <c r="B656" s="113"/>
      <c r="C656" s="113"/>
      <c r="D656" s="113"/>
      <c r="E656" s="114"/>
      <c r="F656" s="114"/>
      <c r="G656" s="114"/>
      <c r="H656" s="114"/>
      <c r="I656" s="114"/>
      <c r="J656" s="114"/>
      <c r="K656" s="114"/>
    </row>
    <row r="657" spans="2:11">
      <c r="B657" s="113"/>
      <c r="C657" s="113"/>
      <c r="D657" s="113"/>
      <c r="E657" s="114"/>
      <c r="F657" s="114"/>
      <c r="G657" s="114"/>
      <c r="H657" s="114"/>
      <c r="I657" s="114"/>
      <c r="J657" s="114"/>
      <c r="K657" s="114"/>
    </row>
    <row r="658" spans="2:11">
      <c r="B658" s="113"/>
      <c r="C658" s="113"/>
      <c r="D658" s="113"/>
      <c r="E658" s="114"/>
      <c r="F658" s="114"/>
      <c r="G658" s="114"/>
      <c r="H658" s="114"/>
      <c r="I658" s="114"/>
      <c r="J658" s="114"/>
      <c r="K658" s="114"/>
    </row>
    <row r="659" spans="2:11">
      <c r="B659" s="113"/>
      <c r="C659" s="113"/>
      <c r="D659" s="113"/>
      <c r="E659" s="114"/>
      <c r="F659" s="114"/>
      <c r="G659" s="114"/>
      <c r="H659" s="114"/>
      <c r="I659" s="114"/>
      <c r="J659" s="114"/>
      <c r="K659" s="114"/>
    </row>
    <row r="660" spans="2:11">
      <c r="B660" s="113"/>
      <c r="C660" s="113"/>
      <c r="D660" s="113"/>
      <c r="E660" s="114"/>
      <c r="F660" s="114"/>
      <c r="G660" s="114"/>
      <c r="H660" s="114"/>
      <c r="I660" s="114"/>
      <c r="J660" s="114"/>
      <c r="K660" s="114"/>
    </row>
    <row r="661" spans="2:11">
      <c r="B661" s="113"/>
      <c r="C661" s="113"/>
      <c r="D661" s="113"/>
      <c r="E661" s="114"/>
      <c r="F661" s="114"/>
      <c r="G661" s="114"/>
      <c r="H661" s="114"/>
      <c r="I661" s="114"/>
      <c r="J661" s="114"/>
      <c r="K661" s="114"/>
    </row>
    <row r="662" spans="2:11">
      <c r="B662" s="113"/>
      <c r="C662" s="113"/>
      <c r="D662" s="113"/>
      <c r="E662" s="114"/>
      <c r="F662" s="114"/>
      <c r="G662" s="114"/>
      <c r="H662" s="114"/>
      <c r="I662" s="114"/>
      <c r="J662" s="114"/>
      <c r="K662" s="114"/>
    </row>
    <row r="663" spans="2:11">
      <c r="B663" s="113"/>
      <c r="C663" s="113"/>
      <c r="D663" s="113"/>
      <c r="E663" s="114"/>
      <c r="F663" s="114"/>
      <c r="G663" s="114"/>
      <c r="H663" s="114"/>
      <c r="I663" s="114"/>
      <c r="J663" s="114"/>
      <c r="K663" s="114"/>
    </row>
    <row r="664" spans="2:11">
      <c r="B664" s="113"/>
      <c r="C664" s="113"/>
      <c r="D664" s="113"/>
      <c r="E664" s="114"/>
      <c r="F664" s="114"/>
      <c r="G664" s="114"/>
      <c r="H664" s="114"/>
      <c r="I664" s="114"/>
      <c r="J664" s="114"/>
      <c r="K664" s="114"/>
    </row>
    <row r="665" spans="2:11">
      <c r="B665" s="113"/>
      <c r="C665" s="113"/>
      <c r="D665" s="113"/>
      <c r="E665" s="114"/>
      <c r="F665" s="114"/>
      <c r="G665" s="114"/>
      <c r="H665" s="114"/>
      <c r="I665" s="114"/>
      <c r="J665" s="114"/>
      <c r="K665" s="114"/>
    </row>
    <row r="666" spans="2:11">
      <c r="B666" s="113"/>
      <c r="C666" s="113"/>
      <c r="D666" s="113"/>
      <c r="E666" s="114"/>
      <c r="F666" s="114"/>
      <c r="G666" s="114"/>
      <c r="H666" s="114"/>
      <c r="I666" s="114"/>
      <c r="J666" s="114"/>
      <c r="K666" s="114"/>
    </row>
    <row r="667" spans="2:11">
      <c r="B667" s="113"/>
      <c r="C667" s="113"/>
      <c r="D667" s="113"/>
      <c r="E667" s="114"/>
      <c r="F667" s="114"/>
      <c r="G667" s="114"/>
      <c r="H667" s="114"/>
      <c r="I667" s="114"/>
      <c r="J667" s="114"/>
      <c r="K667" s="114"/>
    </row>
    <row r="668" spans="2:11">
      <c r="B668" s="113"/>
      <c r="C668" s="113"/>
      <c r="D668" s="113"/>
      <c r="E668" s="114"/>
      <c r="F668" s="114"/>
      <c r="G668" s="114"/>
      <c r="H668" s="114"/>
      <c r="I668" s="114"/>
      <c r="J668" s="114"/>
      <c r="K668" s="114"/>
    </row>
    <row r="669" spans="2:11">
      <c r="B669" s="113"/>
      <c r="C669" s="113"/>
      <c r="D669" s="113"/>
      <c r="E669" s="114"/>
      <c r="F669" s="114"/>
      <c r="G669" s="114"/>
      <c r="H669" s="114"/>
      <c r="I669" s="114"/>
      <c r="J669" s="114"/>
      <c r="K669" s="114"/>
    </row>
    <row r="670" spans="2:11">
      <c r="B670" s="113"/>
      <c r="C670" s="113"/>
      <c r="D670" s="113"/>
      <c r="E670" s="114"/>
      <c r="F670" s="114"/>
      <c r="G670" s="114"/>
      <c r="H670" s="114"/>
      <c r="I670" s="114"/>
      <c r="J670" s="114"/>
      <c r="K670" s="114"/>
    </row>
    <row r="671" spans="2:11">
      <c r="B671" s="113"/>
      <c r="C671" s="113"/>
      <c r="D671" s="113"/>
      <c r="E671" s="114"/>
      <c r="F671" s="114"/>
      <c r="G671" s="114"/>
      <c r="H671" s="114"/>
      <c r="I671" s="114"/>
      <c r="J671" s="114"/>
      <c r="K671" s="114"/>
    </row>
    <row r="672" spans="2:11">
      <c r="B672" s="113"/>
      <c r="C672" s="113"/>
      <c r="D672" s="113"/>
      <c r="E672" s="114"/>
      <c r="F672" s="114"/>
      <c r="G672" s="114"/>
      <c r="H672" s="114"/>
      <c r="I672" s="114"/>
      <c r="J672" s="114"/>
      <c r="K672" s="114"/>
    </row>
    <row r="673" spans="2:11">
      <c r="B673" s="113"/>
      <c r="C673" s="113"/>
      <c r="D673" s="113"/>
      <c r="E673" s="114"/>
      <c r="F673" s="114"/>
      <c r="G673" s="114"/>
      <c r="H673" s="114"/>
      <c r="I673" s="114"/>
      <c r="J673" s="114"/>
      <c r="K673" s="114"/>
    </row>
    <row r="674" spans="2:11">
      <c r="B674" s="113"/>
      <c r="C674" s="113"/>
      <c r="D674" s="113"/>
      <c r="E674" s="114"/>
      <c r="F674" s="114"/>
      <c r="G674" s="114"/>
      <c r="H674" s="114"/>
      <c r="I674" s="114"/>
      <c r="J674" s="114"/>
      <c r="K674" s="114"/>
    </row>
    <row r="675" spans="2:11">
      <c r="B675" s="113"/>
      <c r="C675" s="113"/>
      <c r="D675" s="113"/>
      <c r="E675" s="114"/>
      <c r="F675" s="114"/>
      <c r="G675" s="114"/>
      <c r="H675" s="114"/>
      <c r="I675" s="114"/>
      <c r="J675" s="114"/>
      <c r="K675" s="114"/>
    </row>
    <row r="676" spans="2:11">
      <c r="B676" s="113"/>
      <c r="C676" s="113"/>
      <c r="D676" s="113"/>
      <c r="E676" s="114"/>
      <c r="F676" s="114"/>
      <c r="G676" s="114"/>
      <c r="H676" s="114"/>
      <c r="I676" s="114"/>
      <c r="J676" s="114"/>
      <c r="K676" s="114"/>
    </row>
    <row r="677" spans="2:11">
      <c r="B677" s="113"/>
      <c r="C677" s="113"/>
      <c r="D677" s="113"/>
      <c r="E677" s="114"/>
      <c r="F677" s="114"/>
      <c r="G677" s="114"/>
      <c r="H677" s="114"/>
      <c r="I677" s="114"/>
      <c r="J677" s="114"/>
      <c r="K677" s="114"/>
    </row>
    <row r="678" spans="2:11">
      <c r="B678" s="113"/>
      <c r="C678" s="113"/>
      <c r="D678" s="113"/>
      <c r="E678" s="114"/>
      <c r="F678" s="114"/>
      <c r="G678" s="114"/>
      <c r="H678" s="114"/>
      <c r="I678" s="114"/>
      <c r="J678" s="114"/>
      <c r="K678" s="114"/>
    </row>
    <row r="679" spans="2:11">
      <c r="B679" s="113"/>
      <c r="C679" s="113"/>
      <c r="D679" s="113"/>
      <c r="E679" s="114"/>
      <c r="F679" s="114"/>
      <c r="G679" s="114"/>
      <c r="H679" s="114"/>
      <c r="I679" s="114"/>
      <c r="J679" s="114"/>
      <c r="K679" s="114"/>
    </row>
    <row r="680" spans="2:11">
      <c r="B680" s="113"/>
      <c r="C680" s="113"/>
      <c r="D680" s="113"/>
      <c r="E680" s="114"/>
      <c r="F680" s="114"/>
      <c r="G680" s="114"/>
      <c r="H680" s="114"/>
      <c r="I680" s="114"/>
      <c r="J680" s="114"/>
      <c r="K680" s="114"/>
    </row>
    <row r="681" spans="2:11">
      <c r="B681" s="113"/>
      <c r="C681" s="113"/>
      <c r="D681" s="113"/>
      <c r="E681" s="114"/>
      <c r="F681" s="114"/>
      <c r="G681" s="114"/>
      <c r="H681" s="114"/>
      <c r="I681" s="114"/>
      <c r="J681" s="114"/>
      <c r="K681" s="114"/>
    </row>
    <row r="682" spans="2:11">
      <c r="B682" s="113"/>
      <c r="C682" s="113"/>
      <c r="D682" s="113"/>
      <c r="E682" s="114"/>
      <c r="F682" s="114"/>
      <c r="G682" s="114"/>
      <c r="H682" s="114"/>
      <c r="I682" s="114"/>
      <c r="J682" s="114"/>
      <c r="K682" s="114"/>
    </row>
    <row r="683" spans="2:11">
      <c r="B683" s="113"/>
      <c r="C683" s="113"/>
      <c r="D683" s="113"/>
      <c r="E683" s="114"/>
      <c r="F683" s="114"/>
      <c r="G683" s="114"/>
      <c r="H683" s="114"/>
      <c r="I683" s="114"/>
      <c r="J683" s="114"/>
      <c r="K683" s="114"/>
    </row>
    <row r="684" spans="2:11">
      <c r="B684" s="113"/>
      <c r="C684" s="113"/>
      <c r="D684" s="113"/>
      <c r="E684" s="114"/>
      <c r="F684" s="114"/>
      <c r="G684" s="114"/>
      <c r="H684" s="114"/>
      <c r="I684" s="114"/>
      <c r="J684" s="114"/>
      <c r="K684" s="114"/>
    </row>
    <row r="685" spans="2:11">
      <c r="B685" s="113"/>
      <c r="C685" s="113"/>
      <c r="D685" s="113"/>
      <c r="E685" s="114"/>
      <c r="F685" s="114"/>
      <c r="G685" s="114"/>
      <c r="H685" s="114"/>
      <c r="I685" s="114"/>
      <c r="J685" s="114"/>
      <c r="K685" s="114"/>
    </row>
    <row r="686" spans="2:11">
      <c r="B686" s="113"/>
      <c r="C686" s="113"/>
      <c r="D686" s="113"/>
      <c r="E686" s="114"/>
      <c r="F686" s="114"/>
      <c r="G686" s="114"/>
      <c r="H686" s="114"/>
      <c r="I686" s="114"/>
      <c r="J686" s="114"/>
      <c r="K686" s="114"/>
    </row>
    <row r="687" spans="2:11">
      <c r="B687" s="113"/>
      <c r="C687" s="113"/>
      <c r="D687" s="113"/>
      <c r="E687" s="114"/>
      <c r="F687" s="114"/>
      <c r="G687" s="114"/>
      <c r="H687" s="114"/>
      <c r="I687" s="114"/>
      <c r="J687" s="114"/>
      <c r="K687" s="114"/>
    </row>
    <row r="688" spans="2:11">
      <c r="B688" s="113"/>
      <c r="C688" s="113"/>
      <c r="D688" s="113"/>
      <c r="E688" s="114"/>
      <c r="F688" s="114"/>
      <c r="G688" s="114"/>
      <c r="H688" s="114"/>
      <c r="I688" s="114"/>
      <c r="J688" s="114"/>
      <c r="K688" s="114"/>
    </row>
    <row r="689" spans="2:11">
      <c r="B689" s="113"/>
      <c r="C689" s="113"/>
      <c r="D689" s="113"/>
      <c r="E689" s="114"/>
      <c r="F689" s="114"/>
      <c r="G689" s="114"/>
      <c r="H689" s="114"/>
      <c r="I689" s="114"/>
      <c r="J689" s="114"/>
      <c r="K689" s="114"/>
    </row>
    <row r="690" spans="2:11">
      <c r="B690" s="113"/>
      <c r="C690" s="113"/>
      <c r="D690" s="113"/>
      <c r="E690" s="114"/>
      <c r="F690" s="114"/>
      <c r="G690" s="114"/>
      <c r="H690" s="114"/>
      <c r="I690" s="114"/>
      <c r="J690" s="114"/>
      <c r="K690" s="114"/>
    </row>
    <row r="691" spans="2:11">
      <c r="B691" s="113"/>
      <c r="C691" s="113"/>
      <c r="D691" s="113"/>
      <c r="E691" s="114"/>
      <c r="F691" s="114"/>
      <c r="G691" s="114"/>
      <c r="H691" s="114"/>
      <c r="I691" s="114"/>
      <c r="J691" s="114"/>
      <c r="K691" s="114"/>
    </row>
    <row r="692" spans="2:11">
      <c r="B692" s="113"/>
      <c r="C692" s="113"/>
      <c r="D692" s="113"/>
      <c r="E692" s="114"/>
      <c r="F692" s="114"/>
      <c r="G692" s="114"/>
      <c r="H692" s="114"/>
      <c r="I692" s="114"/>
      <c r="J692" s="114"/>
      <c r="K692" s="114"/>
    </row>
    <row r="693" spans="2:11">
      <c r="B693" s="113"/>
      <c r="C693" s="113"/>
      <c r="D693" s="113"/>
      <c r="E693" s="114"/>
      <c r="F693" s="114"/>
      <c r="G693" s="114"/>
      <c r="H693" s="114"/>
      <c r="I693" s="114"/>
      <c r="J693" s="114"/>
      <c r="K693" s="114"/>
    </row>
    <row r="694" spans="2:11">
      <c r="B694" s="113"/>
      <c r="C694" s="113"/>
      <c r="D694" s="113"/>
      <c r="E694" s="114"/>
      <c r="F694" s="114"/>
      <c r="G694" s="114"/>
      <c r="H694" s="114"/>
      <c r="I694" s="114"/>
      <c r="J694" s="114"/>
      <c r="K694" s="114"/>
    </row>
    <row r="695" spans="2:11">
      <c r="B695" s="113"/>
      <c r="C695" s="113"/>
      <c r="D695" s="113"/>
      <c r="E695" s="114"/>
      <c r="F695" s="114"/>
      <c r="G695" s="114"/>
      <c r="H695" s="114"/>
      <c r="I695" s="114"/>
      <c r="J695" s="114"/>
      <c r="K695" s="114"/>
    </row>
    <row r="696" spans="2:11">
      <c r="B696" s="113"/>
      <c r="C696" s="113"/>
      <c r="D696" s="113"/>
      <c r="E696" s="114"/>
      <c r="F696" s="114"/>
      <c r="G696" s="114"/>
      <c r="H696" s="114"/>
      <c r="I696" s="114"/>
      <c r="J696" s="114"/>
      <c r="K696" s="114"/>
    </row>
    <row r="697" spans="2:11">
      <c r="B697" s="113"/>
      <c r="C697" s="113"/>
      <c r="D697" s="113"/>
      <c r="E697" s="114"/>
      <c r="F697" s="114"/>
      <c r="G697" s="114"/>
      <c r="H697" s="114"/>
      <c r="I697" s="114"/>
      <c r="J697" s="114"/>
      <c r="K697" s="114"/>
    </row>
    <row r="698" spans="2:11">
      <c r="B698" s="113"/>
      <c r="C698" s="113"/>
      <c r="D698" s="113"/>
      <c r="E698" s="114"/>
      <c r="F698" s="114"/>
      <c r="G698" s="114"/>
      <c r="H698" s="114"/>
      <c r="I698" s="114"/>
      <c r="J698" s="114"/>
      <c r="K698" s="114"/>
    </row>
    <row r="699" spans="2:11">
      <c r="B699" s="113"/>
      <c r="C699" s="113"/>
      <c r="D699" s="113"/>
      <c r="E699" s="114"/>
      <c r="F699" s="114"/>
      <c r="G699" s="114"/>
      <c r="H699" s="114"/>
      <c r="I699" s="114"/>
      <c r="J699" s="114"/>
      <c r="K699" s="114"/>
    </row>
    <row r="700" spans="2:11">
      <c r="B700" s="113"/>
      <c r="C700" s="113"/>
      <c r="D700" s="113"/>
      <c r="E700" s="114"/>
      <c r="F700" s="114"/>
      <c r="G700" s="114"/>
      <c r="H700" s="114"/>
      <c r="I700" s="114"/>
      <c r="J700" s="114"/>
      <c r="K700" s="114"/>
    </row>
    <row r="701" spans="2:11">
      <c r="B701" s="113"/>
      <c r="C701" s="113"/>
      <c r="D701" s="113"/>
      <c r="E701" s="114"/>
      <c r="F701" s="114"/>
      <c r="G701" s="114"/>
      <c r="H701" s="114"/>
      <c r="I701" s="114"/>
      <c r="J701" s="114"/>
      <c r="K701" s="114"/>
    </row>
    <row r="702" spans="2:11">
      <c r="B702" s="113"/>
      <c r="C702" s="113"/>
      <c r="D702" s="113"/>
      <c r="E702" s="114"/>
      <c r="F702" s="114"/>
      <c r="G702" s="114"/>
      <c r="H702" s="114"/>
      <c r="I702" s="114"/>
      <c r="J702" s="114"/>
      <c r="K702" s="114"/>
    </row>
    <row r="703" spans="2:11">
      <c r="B703" s="113"/>
      <c r="C703" s="113"/>
      <c r="D703" s="113"/>
      <c r="E703" s="114"/>
      <c r="F703" s="114"/>
      <c r="G703" s="114"/>
      <c r="H703" s="114"/>
      <c r="I703" s="114"/>
      <c r="J703" s="114"/>
      <c r="K703" s="114"/>
    </row>
    <row r="704" spans="2:11">
      <c r="B704" s="113"/>
      <c r="C704" s="113"/>
      <c r="D704" s="113"/>
      <c r="E704" s="114"/>
      <c r="F704" s="114"/>
      <c r="G704" s="114"/>
      <c r="H704" s="114"/>
      <c r="I704" s="114"/>
      <c r="J704" s="114"/>
      <c r="K704" s="114"/>
    </row>
    <row r="705" spans="2:11">
      <c r="B705" s="113"/>
      <c r="C705" s="113"/>
      <c r="D705" s="113"/>
      <c r="E705" s="114"/>
      <c r="F705" s="114"/>
      <c r="G705" s="114"/>
      <c r="H705" s="114"/>
      <c r="I705" s="114"/>
      <c r="J705" s="114"/>
      <c r="K705" s="114"/>
    </row>
    <row r="706" spans="2:11">
      <c r="B706" s="113"/>
      <c r="C706" s="113"/>
      <c r="D706" s="113"/>
      <c r="E706" s="114"/>
      <c r="F706" s="114"/>
      <c r="G706" s="114"/>
      <c r="H706" s="114"/>
      <c r="I706" s="114"/>
      <c r="J706" s="114"/>
      <c r="K706" s="114"/>
    </row>
    <row r="707" spans="2:11">
      <c r="B707" s="113"/>
      <c r="C707" s="113"/>
      <c r="D707" s="113"/>
      <c r="E707" s="114"/>
      <c r="F707" s="114"/>
      <c r="G707" s="114"/>
      <c r="H707" s="114"/>
      <c r="I707" s="114"/>
      <c r="J707" s="114"/>
      <c r="K707" s="114"/>
    </row>
    <row r="708" spans="2:11">
      <c r="B708" s="113"/>
      <c r="C708" s="113"/>
      <c r="D708" s="113"/>
      <c r="E708" s="114"/>
      <c r="F708" s="114"/>
      <c r="G708" s="114"/>
      <c r="H708" s="114"/>
      <c r="I708" s="114"/>
      <c r="J708" s="114"/>
      <c r="K708" s="114"/>
    </row>
    <row r="709" spans="2:11">
      <c r="B709" s="113"/>
      <c r="C709" s="113"/>
      <c r="D709" s="113"/>
      <c r="E709" s="114"/>
      <c r="F709" s="114"/>
      <c r="G709" s="114"/>
      <c r="H709" s="114"/>
      <c r="I709" s="114"/>
      <c r="J709" s="114"/>
      <c r="K709" s="114"/>
    </row>
    <row r="710" spans="2:11">
      <c r="B710" s="113"/>
      <c r="C710" s="113"/>
      <c r="D710" s="113"/>
      <c r="E710" s="114"/>
      <c r="F710" s="114"/>
      <c r="G710" s="114"/>
      <c r="H710" s="114"/>
      <c r="I710" s="114"/>
      <c r="J710" s="114"/>
      <c r="K710" s="114"/>
    </row>
    <row r="711" spans="2:11">
      <c r="B711" s="113"/>
      <c r="C711" s="113"/>
      <c r="D711" s="113"/>
      <c r="E711" s="114"/>
      <c r="F711" s="114"/>
      <c r="G711" s="114"/>
      <c r="H711" s="114"/>
      <c r="I711" s="114"/>
      <c r="J711" s="114"/>
      <c r="K711" s="114"/>
    </row>
    <row r="712" spans="2:11">
      <c r="B712" s="113"/>
      <c r="C712" s="113"/>
      <c r="D712" s="113"/>
      <c r="E712" s="114"/>
      <c r="F712" s="114"/>
      <c r="G712" s="114"/>
      <c r="H712" s="114"/>
      <c r="I712" s="114"/>
      <c r="J712" s="114"/>
      <c r="K712" s="114"/>
    </row>
    <row r="713" spans="2:11">
      <c r="B713" s="113"/>
      <c r="C713" s="113"/>
      <c r="D713" s="113"/>
      <c r="E713" s="114"/>
      <c r="F713" s="114"/>
      <c r="G713" s="114"/>
      <c r="H713" s="114"/>
      <c r="I713" s="114"/>
      <c r="J713" s="114"/>
      <c r="K713" s="114"/>
    </row>
    <row r="714" spans="2:11">
      <c r="B714" s="113"/>
      <c r="C714" s="113"/>
      <c r="D714" s="113"/>
      <c r="E714" s="114"/>
      <c r="F714" s="114"/>
      <c r="G714" s="114"/>
      <c r="H714" s="114"/>
      <c r="I714" s="114"/>
      <c r="J714" s="114"/>
      <c r="K714" s="114"/>
    </row>
    <row r="715" spans="2:11">
      <c r="B715" s="113"/>
      <c r="C715" s="113"/>
      <c r="D715" s="113"/>
      <c r="E715" s="114"/>
      <c r="F715" s="114"/>
      <c r="G715" s="114"/>
      <c r="H715" s="114"/>
      <c r="I715" s="114"/>
      <c r="J715" s="114"/>
      <c r="K715" s="114"/>
    </row>
    <row r="716" spans="2:11">
      <c r="B716" s="113"/>
      <c r="C716" s="113"/>
      <c r="D716" s="113"/>
      <c r="E716" s="114"/>
      <c r="F716" s="114"/>
      <c r="G716" s="114"/>
      <c r="H716" s="114"/>
      <c r="I716" s="114"/>
      <c r="J716" s="114"/>
      <c r="K716" s="114"/>
    </row>
    <row r="717" spans="2:11">
      <c r="B717" s="113"/>
      <c r="C717" s="113"/>
      <c r="D717" s="113"/>
      <c r="E717" s="114"/>
      <c r="F717" s="114"/>
      <c r="G717" s="114"/>
      <c r="H717" s="114"/>
      <c r="I717" s="114"/>
      <c r="J717" s="114"/>
      <c r="K717" s="114"/>
    </row>
    <row r="718" spans="2:11">
      <c r="B718" s="113"/>
      <c r="C718" s="113"/>
      <c r="D718" s="113"/>
      <c r="E718" s="114"/>
      <c r="F718" s="114"/>
      <c r="G718" s="114"/>
      <c r="H718" s="114"/>
      <c r="I718" s="114"/>
      <c r="J718" s="114"/>
      <c r="K718" s="114"/>
    </row>
    <row r="719" spans="2:11">
      <c r="B719" s="113"/>
      <c r="C719" s="113"/>
      <c r="D719" s="113"/>
      <c r="E719" s="114"/>
      <c r="F719" s="114"/>
      <c r="G719" s="114"/>
      <c r="H719" s="114"/>
      <c r="I719" s="114"/>
      <c r="J719" s="114"/>
      <c r="K719" s="114"/>
    </row>
    <row r="720" spans="2:11">
      <c r="B720" s="113"/>
      <c r="C720" s="113"/>
      <c r="D720" s="113"/>
      <c r="E720" s="114"/>
      <c r="F720" s="114"/>
      <c r="G720" s="114"/>
      <c r="H720" s="114"/>
      <c r="I720" s="114"/>
      <c r="J720" s="114"/>
      <c r="K720" s="114"/>
    </row>
    <row r="721" spans="2:11">
      <c r="B721" s="113"/>
      <c r="C721" s="113"/>
      <c r="D721" s="113"/>
      <c r="E721" s="114"/>
      <c r="F721" s="114"/>
      <c r="G721" s="114"/>
      <c r="H721" s="114"/>
      <c r="I721" s="114"/>
      <c r="J721" s="114"/>
      <c r="K721" s="114"/>
    </row>
    <row r="722" spans="2:11">
      <c r="B722" s="113"/>
      <c r="C722" s="113"/>
      <c r="D722" s="113"/>
      <c r="E722" s="114"/>
      <c r="F722" s="114"/>
      <c r="G722" s="114"/>
      <c r="H722" s="114"/>
      <c r="I722" s="114"/>
      <c r="J722" s="114"/>
      <c r="K722" s="114"/>
    </row>
    <row r="723" spans="2:11">
      <c r="B723" s="113"/>
      <c r="C723" s="113"/>
      <c r="D723" s="113"/>
      <c r="E723" s="114"/>
      <c r="F723" s="114"/>
      <c r="G723" s="114"/>
      <c r="H723" s="114"/>
      <c r="I723" s="114"/>
      <c r="J723" s="114"/>
      <c r="K723" s="114"/>
    </row>
    <row r="724" spans="2:11">
      <c r="B724" s="113"/>
      <c r="C724" s="113"/>
      <c r="D724" s="113"/>
      <c r="E724" s="114"/>
      <c r="F724" s="114"/>
      <c r="G724" s="114"/>
      <c r="H724" s="114"/>
      <c r="I724" s="114"/>
      <c r="J724" s="114"/>
      <c r="K724" s="114"/>
    </row>
    <row r="725" spans="2:11">
      <c r="B725" s="113"/>
      <c r="C725" s="113"/>
      <c r="D725" s="113"/>
      <c r="E725" s="114"/>
      <c r="F725" s="114"/>
      <c r="G725" s="114"/>
      <c r="H725" s="114"/>
      <c r="I725" s="114"/>
      <c r="J725" s="114"/>
      <c r="K725" s="114"/>
    </row>
    <row r="726" spans="2:11">
      <c r="B726" s="113"/>
      <c r="C726" s="113"/>
      <c r="D726" s="113"/>
      <c r="E726" s="114"/>
      <c r="F726" s="114"/>
      <c r="G726" s="114"/>
      <c r="H726" s="114"/>
      <c r="I726" s="114"/>
      <c r="J726" s="114"/>
      <c r="K726" s="114"/>
    </row>
    <row r="727" spans="2:11">
      <c r="B727" s="113"/>
      <c r="C727" s="113"/>
      <c r="D727" s="113"/>
      <c r="E727" s="114"/>
      <c r="F727" s="114"/>
      <c r="G727" s="114"/>
      <c r="H727" s="114"/>
      <c r="I727" s="114"/>
      <c r="J727" s="114"/>
      <c r="K727" s="114"/>
    </row>
    <row r="728" spans="2:11">
      <c r="B728" s="113"/>
      <c r="C728" s="113"/>
      <c r="D728" s="113"/>
      <c r="E728" s="114"/>
      <c r="F728" s="114"/>
      <c r="G728" s="114"/>
      <c r="H728" s="114"/>
      <c r="I728" s="114"/>
      <c r="J728" s="114"/>
      <c r="K728" s="114"/>
    </row>
    <row r="729" spans="2:11">
      <c r="B729" s="113"/>
      <c r="C729" s="113"/>
      <c r="D729" s="113"/>
      <c r="E729" s="114"/>
      <c r="F729" s="114"/>
      <c r="G729" s="114"/>
      <c r="H729" s="114"/>
      <c r="I729" s="114"/>
      <c r="J729" s="114"/>
      <c r="K729" s="114"/>
    </row>
    <row r="730" spans="2:11">
      <c r="B730" s="113"/>
      <c r="C730" s="113"/>
      <c r="D730" s="113"/>
      <c r="E730" s="114"/>
      <c r="F730" s="114"/>
      <c r="G730" s="114"/>
      <c r="H730" s="114"/>
      <c r="I730" s="114"/>
      <c r="J730" s="114"/>
      <c r="K730" s="114"/>
    </row>
    <row r="731" spans="2:11">
      <c r="B731" s="113"/>
      <c r="C731" s="113"/>
      <c r="D731" s="113"/>
      <c r="E731" s="114"/>
      <c r="F731" s="114"/>
      <c r="G731" s="114"/>
      <c r="H731" s="114"/>
      <c r="I731" s="114"/>
      <c r="J731" s="114"/>
      <c r="K731" s="114"/>
    </row>
    <row r="732" spans="2:11">
      <c r="B732" s="113"/>
      <c r="C732" s="113"/>
      <c r="D732" s="113"/>
      <c r="E732" s="114"/>
      <c r="F732" s="114"/>
      <c r="G732" s="114"/>
      <c r="H732" s="114"/>
      <c r="I732" s="114"/>
      <c r="J732" s="114"/>
      <c r="K732" s="114"/>
    </row>
    <row r="733" spans="2:11">
      <c r="B733" s="113"/>
      <c r="C733" s="113"/>
      <c r="D733" s="113"/>
      <c r="E733" s="114"/>
      <c r="F733" s="114"/>
      <c r="G733" s="114"/>
      <c r="H733" s="114"/>
      <c r="I733" s="114"/>
      <c r="J733" s="114"/>
      <c r="K733" s="114"/>
    </row>
    <row r="734" spans="2:11">
      <c r="B734" s="113"/>
      <c r="C734" s="113"/>
      <c r="D734" s="113"/>
      <c r="E734" s="114"/>
      <c r="F734" s="114"/>
      <c r="G734" s="114"/>
      <c r="H734" s="114"/>
      <c r="I734" s="114"/>
      <c r="J734" s="114"/>
      <c r="K734" s="114"/>
    </row>
    <row r="735" spans="2:11">
      <c r="B735" s="113"/>
      <c r="C735" s="113"/>
      <c r="D735" s="113"/>
      <c r="E735" s="114"/>
      <c r="F735" s="114"/>
      <c r="G735" s="114"/>
      <c r="H735" s="114"/>
      <c r="I735" s="114"/>
      <c r="J735" s="114"/>
      <c r="K735" s="114"/>
    </row>
    <row r="736" spans="2:11">
      <c r="B736" s="113"/>
      <c r="C736" s="113"/>
      <c r="D736" s="113"/>
      <c r="E736" s="114"/>
      <c r="F736" s="114"/>
      <c r="G736" s="114"/>
      <c r="H736" s="114"/>
      <c r="I736" s="114"/>
      <c r="J736" s="114"/>
      <c r="K736" s="114"/>
    </row>
    <row r="737" spans="2:11">
      <c r="B737" s="113"/>
      <c r="C737" s="113"/>
      <c r="D737" s="113"/>
      <c r="E737" s="114"/>
      <c r="F737" s="114"/>
      <c r="G737" s="114"/>
      <c r="H737" s="114"/>
      <c r="I737" s="114"/>
      <c r="J737" s="114"/>
      <c r="K737" s="114"/>
    </row>
    <row r="738" spans="2:11">
      <c r="B738" s="113"/>
      <c r="C738" s="113"/>
      <c r="D738" s="113"/>
      <c r="E738" s="114"/>
      <c r="F738" s="114"/>
      <c r="G738" s="114"/>
      <c r="H738" s="114"/>
      <c r="I738" s="114"/>
      <c r="J738" s="114"/>
      <c r="K738" s="114"/>
    </row>
    <row r="739" spans="2:11">
      <c r="B739" s="113"/>
      <c r="C739" s="113"/>
      <c r="D739" s="113"/>
      <c r="E739" s="114"/>
      <c r="F739" s="114"/>
      <c r="G739" s="114"/>
      <c r="H739" s="114"/>
      <c r="I739" s="114"/>
      <c r="J739" s="114"/>
      <c r="K739" s="114"/>
    </row>
    <row r="740" spans="2:11">
      <c r="B740" s="113"/>
      <c r="C740" s="113"/>
      <c r="D740" s="113"/>
      <c r="E740" s="114"/>
      <c r="F740" s="114"/>
      <c r="G740" s="114"/>
      <c r="H740" s="114"/>
      <c r="I740" s="114"/>
      <c r="J740" s="114"/>
      <c r="K740" s="114"/>
    </row>
    <row r="741" spans="2:11">
      <c r="B741" s="113"/>
      <c r="C741" s="113"/>
      <c r="D741" s="113"/>
      <c r="E741" s="114"/>
      <c r="F741" s="114"/>
      <c r="G741" s="114"/>
      <c r="H741" s="114"/>
      <c r="I741" s="114"/>
      <c r="J741" s="114"/>
      <c r="K741" s="114"/>
    </row>
    <row r="742" spans="2:11">
      <c r="B742" s="113"/>
      <c r="C742" s="113"/>
      <c r="D742" s="113"/>
      <c r="E742" s="114"/>
      <c r="F742" s="114"/>
      <c r="G742" s="114"/>
      <c r="H742" s="114"/>
      <c r="I742" s="114"/>
      <c r="J742" s="114"/>
      <c r="K742" s="114"/>
    </row>
    <row r="743" spans="2:11">
      <c r="B743" s="113"/>
      <c r="C743" s="113"/>
      <c r="D743" s="113"/>
      <c r="E743" s="114"/>
      <c r="F743" s="114"/>
      <c r="G743" s="114"/>
      <c r="H743" s="114"/>
      <c r="I743" s="114"/>
      <c r="J743" s="114"/>
      <c r="K743" s="114"/>
    </row>
    <row r="744" spans="2:11">
      <c r="B744" s="113"/>
      <c r="C744" s="113"/>
      <c r="D744" s="113"/>
      <c r="E744" s="114"/>
      <c r="F744" s="114"/>
      <c r="G744" s="114"/>
      <c r="H744" s="114"/>
      <c r="I744" s="114"/>
      <c r="J744" s="114"/>
      <c r="K744" s="114"/>
    </row>
    <row r="745" spans="2:11">
      <c r="B745" s="113"/>
      <c r="C745" s="113"/>
      <c r="D745" s="113"/>
      <c r="E745" s="114"/>
      <c r="F745" s="114"/>
      <c r="G745" s="114"/>
      <c r="H745" s="114"/>
      <c r="I745" s="114"/>
      <c r="J745" s="114"/>
      <c r="K745" s="114"/>
    </row>
    <row r="746" spans="2:11">
      <c r="B746" s="113"/>
      <c r="C746" s="113"/>
      <c r="D746" s="113"/>
      <c r="E746" s="114"/>
      <c r="F746" s="114"/>
      <c r="G746" s="114"/>
      <c r="H746" s="114"/>
      <c r="I746" s="114"/>
      <c r="J746" s="114"/>
      <c r="K746" s="114"/>
    </row>
    <row r="747" spans="2:11">
      <c r="B747" s="113"/>
      <c r="C747" s="113"/>
      <c r="D747" s="113"/>
      <c r="E747" s="114"/>
      <c r="F747" s="114"/>
      <c r="G747" s="114"/>
      <c r="H747" s="114"/>
      <c r="I747" s="114"/>
      <c r="J747" s="114"/>
      <c r="K747" s="114"/>
    </row>
    <row r="748" spans="2:11">
      <c r="B748" s="113"/>
      <c r="C748" s="113"/>
      <c r="D748" s="113"/>
      <c r="E748" s="114"/>
      <c r="F748" s="114"/>
      <c r="G748" s="114"/>
      <c r="H748" s="114"/>
      <c r="I748" s="114"/>
      <c r="J748" s="114"/>
      <c r="K748" s="114"/>
    </row>
    <row r="749" spans="2:11">
      <c r="B749" s="113"/>
      <c r="C749" s="113"/>
      <c r="D749" s="113"/>
      <c r="E749" s="114"/>
      <c r="F749" s="114"/>
      <c r="G749" s="114"/>
      <c r="H749" s="114"/>
      <c r="I749" s="114"/>
      <c r="J749" s="114"/>
      <c r="K749" s="114"/>
    </row>
    <row r="750" spans="2:11">
      <c r="B750" s="113"/>
      <c r="C750" s="113"/>
      <c r="D750" s="113"/>
      <c r="E750" s="114"/>
      <c r="F750" s="114"/>
      <c r="G750" s="114"/>
      <c r="H750" s="114"/>
      <c r="I750" s="114"/>
      <c r="J750" s="114"/>
      <c r="K750" s="114"/>
    </row>
    <row r="751" spans="2:11">
      <c r="B751" s="113"/>
      <c r="C751" s="113"/>
      <c r="D751" s="113"/>
      <c r="E751" s="114"/>
      <c r="F751" s="114"/>
      <c r="G751" s="114"/>
      <c r="H751" s="114"/>
      <c r="I751" s="114"/>
      <c r="J751" s="114"/>
      <c r="K751" s="114"/>
    </row>
    <row r="752" spans="2:11">
      <c r="B752" s="113"/>
      <c r="C752" s="113"/>
      <c r="D752" s="113"/>
      <c r="E752" s="114"/>
      <c r="F752" s="114"/>
      <c r="G752" s="114"/>
      <c r="H752" s="114"/>
      <c r="I752" s="114"/>
      <c r="J752" s="114"/>
      <c r="K752" s="114"/>
    </row>
    <row r="753" spans="2:11">
      <c r="B753" s="113"/>
      <c r="C753" s="113"/>
      <c r="D753" s="113"/>
      <c r="E753" s="114"/>
      <c r="F753" s="114"/>
      <c r="G753" s="114"/>
      <c r="H753" s="114"/>
      <c r="I753" s="114"/>
      <c r="J753" s="114"/>
      <c r="K753" s="114"/>
    </row>
    <row r="754" spans="2:11">
      <c r="B754" s="113"/>
      <c r="C754" s="113"/>
      <c r="D754" s="113"/>
      <c r="E754" s="114"/>
      <c r="F754" s="114"/>
      <c r="G754" s="114"/>
      <c r="H754" s="114"/>
      <c r="I754" s="114"/>
      <c r="J754" s="114"/>
      <c r="K754" s="114"/>
    </row>
    <row r="755" spans="2:11">
      <c r="B755" s="113"/>
      <c r="C755" s="113"/>
      <c r="D755" s="113"/>
      <c r="E755" s="114"/>
      <c r="F755" s="114"/>
      <c r="G755" s="114"/>
      <c r="H755" s="114"/>
      <c r="I755" s="114"/>
      <c r="J755" s="114"/>
      <c r="K755" s="114"/>
    </row>
    <row r="756" spans="2:11">
      <c r="B756" s="113"/>
      <c r="C756" s="113"/>
      <c r="D756" s="113"/>
      <c r="E756" s="114"/>
      <c r="F756" s="114"/>
      <c r="G756" s="114"/>
      <c r="H756" s="114"/>
      <c r="I756" s="114"/>
      <c r="J756" s="114"/>
      <c r="K756" s="114"/>
    </row>
    <row r="757" spans="2:11">
      <c r="B757" s="113"/>
      <c r="C757" s="113"/>
      <c r="D757" s="113"/>
      <c r="E757" s="114"/>
      <c r="F757" s="114"/>
      <c r="G757" s="114"/>
      <c r="H757" s="114"/>
      <c r="I757" s="114"/>
      <c r="J757" s="114"/>
      <c r="K757" s="114"/>
    </row>
    <row r="758" spans="2:11">
      <c r="B758" s="113"/>
      <c r="C758" s="113"/>
      <c r="D758" s="113"/>
      <c r="E758" s="114"/>
      <c r="F758" s="114"/>
      <c r="G758" s="114"/>
      <c r="H758" s="114"/>
      <c r="I758" s="114"/>
      <c r="J758" s="114"/>
      <c r="K758" s="114"/>
    </row>
    <row r="759" spans="2:11">
      <c r="B759" s="113"/>
      <c r="C759" s="113"/>
      <c r="D759" s="113"/>
      <c r="E759" s="114"/>
      <c r="F759" s="114"/>
      <c r="G759" s="114"/>
      <c r="H759" s="114"/>
      <c r="I759" s="114"/>
      <c r="J759" s="114"/>
      <c r="K759" s="114"/>
    </row>
    <row r="760" spans="2:11">
      <c r="B760" s="113"/>
      <c r="C760" s="113"/>
      <c r="D760" s="113"/>
      <c r="E760" s="114"/>
      <c r="F760" s="114"/>
      <c r="G760" s="114"/>
      <c r="H760" s="114"/>
      <c r="I760" s="114"/>
      <c r="J760" s="114"/>
      <c r="K760" s="114"/>
    </row>
    <row r="761" spans="2:11">
      <c r="B761" s="113"/>
      <c r="C761" s="113"/>
      <c r="D761" s="113"/>
      <c r="E761" s="114"/>
      <c r="F761" s="114"/>
      <c r="G761" s="114"/>
      <c r="H761" s="114"/>
      <c r="I761" s="114"/>
      <c r="J761" s="114"/>
      <c r="K761" s="114"/>
    </row>
    <row r="762" spans="2:11">
      <c r="B762" s="113"/>
      <c r="C762" s="113"/>
      <c r="D762" s="113"/>
      <c r="E762" s="114"/>
      <c r="F762" s="114"/>
      <c r="G762" s="114"/>
      <c r="H762" s="114"/>
      <c r="I762" s="114"/>
      <c r="J762" s="114"/>
      <c r="K762" s="114"/>
    </row>
    <row r="763" spans="2:11">
      <c r="B763" s="113"/>
      <c r="C763" s="113"/>
      <c r="D763" s="113"/>
      <c r="E763" s="114"/>
      <c r="F763" s="114"/>
      <c r="G763" s="114"/>
      <c r="H763" s="114"/>
      <c r="I763" s="114"/>
      <c r="J763" s="114"/>
      <c r="K763" s="114"/>
    </row>
    <row r="764" spans="2:11">
      <c r="B764" s="113"/>
      <c r="C764" s="113"/>
      <c r="D764" s="113"/>
      <c r="E764" s="114"/>
      <c r="F764" s="114"/>
      <c r="G764" s="114"/>
      <c r="H764" s="114"/>
      <c r="I764" s="114"/>
      <c r="J764" s="114"/>
      <c r="K764" s="114"/>
    </row>
    <row r="765" spans="2:11">
      <c r="B765" s="113"/>
      <c r="C765" s="113"/>
      <c r="D765" s="113"/>
      <c r="E765" s="114"/>
      <c r="F765" s="114"/>
      <c r="G765" s="114"/>
      <c r="H765" s="114"/>
      <c r="I765" s="114"/>
      <c r="J765" s="114"/>
      <c r="K765" s="114"/>
    </row>
    <row r="766" spans="2:11">
      <c r="B766" s="113"/>
      <c r="C766" s="113"/>
      <c r="D766" s="113"/>
      <c r="E766" s="114"/>
      <c r="F766" s="114"/>
      <c r="G766" s="114"/>
      <c r="H766" s="114"/>
      <c r="I766" s="114"/>
      <c r="J766" s="114"/>
      <c r="K766" s="114"/>
    </row>
    <row r="767" spans="2:11">
      <c r="B767" s="113"/>
      <c r="C767" s="113"/>
      <c r="D767" s="113"/>
      <c r="E767" s="114"/>
      <c r="F767" s="114"/>
      <c r="G767" s="114"/>
      <c r="H767" s="114"/>
      <c r="I767" s="114"/>
      <c r="J767" s="114"/>
      <c r="K767" s="114"/>
    </row>
    <row r="768" spans="2:11">
      <c r="B768" s="113"/>
      <c r="C768" s="113"/>
      <c r="D768" s="113"/>
      <c r="E768" s="114"/>
      <c r="F768" s="114"/>
      <c r="G768" s="114"/>
      <c r="H768" s="114"/>
      <c r="I768" s="114"/>
      <c r="J768" s="114"/>
      <c r="K768" s="114"/>
    </row>
    <row r="769" spans="2:11">
      <c r="B769" s="113"/>
      <c r="C769" s="113"/>
      <c r="D769" s="113"/>
      <c r="E769" s="114"/>
      <c r="F769" s="114"/>
      <c r="G769" s="114"/>
      <c r="H769" s="114"/>
      <c r="I769" s="114"/>
      <c r="J769" s="114"/>
      <c r="K769" s="114"/>
    </row>
    <row r="770" spans="2:11">
      <c r="B770" s="113"/>
      <c r="C770" s="113"/>
      <c r="D770" s="113"/>
      <c r="E770" s="114"/>
      <c r="F770" s="114"/>
      <c r="G770" s="114"/>
      <c r="H770" s="114"/>
      <c r="I770" s="114"/>
      <c r="J770" s="114"/>
      <c r="K770" s="114"/>
    </row>
    <row r="771" spans="2:11">
      <c r="B771" s="113"/>
      <c r="C771" s="113"/>
      <c r="D771" s="113"/>
      <c r="E771" s="114"/>
      <c r="F771" s="114"/>
      <c r="G771" s="114"/>
      <c r="H771" s="114"/>
      <c r="I771" s="114"/>
      <c r="J771" s="114"/>
      <c r="K771" s="114"/>
    </row>
    <row r="772" spans="2:11">
      <c r="B772" s="113"/>
      <c r="C772" s="113"/>
      <c r="D772" s="113"/>
      <c r="E772" s="114"/>
      <c r="F772" s="114"/>
      <c r="G772" s="114"/>
      <c r="H772" s="114"/>
      <c r="I772" s="114"/>
      <c r="J772" s="114"/>
      <c r="K772" s="114"/>
    </row>
    <row r="773" spans="2:11">
      <c r="B773" s="113"/>
      <c r="C773" s="113"/>
      <c r="D773" s="113"/>
      <c r="E773" s="114"/>
      <c r="F773" s="114"/>
      <c r="G773" s="114"/>
      <c r="H773" s="114"/>
      <c r="I773" s="114"/>
      <c r="J773" s="114"/>
      <c r="K773" s="114"/>
    </row>
    <row r="774" spans="2:11">
      <c r="B774" s="113"/>
      <c r="C774" s="113"/>
      <c r="D774" s="113"/>
      <c r="E774" s="114"/>
      <c r="F774" s="114"/>
      <c r="G774" s="114"/>
      <c r="H774" s="114"/>
      <c r="I774" s="114"/>
      <c r="J774" s="114"/>
      <c r="K774" s="114"/>
    </row>
    <row r="775" spans="2:11">
      <c r="B775" s="113"/>
      <c r="C775" s="113"/>
      <c r="D775" s="113"/>
      <c r="E775" s="114"/>
      <c r="F775" s="114"/>
      <c r="G775" s="114"/>
      <c r="H775" s="114"/>
      <c r="I775" s="114"/>
      <c r="J775" s="114"/>
      <c r="K775" s="114"/>
    </row>
    <row r="776" spans="2:11">
      <c r="B776" s="113"/>
      <c r="C776" s="113"/>
      <c r="D776" s="113"/>
      <c r="E776" s="114"/>
      <c r="F776" s="114"/>
      <c r="G776" s="114"/>
      <c r="H776" s="114"/>
      <c r="I776" s="114"/>
      <c r="J776" s="114"/>
      <c r="K776" s="114"/>
    </row>
    <row r="777" spans="2:11">
      <c r="B777" s="113"/>
      <c r="C777" s="113"/>
      <c r="D777" s="113"/>
      <c r="E777" s="114"/>
      <c r="F777" s="114"/>
      <c r="G777" s="114"/>
      <c r="H777" s="114"/>
      <c r="I777" s="114"/>
      <c r="J777" s="114"/>
      <c r="K777" s="114"/>
    </row>
    <row r="778" spans="2:11">
      <c r="B778" s="113"/>
      <c r="C778" s="113"/>
      <c r="D778" s="113"/>
      <c r="E778" s="114"/>
      <c r="F778" s="114"/>
      <c r="G778" s="114"/>
      <c r="H778" s="114"/>
      <c r="I778" s="114"/>
      <c r="J778" s="114"/>
      <c r="K778" s="114"/>
    </row>
    <row r="779" spans="2:11">
      <c r="B779" s="113"/>
      <c r="C779" s="113"/>
      <c r="D779" s="113"/>
      <c r="E779" s="114"/>
      <c r="F779" s="114"/>
      <c r="G779" s="114"/>
      <c r="H779" s="114"/>
      <c r="I779" s="114"/>
      <c r="J779" s="114"/>
      <c r="K779" s="114"/>
    </row>
    <row r="780" spans="2:11">
      <c r="B780" s="113"/>
      <c r="C780" s="113"/>
      <c r="D780" s="113"/>
      <c r="E780" s="114"/>
      <c r="F780" s="114"/>
      <c r="G780" s="114"/>
      <c r="H780" s="114"/>
      <c r="I780" s="114"/>
      <c r="J780" s="114"/>
      <c r="K780" s="114"/>
    </row>
    <row r="781" spans="2:11">
      <c r="B781" s="113"/>
      <c r="C781" s="113"/>
      <c r="D781" s="113"/>
      <c r="E781" s="114"/>
      <c r="F781" s="114"/>
      <c r="G781" s="114"/>
      <c r="H781" s="114"/>
      <c r="I781" s="114"/>
      <c r="J781" s="114"/>
      <c r="K781" s="114"/>
    </row>
    <row r="782" spans="2:11">
      <c r="B782" s="113"/>
      <c r="C782" s="113"/>
      <c r="D782" s="113"/>
      <c r="E782" s="114"/>
      <c r="F782" s="114"/>
      <c r="G782" s="114"/>
      <c r="H782" s="114"/>
      <c r="I782" s="114"/>
      <c r="J782" s="114"/>
      <c r="K782" s="114"/>
    </row>
    <row r="783" spans="2:11">
      <c r="B783" s="113"/>
      <c r="C783" s="113"/>
      <c r="D783" s="113"/>
      <c r="E783" s="114"/>
      <c r="F783" s="114"/>
      <c r="G783" s="114"/>
      <c r="H783" s="114"/>
      <c r="I783" s="114"/>
      <c r="J783" s="114"/>
      <c r="K783" s="114"/>
    </row>
    <row r="784" spans="2:11">
      <c r="B784" s="113"/>
      <c r="C784" s="113"/>
      <c r="D784" s="113"/>
      <c r="E784" s="114"/>
      <c r="F784" s="114"/>
      <c r="G784" s="114"/>
      <c r="H784" s="114"/>
      <c r="I784" s="114"/>
      <c r="J784" s="114"/>
      <c r="K784" s="114"/>
    </row>
    <row r="785" spans="2:11">
      <c r="B785" s="113"/>
      <c r="C785" s="113"/>
      <c r="D785" s="113"/>
      <c r="E785" s="114"/>
      <c r="F785" s="114"/>
      <c r="G785" s="114"/>
      <c r="H785" s="114"/>
      <c r="I785" s="114"/>
      <c r="J785" s="114"/>
      <c r="K785" s="114"/>
    </row>
    <row r="786" spans="2:11">
      <c r="B786" s="113"/>
      <c r="C786" s="113"/>
      <c r="D786" s="113"/>
      <c r="E786" s="114"/>
      <c r="F786" s="114"/>
      <c r="G786" s="114"/>
      <c r="H786" s="114"/>
      <c r="I786" s="114"/>
      <c r="J786" s="114"/>
      <c r="K786" s="114"/>
    </row>
    <row r="787" spans="2:11">
      <c r="B787" s="113"/>
      <c r="C787" s="113"/>
      <c r="D787" s="113"/>
      <c r="E787" s="114"/>
      <c r="F787" s="114"/>
      <c r="G787" s="114"/>
      <c r="H787" s="114"/>
      <c r="I787" s="114"/>
      <c r="J787" s="114"/>
      <c r="K787" s="114"/>
    </row>
    <row r="788" spans="2:11">
      <c r="B788" s="113"/>
      <c r="C788" s="113"/>
      <c r="D788" s="113"/>
      <c r="E788" s="114"/>
      <c r="F788" s="114"/>
      <c r="G788" s="114"/>
      <c r="H788" s="114"/>
      <c r="I788" s="114"/>
      <c r="J788" s="114"/>
      <c r="K788" s="114"/>
    </row>
    <row r="789" spans="2:11">
      <c r="B789" s="113"/>
      <c r="C789" s="113"/>
      <c r="D789" s="113"/>
      <c r="E789" s="114"/>
      <c r="F789" s="114"/>
      <c r="G789" s="114"/>
      <c r="H789" s="114"/>
      <c r="I789" s="114"/>
      <c r="J789" s="114"/>
      <c r="K789" s="114"/>
    </row>
    <row r="790" spans="2:11">
      <c r="B790" s="113"/>
      <c r="C790" s="113"/>
      <c r="D790" s="113"/>
      <c r="E790" s="114"/>
      <c r="F790" s="114"/>
      <c r="G790" s="114"/>
      <c r="H790" s="114"/>
      <c r="I790" s="114"/>
      <c r="J790" s="114"/>
      <c r="K790" s="114"/>
    </row>
    <row r="791" spans="2:11">
      <c r="B791" s="113"/>
      <c r="C791" s="113"/>
      <c r="D791" s="113"/>
      <c r="E791" s="114"/>
      <c r="F791" s="114"/>
      <c r="G791" s="114"/>
      <c r="H791" s="114"/>
      <c r="I791" s="114"/>
      <c r="J791" s="114"/>
      <c r="K791" s="114"/>
    </row>
    <row r="792" spans="2:11">
      <c r="B792" s="113"/>
      <c r="C792" s="113"/>
      <c r="D792" s="113"/>
      <c r="E792" s="114"/>
      <c r="F792" s="114"/>
      <c r="G792" s="114"/>
      <c r="H792" s="114"/>
      <c r="I792" s="114"/>
      <c r="J792" s="114"/>
      <c r="K792" s="114"/>
    </row>
    <row r="793" spans="2:11">
      <c r="B793" s="113"/>
      <c r="C793" s="113"/>
      <c r="D793" s="113"/>
      <c r="E793" s="114"/>
      <c r="F793" s="114"/>
      <c r="G793" s="114"/>
      <c r="H793" s="114"/>
      <c r="I793" s="114"/>
      <c r="J793" s="114"/>
      <c r="K793" s="114"/>
    </row>
    <row r="794" spans="2:11">
      <c r="B794" s="113"/>
      <c r="C794" s="113"/>
      <c r="D794" s="113"/>
      <c r="E794" s="114"/>
      <c r="F794" s="114"/>
      <c r="G794" s="114"/>
      <c r="H794" s="114"/>
      <c r="I794" s="114"/>
      <c r="J794" s="114"/>
      <c r="K794" s="114"/>
    </row>
    <row r="795" spans="2:11">
      <c r="B795" s="113"/>
      <c r="C795" s="113"/>
      <c r="D795" s="113"/>
      <c r="E795" s="114"/>
      <c r="F795" s="114"/>
      <c r="G795" s="114"/>
      <c r="H795" s="114"/>
      <c r="I795" s="114"/>
      <c r="J795" s="114"/>
      <c r="K795" s="114"/>
    </row>
    <row r="796" spans="2:11">
      <c r="B796" s="113"/>
      <c r="C796" s="113"/>
      <c r="D796" s="113"/>
      <c r="E796" s="114"/>
      <c r="F796" s="114"/>
      <c r="G796" s="114"/>
      <c r="H796" s="114"/>
      <c r="I796" s="114"/>
      <c r="J796" s="114"/>
      <c r="K796" s="114"/>
    </row>
    <row r="797" spans="2:11">
      <c r="B797" s="113"/>
      <c r="C797" s="113"/>
      <c r="D797" s="113"/>
      <c r="E797" s="114"/>
      <c r="F797" s="114"/>
      <c r="G797" s="114"/>
      <c r="H797" s="114"/>
      <c r="I797" s="114"/>
      <c r="J797" s="114"/>
      <c r="K797" s="114"/>
    </row>
    <row r="798" spans="2:11">
      <c r="B798" s="113"/>
      <c r="C798" s="113"/>
      <c r="D798" s="113"/>
      <c r="E798" s="114"/>
      <c r="F798" s="114"/>
      <c r="G798" s="114"/>
      <c r="H798" s="114"/>
      <c r="I798" s="114"/>
      <c r="J798" s="114"/>
      <c r="K798" s="114"/>
    </row>
    <row r="799" spans="2:11">
      <c r="B799" s="113"/>
      <c r="C799" s="113"/>
      <c r="D799" s="113"/>
      <c r="E799" s="114"/>
      <c r="F799" s="114"/>
      <c r="G799" s="114"/>
      <c r="H799" s="114"/>
      <c r="I799" s="114"/>
      <c r="J799" s="114"/>
      <c r="K799" s="114"/>
    </row>
    <row r="800" spans="2:11">
      <c r="B800" s="113"/>
      <c r="C800" s="113"/>
      <c r="D800" s="113"/>
      <c r="E800" s="114"/>
      <c r="F800" s="114"/>
      <c r="G800" s="114"/>
      <c r="H800" s="114"/>
      <c r="I800" s="114"/>
      <c r="J800" s="114"/>
      <c r="K800" s="114"/>
    </row>
    <row r="801" spans="2:11">
      <c r="B801" s="113"/>
      <c r="C801" s="113"/>
      <c r="D801" s="113"/>
      <c r="E801" s="114"/>
      <c r="F801" s="114"/>
      <c r="G801" s="114"/>
      <c r="H801" s="114"/>
      <c r="I801" s="114"/>
      <c r="J801" s="114"/>
      <c r="K801" s="114"/>
    </row>
    <row r="802" spans="2:11">
      <c r="B802" s="113"/>
      <c r="C802" s="113"/>
      <c r="D802" s="113"/>
      <c r="E802" s="114"/>
      <c r="F802" s="114"/>
      <c r="G802" s="114"/>
      <c r="H802" s="114"/>
      <c r="I802" s="114"/>
      <c r="J802" s="114"/>
      <c r="K802" s="114"/>
    </row>
    <row r="803" spans="2:11">
      <c r="B803" s="113"/>
      <c r="C803" s="113"/>
      <c r="D803" s="113"/>
      <c r="E803" s="114"/>
      <c r="F803" s="114"/>
      <c r="G803" s="114"/>
      <c r="H803" s="114"/>
      <c r="I803" s="114"/>
      <c r="J803" s="114"/>
      <c r="K803" s="114"/>
    </row>
    <row r="804" spans="2:11">
      <c r="B804" s="113"/>
      <c r="C804" s="113"/>
      <c r="D804" s="113"/>
      <c r="E804" s="114"/>
      <c r="F804" s="114"/>
      <c r="G804" s="114"/>
      <c r="H804" s="114"/>
      <c r="I804" s="114"/>
      <c r="J804" s="114"/>
      <c r="K804" s="114"/>
    </row>
    <row r="805" spans="2:11">
      <c r="B805" s="113"/>
      <c r="C805" s="113"/>
      <c r="D805" s="113"/>
      <c r="E805" s="114"/>
      <c r="F805" s="114"/>
      <c r="G805" s="114"/>
      <c r="H805" s="114"/>
      <c r="I805" s="114"/>
      <c r="J805" s="114"/>
      <c r="K805" s="114"/>
    </row>
    <row r="806" spans="2:11">
      <c r="B806" s="113"/>
      <c r="C806" s="113"/>
      <c r="D806" s="113"/>
      <c r="E806" s="114"/>
      <c r="F806" s="114"/>
      <c r="G806" s="114"/>
      <c r="H806" s="114"/>
      <c r="I806" s="114"/>
      <c r="J806" s="114"/>
      <c r="K806" s="114"/>
    </row>
    <row r="807" spans="2:11">
      <c r="B807" s="113"/>
      <c r="C807" s="113"/>
      <c r="D807" s="113"/>
      <c r="E807" s="114"/>
      <c r="F807" s="114"/>
      <c r="G807" s="114"/>
      <c r="H807" s="114"/>
      <c r="I807" s="114"/>
      <c r="J807" s="114"/>
      <c r="K807" s="114"/>
    </row>
    <row r="808" spans="2:11">
      <c r="B808" s="113"/>
      <c r="C808" s="113"/>
      <c r="D808" s="113"/>
      <c r="E808" s="114"/>
      <c r="F808" s="114"/>
      <c r="G808" s="114"/>
      <c r="H808" s="114"/>
      <c r="I808" s="114"/>
      <c r="J808" s="114"/>
      <c r="K808" s="114"/>
    </row>
    <row r="809" spans="2:11">
      <c r="B809" s="113"/>
      <c r="C809" s="113"/>
      <c r="D809" s="113"/>
      <c r="E809" s="114"/>
      <c r="F809" s="114"/>
      <c r="G809" s="114"/>
      <c r="H809" s="114"/>
      <c r="I809" s="114"/>
      <c r="J809" s="114"/>
      <c r="K809" s="114"/>
    </row>
    <row r="810" spans="2:11">
      <c r="B810" s="113"/>
      <c r="C810" s="113"/>
      <c r="D810" s="113"/>
      <c r="E810" s="114"/>
      <c r="F810" s="114"/>
      <c r="G810" s="114"/>
      <c r="H810" s="114"/>
      <c r="I810" s="114"/>
      <c r="J810" s="114"/>
      <c r="K810" s="114"/>
    </row>
    <row r="811" spans="2:11">
      <c r="B811" s="113"/>
      <c r="C811" s="113"/>
      <c r="D811" s="113"/>
      <c r="E811" s="114"/>
      <c r="F811" s="114"/>
      <c r="G811" s="114"/>
      <c r="H811" s="114"/>
      <c r="I811" s="114"/>
      <c r="J811" s="114"/>
      <c r="K811" s="114"/>
    </row>
    <row r="812" spans="2:11">
      <c r="B812" s="113"/>
      <c r="C812" s="113"/>
      <c r="D812" s="113"/>
      <c r="E812" s="114"/>
      <c r="F812" s="114"/>
      <c r="G812" s="114"/>
      <c r="H812" s="114"/>
      <c r="I812" s="114"/>
      <c r="J812" s="114"/>
      <c r="K812" s="114"/>
    </row>
    <row r="813" spans="2:11">
      <c r="B813" s="113"/>
      <c r="C813" s="113"/>
      <c r="D813" s="113"/>
      <c r="E813" s="114"/>
      <c r="F813" s="114"/>
      <c r="G813" s="114"/>
      <c r="H813" s="114"/>
      <c r="I813" s="114"/>
      <c r="J813" s="114"/>
      <c r="K813" s="114"/>
    </row>
    <row r="814" spans="2:11">
      <c r="B814" s="113"/>
      <c r="C814" s="113"/>
      <c r="D814" s="113"/>
      <c r="E814" s="114"/>
      <c r="F814" s="114"/>
      <c r="G814" s="114"/>
      <c r="H814" s="114"/>
      <c r="I814" s="114"/>
      <c r="J814" s="114"/>
      <c r="K814" s="114"/>
    </row>
    <row r="815" spans="2:11">
      <c r="B815" s="113"/>
      <c r="C815" s="113"/>
      <c r="D815" s="113"/>
      <c r="E815" s="114"/>
      <c r="F815" s="114"/>
      <c r="G815" s="114"/>
      <c r="H815" s="114"/>
      <c r="I815" s="114"/>
      <c r="J815" s="114"/>
      <c r="K815" s="114"/>
    </row>
    <row r="816" spans="2:11">
      <c r="B816" s="113"/>
      <c r="C816" s="113"/>
      <c r="D816" s="113"/>
      <c r="E816" s="114"/>
      <c r="F816" s="114"/>
      <c r="G816" s="114"/>
      <c r="H816" s="114"/>
      <c r="I816" s="114"/>
      <c r="J816" s="114"/>
      <c r="K816" s="114"/>
    </row>
    <row r="817" spans="2:11">
      <c r="B817" s="113"/>
      <c r="C817" s="113"/>
      <c r="D817" s="113"/>
      <c r="E817" s="114"/>
      <c r="F817" s="114"/>
      <c r="G817" s="114"/>
      <c r="H817" s="114"/>
      <c r="I817" s="114"/>
      <c r="J817" s="114"/>
      <c r="K817" s="114"/>
    </row>
    <row r="818" spans="2:11">
      <c r="B818" s="113"/>
      <c r="C818" s="113"/>
      <c r="D818" s="113"/>
      <c r="E818" s="114"/>
      <c r="F818" s="114"/>
      <c r="G818" s="114"/>
      <c r="H818" s="114"/>
      <c r="I818" s="114"/>
      <c r="J818" s="114"/>
      <c r="K818" s="114"/>
    </row>
    <row r="819" spans="2:11">
      <c r="B819" s="113"/>
      <c r="C819" s="113"/>
      <c r="D819" s="113"/>
      <c r="E819" s="114"/>
      <c r="F819" s="114"/>
      <c r="G819" s="114"/>
      <c r="H819" s="114"/>
      <c r="I819" s="114"/>
      <c r="J819" s="114"/>
      <c r="K819" s="114"/>
    </row>
    <row r="820" spans="2:11">
      <c r="B820" s="113"/>
      <c r="C820" s="113"/>
      <c r="D820" s="113"/>
      <c r="E820" s="114"/>
      <c r="F820" s="114"/>
      <c r="G820" s="114"/>
      <c r="H820" s="114"/>
      <c r="I820" s="114"/>
      <c r="J820" s="114"/>
      <c r="K820" s="114"/>
    </row>
    <row r="821" spans="2:11">
      <c r="B821" s="113"/>
      <c r="C821" s="113"/>
      <c r="D821" s="113"/>
      <c r="E821" s="114"/>
      <c r="F821" s="114"/>
      <c r="G821" s="114"/>
      <c r="H821" s="114"/>
      <c r="I821" s="114"/>
      <c r="J821" s="114"/>
      <c r="K821" s="114"/>
    </row>
    <row r="822" spans="2:11">
      <c r="B822" s="113"/>
      <c r="C822" s="113"/>
      <c r="D822" s="113"/>
      <c r="E822" s="114"/>
      <c r="F822" s="114"/>
      <c r="G822" s="114"/>
      <c r="H822" s="114"/>
      <c r="I822" s="114"/>
      <c r="J822" s="114"/>
      <c r="K822" s="114"/>
    </row>
    <row r="823" spans="2:11">
      <c r="B823" s="113"/>
      <c r="C823" s="113"/>
      <c r="D823" s="113"/>
      <c r="E823" s="114"/>
      <c r="F823" s="114"/>
      <c r="G823" s="114"/>
      <c r="H823" s="114"/>
      <c r="I823" s="114"/>
      <c r="J823" s="114"/>
      <c r="K823" s="114"/>
    </row>
    <row r="824" spans="2:11">
      <c r="B824" s="113"/>
      <c r="C824" s="113"/>
      <c r="D824" s="113"/>
      <c r="E824" s="114"/>
      <c r="F824" s="114"/>
      <c r="G824" s="114"/>
      <c r="H824" s="114"/>
      <c r="I824" s="114"/>
      <c r="J824" s="114"/>
      <c r="K824" s="114"/>
    </row>
    <row r="825" spans="2:11">
      <c r="B825" s="113"/>
      <c r="C825" s="113"/>
      <c r="D825" s="113"/>
      <c r="E825" s="114"/>
      <c r="F825" s="114"/>
      <c r="G825" s="114"/>
      <c r="H825" s="114"/>
      <c r="I825" s="114"/>
      <c r="J825" s="114"/>
      <c r="K825" s="114"/>
    </row>
    <row r="826" spans="2:11">
      <c r="B826" s="113"/>
      <c r="C826" s="113"/>
      <c r="D826" s="113"/>
      <c r="E826" s="114"/>
      <c r="F826" s="114"/>
      <c r="G826" s="114"/>
      <c r="H826" s="114"/>
      <c r="I826" s="114"/>
      <c r="J826" s="114"/>
      <c r="K826" s="114"/>
    </row>
    <row r="827" spans="2:11">
      <c r="B827" s="113"/>
      <c r="C827" s="113"/>
      <c r="D827" s="113"/>
      <c r="E827" s="114"/>
      <c r="F827" s="114"/>
      <c r="G827" s="114"/>
      <c r="H827" s="114"/>
      <c r="I827" s="114"/>
      <c r="J827" s="114"/>
      <c r="K827" s="114"/>
    </row>
    <row r="828" spans="2:11">
      <c r="B828" s="113"/>
      <c r="C828" s="113"/>
      <c r="D828" s="113"/>
      <c r="E828" s="114"/>
      <c r="F828" s="114"/>
      <c r="G828" s="114"/>
      <c r="H828" s="114"/>
      <c r="I828" s="114"/>
      <c r="J828" s="114"/>
      <c r="K828" s="114"/>
    </row>
    <row r="829" spans="2:11">
      <c r="B829" s="113"/>
      <c r="C829" s="113"/>
      <c r="D829" s="113"/>
      <c r="E829" s="114"/>
      <c r="F829" s="114"/>
      <c r="G829" s="114"/>
      <c r="H829" s="114"/>
      <c r="I829" s="114"/>
      <c r="J829" s="114"/>
      <c r="K829" s="114"/>
    </row>
    <row r="830" spans="2:11">
      <c r="B830" s="113"/>
      <c r="C830" s="113"/>
      <c r="D830" s="113"/>
      <c r="E830" s="114"/>
      <c r="F830" s="114"/>
      <c r="G830" s="114"/>
      <c r="H830" s="114"/>
      <c r="I830" s="114"/>
      <c r="J830" s="114"/>
      <c r="K830" s="114"/>
    </row>
    <row r="831" spans="2:11">
      <c r="B831" s="113"/>
      <c r="C831" s="113"/>
      <c r="D831" s="113"/>
      <c r="E831" s="114"/>
      <c r="F831" s="114"/>
      <c r="G831" s="114"/>
      <c r="H831" s="114"/>
      <c r="I831" s="114"/>
      <c r="J831" s="114"/>
      <c r="K831" s="114"/>
    </row>
    <row r="832" spans="2:11">
      <c r="B832" s="113"/>
      <c r="C832" s="113"/>
      <c r="D832" s="113"/>
      <c r="E832" s="114"/>
      <c r="F832" s="114"/>
      <c r="G832" s="114"/>
      <c r="H832" s="114"/>
      <c r="I832" s="114"/>
      <c r="J832" s="114"/>
      <c r="K832" s="114"/>
    </row>
    <row r="833" spans="2:11">
      <c r="B833" s="113"/>
      <c r="C833" s="113"/>
      <c r="D833" s="113"/>
      <c r="E833" s="114"/>
      <c r="F833" s="114"/>
      <c r="G833" s="114"/>
      <c r="H833" s="114"/>
      <c r="I833" s="114"/>
      <c r="J833" s="114"/>
      <c r="K833" s="114"/>
    </row>
    <row r="834" spans="2:11">
      <c r="B834" s="113"/>
      <c r="C834" s="113"/>
      <c r="D834" s="113"/>
      <c r="E834" s="114"/>
      <c r="F834" s="114"/>
      <c r="G834" s="114"/>
      <c r="H834" s="114"/>
      <c r="I834" s="114"/>
      <c r="J834" s="114"/>
      <c r="K834" s="114"/>
    </row>
    <row r="835" spans="2:11">
      <c r="B835" s="113"/>
      <c r="C835" s="113"/>
      <c r="D835" s="113"/>
      <c r="E835" s="114"/>
      <c r="F835" s="114"/>
      <c r="G835" s="114"/>
      <c r="H835" s="114"/>
      <c r="I835" s="114"/>
      <c r="J835" s="114"/>
      <c r="K835" s="114"/>
    </row>
    <row r="836" spans="2:11">
      <c r="B836" s="113"/>
      <c r="C836" s="113"/>
      <c r="D836" s="113"/>
      <c r="E836" s="114"/>
      <c r="F836" s="114"/>
      <c r="G836" s="114"/>
      <c r="H836" s="114"/>
      <c r="I836" s="114"/>
      <c r="J836" s="114"/>
      <c r="K836" s="114"/>
    </row>
    <row r="837" spans="2:11">
      <c r="B837" s="113"/>
      <c r="C837" s="113"/>
      <c r="D837" s="113"/>
      <c r="E837" s="114"/>
      <c r="F837" s="114"/>
      <c r="G837" s="114"/>
      <c r="H837" s="114"/>
      <c r="I837" s="114"/>
      <c r="J837" s="114"/>
      <c r="K837" s="114"/>
    </row>
    <row r="838" spans="2:11">
      <c r="B838" s="113"/>
      <c r="C838" s="113"/>
      <c r="D838" s="113"/>
      <c r="E838" s="114"/>
      <c r="F838" s="114"/>
      <c r="G838" s="114"/>
      <c r="H838" s="114"/>
      <c r="I838" s="114"/>
      <c r="J838" s="114"/>
      <c r="K838" s="114"/>
    </row>
    <row r="839" spans="2:11">
      <c r="B839" s="113"/>
      <c r="C839" s="113"/>
      <c r="D839" s="113"/>
      <c r="E839" s="114"/>
      <c r="F839" s="114"/>
      <c r="G839" s="114"/>
      <c r="H839" s="114"/>
      <c r="I839" s="114"/>
      <c r="J839" s="114"/>
      <c r="K839" s="114"/>
    </row>
    <row r="840" spans="2:11">
      <c r="B840" s="113"/>
      <c r="C840" s="113"/>
      <c r="D840" s="113"/>
      <c r="E840" s="114"/>
      <c r="F840" s="114"/>
      <c r="G840" s="114"/>
      <c r="H840" s="114"/>
      <c r="I840" s="114"/>
      <c r="J840" s="114"/>
      <c r="K840" s="114"/>
    </row>
    <row r="841" spans="2:11">
      <c r="B841" s="113"/>
      <c r="C841" s="113"/>
      <c r="D841" s="113"/>
      <c r="E841" s="114"/>
      <c r="F841" s="114"/>
      <c r="G841" s="114"/>
      <c r="H841" s="114"/>
      <c r="I841" s="114"/>
      <c r="J841" s="114"/>
      <c r="K841" s="114"/>
    </row>
    <row r="842" spans="2:11">
      <c r="B842" s="113"/>
      <c r="C842" s="113"/>
      <c r="D842" s="113"/>
      <c r="E842" s="114"/>
      <c r="F842" s="114"/>
      <c r="G842" s="114"/>
      <c r="H842" s="114"/>
      <c r="I842" s="114"/>
      <c r="J842" s="114"/>
      <c r="K842" s="114"/>
    </row>
    <row r="843" spans="2:11">
      <c r="B843" s="113"/>
      <c r="C843" s="113"/>
      <c r="D843" s="113"/>
      <c r="E843" s="114"/>
      <c r="F843" s="114"/>
      <c r="G843" s="114"/>
      <c r="H843" s="114"/>
      <c r="I843" s="114"/>
      <c r="J843" s="114"/>
      <c r="K843" s="114"/>
    </row>
    <row r="844" spans="2:11">
      <c r="B844" s="113"/>
      <c r="C844" s="113"/>
      <c r="D844" s="113"/>
      <c r="E844" s="114"/>
      <c r="F844" s="114"/>
      <c r="G844" s="114"/>
      <c r="H844" s="114"/>
      <c r="I844" s="114"/>
      <c r="J844" s="114"/>
      <c r="K844" s="114"/>
    </row>
    <row r="845" spans="2:11">
      <c r="B845" s="113"/>
      <c r="C845" s="113"/>
      <c r="D845" s="113"/>
      <c r="E845" s="114"/>
      <c r="F845" s="114"/>
      <c r="G845" s="114"/>
      <c r="H845" s="114"/>
      <c r="I845" s="114"/>
      <c r="J845" s="114"/>
      <c r="K845" s="114"/>
    </row>
    <row r="846" spans="2:11">
      <c r="B846" s="113"/>
      <c r="C846" s="113"/>
      <c r="D846" s="113"/>
      <c r="E846" s="114"/>
      <c r="F846" s="114"/>
      <c r="G846" s="114"/>
      <c r="H846" s="114"/>
      <c r="I846" s="114"/>
      <c r="J846" s="114"/>
      <c r="K846" s="114"/>
    </row>
    <row r="847" spans="2:11">
      <c r="B847" s="113"/>
      <c r="C847" s="113"/>
      <c r="D847" s="113"/>
      <c r="E847" s="114"/>
      <c r="F847" s="114"/>
      <c r="G847" s="114"/>
      <c r="H847" s="114"/>
      <c r="I847" s="114"/>
      <c r="J847" s="114"/>
      <c r="K847" s="114"/>
    </row>
    <row r="848" spans="2:11">
      <c r="B848" s="113"/>
      <c r="C848" s="113"/>
      <c r="D848" s="113"/>
      <c r="E848" s="114"/>
      <c r="F848" s="114"/>
      <c r="G848" s="114"/>
      <c r="H848" s="114"/>
      <c r="I848" s="114"/>
      <c r="J848" s="114"/>
      <c r="K848" s="114"/>
    </row>
    <row r="849" spans="2:11">
      <c r="B849" s="113"/>
      <c r="C849" s="113"/>
      <c r="D849" s="113"/>
      <c r="E849" s="114"/>
      <c r="F849" s="114"/>
      <c r="G849" s="114"/>
      <c r="H849" s="114"/>
      <c r="I849" s="114"/>
      <c r="J849" s="114"/>
      <c r="K849" s="114"/>
    </row>
    <row r="850" spans="2:11">
      <c r="B850" s="113"/>
      <c r="C850" s="113"/>
      <c r="D850" s="113"/>
      <c r="E850" s="114"/>
      <c r="F850" s="114"/>
      <c r="G850" s="114"/>
      <c r="H850" s="114"/>
      <c r="I850" s="114"/>
      <c r="J850" s="114"/>
      <c r="K850" s="114"/>
    </row>
    <row r="851" spans="2:11">
      <c r="B851" s="113"/>
      <c r="C851" s="113"/>
      <c r="D851" s="113"/>
      <c r="E851" s="114"/>
      <c r="F851" s="114"/>
      <c r="G851" s="114"/>
      <c r="H851" s="114"/>
      <c r="I851" s="114"/>
      <c r="J851" s="114"/>
      <c r="K851" s="114"/>
    </row>
    <row r="852" spans="2:11">
      <c r="B852" s="113"/>
      <c r="C852" s="113"/>
      <c r="D852" s="113"/>
      <c r="E852" s="114"/>
      <c r="F852" s="114"/>
      <c r="G852" s="114"/>
      <c r="H852" s="114"/>
      <c r="I852" s="114"/>
      <c r="J852" s="114"/>
      <c r="K852" s="114"/>
    </row>
    <row r="853" spans="2:11">
      <c r="B853" s="113"/>
      <c r="C853" s="113"/>
      <c r="D853" s="113"/>
      <c r="E853" s="114"/>
      <c r="F853" s="114"/>
      <c r="G853" s="114"/>
      <c r="H853" s="114"/>
      <c r="I853" s="114"/>
      <c r="J853" s="114"/>
      <c r="K853" s="114"/>
    </row>
    <row r="854" spans="2:11">
      <c r="B854" s="113"/>
      <c r="C854" s="113"/>
      <c r="D854" s="113"/>
      <c r="E854" s="114"/>
      <c r="F854" s="114"/>
      <c r="G854" s="114"/>
      <c r="H854" s="114"/>
      <c r="I854" s="114"/>
      <c r="J854" s="114"/>
      <c r="K854" s="114"/>
    </row>
    <row r="855" spans="2:11">
      <c r="B855" s="113"/>
      <c r="C855" s="113"/>
      <c r="D855" s="113"/>
      <c r="E855" s="114"/>
      <c r="F855" s="114"/>
      <c r="G855" s="114"/>
      <c r="H855" s="114"/>
      <c r="I855" s="114"/>
      <c r="J855" s="114"/>
      <c r="K855" s="114"/>
    </row>
    <row r="856" spans="2:11">
      <c r="B856" s="113"/>
      <c r="C856" s="113"/>
      <c r="D856" s="113"/>
      <c r="E856" s="114"/>
      <c r="F856" s="114"/>
      <c r="G856" s="114"/>
      <c r="H856" s="114"/>
      <c r="I856" s="114"/>
      <c r="J856" s="114"/>
      <c r="K856" s="114"/>
    </row>
    <row r="857" spans="2:11">
      <c r="B857" s="113"/>
      <c r="C857" s="113"/>
      <c r="D857" s="113"/>
      <c r="E857" s="114"/>
      <c r="F857" s="114"/>
      <c r="G857" s="114"/>
      <c r="H857" s="114"/>
      <c r="I857" s="114"/>
      <c r="J857" s="114"/>
      <c r="K857" s="114"/>
    </row>
    <row r="858" spans="2:11">
      <c r="B858" s="113"/>
      <c r="C858" s="113"/>
      <c r="D858" s="113"/>
      <c r="E858" s="114"/>
      <c r="F858" s="114"/>
      <c r="G858" s="114"/>
      <c r="H858" s="114"/>
      <c r="I858" s="114"/>
      <c r="J858" s="114"/>
      <c r="K858" s="114"/>
    </row>
    <row r="859" spans="2:11">
      <c r="B859" s="113"/>
      <c r="C859" s="113"/>
      <c r="D859" s="113"/>
      <c r="E859" s="114"/>
      <c r="F859" s="114"/>
      <c r="G859" s="114"/>
      <c r="H859" s="114"/>
      <c r="I859" s="114"/>
      <c r="J859" s="114"/>
      <c r="K859" s="114"/>
    </row>
    <row r="860" spans="2:11">
      <c r="B860" s="113"/>
      <c r="C860" s="113"/>
      <c r="D860" s="113"/>
      <c r="E860" s="114"/>
      <c r="F860" s="114"/>
      <c r="G860" s="114"/>
      <c r="H860" s="114"/>
      <c r="I860" s="114"/>
      <c r="J860" s="114"/>
      <c r="K860" s="114"/>
    </row>
    <row r="861" spans="2:11">
      <c r="B861" s="113"/>
      <c r="C861" s="113"/>
      <c r="D861" s="113"/>
      <c r="E861" s="114"/>
      <c r="F861" s="114"/>
      <c r="G861" s="114"/>
      <c r="H861" s="114"/>
      <c r="I861" s="114"/>
      <c r="J861" s="114"/>
      <c r="K861" s="114"/>
    </row>
    <row r="862" spans="2:11">
      <c r="B862" s="113"/>
      <c r="C862" s="113"/>
      <c r="D862" s="113"/>
      <c r="E862" s="114"/>
      <c r="F862" s="114"/>
      <c r="G862" s="114"/>
      <c r="H862" s="114"/>
      <c r="I862" s="114"/>
      <c r="J862" s="114"/>
      <c r="K862" s="114"/>
    </row>
    <row r="863" spans="2:11">
      <c r="B863" s="113"/>
      <c r="C863" s="113"/>
      <c r="D863" s="113"/>
      <c r="E863" s="114"/>
      <c r="F863" s="114"/>
      <c r="G863" s="114"/>
      <c r="H863" s="114"/>
      <c r="I863" s="114"/>
      <c r="J863" s="114"/>
      <c r="K863" s="114"/>
    </row>
    <row r="864" spans="2:11">
      <c r="B864" s="113"/>
      <c r="C864" s="113"/>
      <c r="D864" s="113"/>
      <c r="E864" s="114"/>
      <c r="F864" s="114"/>
      <c r="G864" s="114"/>
      <c r="H864" s="114"/>
      <c r="I864" s="114"/>
      <c r="J864" s="114"/>
      <c r="K864" s="114"/>
    </row>
    <row r="865" spans="2:11">
      <c r="B865" s="113"/>
      <c r="C865" s="113"/>
      <c r="D865" s="113"/>
      <c r="E865" s="114"/>
      <c r="F865" s="114"/>
      <c r="G865" s="114"/>
      <c r="H865" s="114"/>
      <c r="I865" s="114"/>
      <c r="J865" s="114"/>
      <c r="K865" s="114"/>
    </row>
    <row r="866" spans="2:11">
      <c r="B866" s="113"/>
      <c r="C866" s="113"/>
      <c r="D866" s="113"/>
      <c r="E866" s="114"/>
      <c r="F866" s="114"/>
      <c r="G866" s="114"/>
      <c r="H866" s="114"/>
      <c r="I866" s="114"/>
      <c r="J866" s="114"/>
      <c r="K866" s="114"/>
    </row>
    <row r="867" spans="2:11">
      <c r="B867" s="113"/>
      <c r="C867" s="113"/>
      <c r="D867" s="113"/>
      <c r="E867" s="114"/>
      <c r="F867" s="114"/>
      <c r="G867" s="114"/>
      <c r="H867" s="114"/>
      <c r="I867" s="114"/>
      <c r="J867" s="114"/>
      <c r="K867" s="114"/>
    </row>
    <row r="868" spans="2:11">
      <c r="B868" s="113"/>
      <c r="C868" s="113"/>
      <c r="D868" s="113"/>
      <c r="E868" s="114"/>
      <c r="F868" s="114"/>
      <c r="G868" s="114"/>
      <c r="H868" s="114"/>
      <c r="I868" s="114"/>
      <c r="J868" s="114"/>
      <c r="K868" s="114"/>
    </row>
    <row r="869" spans="2:11">
      <c r="B869" s="113"/>
      <c r="C869" s="113"/>
      <c r="D869" s="113"/>
      <c r="E869" s="114"/>
      <c r="F869" s="114"/>
      <c r="G869" s="114"/>
      <c r="H869" s="114"/>
      <c r="I869" s="114"/>
      <c r="J869" s="114"/>
      <c r="K869" s="114"/>
    </row>
    <row r="870" spans="2:11">
      <c r="B870" s="113"/>
      <c r="C870" s="113"/>
      <c r="D870" s="113"/>
      <c r="E870" s="114"/>
      <c r="F870" s="114"/>
      <c r="G870" s="114"/>
      <c r="H870" s="114"/>
      <c r="I870" s="114"/>
      <c r="J870" s="114"/>
      <c r="K870" s="114"/>
    </row>
    <row r="871" spans="2:11">
      <c r="B871" s="113"/>
      <c r="C871" s="113"/>
      <c r="D871" s="113"/>
      <c r="E871" s="114"/>
      <c r="F871" s="114"/>
      <c r="G871" s="114"/>
      <c r="H871" s="114"/>
      <c r="I871" s="114"/>
      <c r="J871" s="114"/>
      <c r="K871" s="114"/>
    </row>
    <row r="872" spans="2:11">
      <c r="B872" s="113"/>
      <c r="C872" s="113"/>
      <c r="D872" s="113"/>
      <c r="E872" s="114"/>
      <c r="F872" s="114"/>
      <c r="G872" s="114"/>
      <c r="H872" s="114"/>
      <c r="I872" s="114"/>
      <c r="J872" s="114"/>
      <c r="K872" s="114"/>
    </row>
    <row r="873" spans="2:11">
      <c r="B873" s="113"/>
      <c r="C873" s="113"/>
      <c r="D873" s="113"/>
      <c r="E873" s="114"/>
      <c r="F873" s="114"/>
      <c r="G873" s="114"/>
      <c r="H873" s="114"/>
      <c r="I873" s="114"/>
      <c r="J873" s="114"/>
      <c r="K873" s="114"/>
    </row>
    <row r="874" spans="2:11">
      <c r="B874" s="113"/>
      <c r="C874" s="113"/>
      <c r="D874" s="113"/>
      <c r="E874" s="114"/>
      <c r="F874" s="114"/>
      <c r="G874" s="114"/>
      <c r="H874" s="114"/>
      <c r="I874" s="114"/>
      <c r="J874" s="114"/>
      <c r="K874" s="114"/>
    </row>
    <row r="875" spans="2:11">
      <c r="B875" s="113"/>
      <c r="C875" s="113"/>
      <c r="D875" s="113"/>
      <c r="E875" s="114"/>
      <c r="F875" s="114"/>
      <c r="G875" s="114"/>
      <c r="H875" s="114"/>
      <c r="I875" s="114"/>
      <c r="J875" s="114"/>
      <c r="K875" s="114"/>
    </row>
    <row r="876" spans="2:11">
      <c r="B876" s="113"/>
      <c r="C876" s="113"/>
      <c r="D876" s="113"/>
      <c r="E876" s="114"/>
      <c r="F876" s="114"/>
      <c r="G876" s="114"/>
      <c r="H876" s="114"/>
      <c r="I876" s="114"/>
      <c r="J876" s="114"/>
      <c r="K876" s="114"/>
    </row>
    <row r="877" spans="2:11">
      <c r="B877" s="113"/>
      <c r="C877" s="113"/>
      <c r="D877" s="113"/>
      <c r="E877" s="114"/>
      <c r="F877" s="114"/>
      <c r="G877" s="114"/>
      <c r="H877" s="114"/>
      <c r="I877" s="114"/>
      <c r="J877" s="114"/>
      <c r="K877" s="114"/>
    </row>
    <row r="878" spans="2:11">
      <c r="B878" s="113"/>
      <c r="C878" s="113"/>
      <c r="D878" s="113"/>
      <c r="E878" s="114"/>
      <c r="F878" s="114"/>
      <c r="G878" s="114"/>
      <c r="H878" s="114"/>
      <c r="I878" s="114"/>
      <c r="J878" s="114"/>
      <c r="K878" s="114"/>
    </row>
    <row r="879" spans="2:11">
      <c r="B879" s="113"/>
      <c r="C879" s="113"/>
      <c r="D879" s="113"/>
      <c r="E879" s="114"/>
      <c r="F879" s="114"/>
      <c r="G879" s="114"/>
      <c r="H879" s="114"/>
      <c r="I879" s="114"/>
      <c r="J879" s="114"/>
      <c r="K879" s="114"/>
    </row>
    <row r="880" spans="2:11">
      <c r="B880" s="113"/>
      <c r="C880" s="113"/>
      <c r="D880" s="113"/>
      <c r="E880" s="114"/>
      <c r="F880" s="114"/>
      <c r="G880" s="114"/>
      <c r="H880" s="114"/>
      <c r="I880" s="114"/>
      <c r="J880" s="114"/>
      <c r="K880" s="114"/>
    </row>
    <row r="881" spans="2:11">
      <c r="B881" s="113"/>
      <c r="C881" s="113"/>
      <c r="D881" s="113"/>
      <c r="E881" s="114"/>
      <c r="F881" s="114"/>
      <c r="G881" s="114"/>
      <c r="H881" s="114"/>
      <c r="I881" s="114"/>
      <c r="J881" s="114"/>
      <c r="K881" s="114"/>
    </row>
    <row r="882" spans="2:11">
      <c r="B882" s="113"/>
      <c r="C882" s="113"/>
      <c r="D882" s="113"/>
      <c r="E882" s="114"/>
      <c r="F882" s="114"/>
      <c r="G882" s="114"/>
      <c r="H882" s="114"/>
      <c r="I882" s="114"/>
      <c r="J882" s="114"/>
      <c r="K882" s="114"/>
    </row>
    <row r="883" spans="2:11">
      <c r="B883" s="113"/>
      <c r="C883" s="113"/>
      <c r="D883" s="113"/>
      <c r="E883" s="114"/>
      <c r="F883" s="114"/>
      <c r="G883" s="114"/>
      <c r="H883" s="114"/>
      <c r="I883" s="114"/>
      <c r="J883" s="114"/>
      <c r="K883" s="114"/>
    </row>
    <row r="884" spans="2:11">
      <c r="B884" s="113"/>
      <c r="C884" s="113"/>
      <c r="D884" s="113"/>
      <c r="E884" s="114"/>
      <c r="F884" s="114"/>
      <c r="G884" s="114"/>
      <c r="H884" s="114"/>
      <c r="I884" s="114"/>
      <c r="J884" s="114"/>
      <c r="K884" s="114"/>
    </row>
    <row r="885" spans="2:11">
      <c r="B885" s="113"/>
      <c r="C885" s="113"/>
      <c r="D885" s="113"/>
      <c r="E885" s="114"/>
      <c r="F885" s="114"/>
      <c r="G885" s="114"/>
      <c r="H885" s="114"/>
      <c r="I885" s="114"/>
      <c r="J885" s="114"/>
      <c r="K885" s="114"/>
    </row>
    <row r="886" spans="2:11">
      <c r="B886" s="113"/>
      <c r="C886" s="113"/>
      <c r="D886" s="113"/>
      <c r="E886" s="114"/>
      <c r="F886" s="114"/>
      <c r="G886" s="114"/>
      <c r="H886" s="114"/>
      <c r="I886" s="114"/>
      <c r="J886" s="114"/>
      <c r="K886" s="114"/>
    </row>
    <row r="887" spans="2:11">
      <c r="B887" s="113"/>
      <c r="C887" s="113"/>
      <c r="D887" s="113"/>
      <c r="E887" s="114"/>
      <c r="F887" s="114"/>
      <c r="G887" s="114"/>
      <c r="H887" s="114"/>
      <c r="I887" s="114"/>
      <c r="J887" s="114"/>
      <c r="K887" s="114"/>
    </row>
    <row r="888" spans="2:11">
      <c r="B888" s="113"/>
      <c r="C888" s="113"/>
      <c r="D888" s="113"/>
      <c r="E888" s="114"/>
      <c r="F888" s="114"/>
      <c r="G888" s="114"/>
      <c r="H888" s="114"/>
      <c r="I888" s="114"/>
      <c r="J888" s="114"/>
      <c r="K888" s="114"/>
    </row>
    <row r="889" spans="2:11">
      <c r="B889" s="113"/>
      <c r="C889" s="113"/>
      <c r="D889" s="113"/>
      <c r="E889" s="114"/>
      <c r="F889" s="114"/>
      <c r="G889" s="114"/>
      <c r="H889" s="114"/>
      <c r="I889" s="114"/>
      <c r="J889" s="114"/>
      <c r="K889" s="114"/>
    </row>
    <row r="890" spans="2:11">
      <c r="B890" s="113"/>
      <c r="C890" s="113"/>
      <c r="D890" s="113"/>
      <c r="E890" s="114"/>
      <c r="F890" s="114"/>
      <c r="G890" s="114"/>
      <c r="H890" s="114"/>
      <c r="I890" s="114"/>
      <c r="J890" s="114"/>
      <c r="K890" s="114"/>
    </row>
    <row r="891" spans="2:11">
      <c r="B891" s="113"/>
      <c r="C891" s="113"/>
      <c r="D891" s="113"/>
      <c r="E891" s="114"/>
      <c r="F891" s="114"/>
      <c r="G891" s="114"/>
      <c r="H891" s="114"/>
      <c r="I891" s="114"/>
      <c r="J891" s="114"/>
      <c r="K891" s="114"/>
    </row>
    <row r="892" spans="2:11">
      <c r="B892" s="113"/>
      <c r="C892" s="113"/>
      <c r="D892" s="113"/>
      <c r="E892" s="114"/>
      <c r="F892" s="114"/>
      <c r="G892" s="114"/>
      <c r="H892" s="114"/>
      <c r="I892" s="114"/>
      <c r="J892" s="114"/>
      <c r="K892" s="114"/>
    </row>
    <row r="893" spans="2:11">
      <c r="B893" s="113"/>
      <c r="C893" s="113"/>
      <c r="D893" s="113"/>
      <c r="E893" s="114"/>
      <c r="F893" s="114"/>
      <c r="G893" s="114"/>
      <c r="H893" s="114"/>
      <c r="I893" s="114"/>
      <c r="J893" s="114"/>
      <c r="K893" s="114"/>
    </row>
    <row r="894" spans="2:11">
      <c r="B894" s="113"/>
      <c r="C894" s="113"/>
      <c r="D894" s="113"/>
      <c r="E894" s="114"/>
      <c r="F894" s="114"/>
      <c r="G894" s="114"/>
      <c r="H894" s="114"/>
      <c r="I894" s="114"/>
      <c r="J894" s="114"/>
      <c r="K894" s="114"/>
    </row>
    <row r="895" spans="2:11">
      <c r="B895" s="113"/>
      <c r="C895" s="113"/>
      <c r="D895" s="113"/>
      <c r="E895" s="114"/>
      <c r="F895" s="114"/>
      <c r="G895" s="114"/>
      <c r="H895" s="114"/>
      <c r="I895" s="114"/>
      <c r="J895" s="114"/>
      <c r="K895" s="114"/>
    </row>
    <row r="896" spans="2:11">
      <c r="B896" s="113"/>
      <c r="C896" s="113"/>
      <c r="D896" s="113"/>
      <c r="E896" s="114"/>
      <c r="F896" s="114"/>
      <c r="G896" s="114"/>
      <c r="H896" s="114"/>
      <c r="I896" s="114"/>
      <c r="J896" s="114"/>
      <c r="K896" s="114"/>
    </row>
    <row r="897" spans="2:11">
      <c r="B897" s="113"/>
      <c r="C897" s="113"/>
      <c r="D897" s="113"/>
      <c r="E897" s="114"/>
      <c r="F897" s="114"/>
      <c r="G897" s="114"/>
      <c r="H897" s="114"/>
      <c r="I897" s="114"/>
      <c r="J897" s="114"/>
      <c r="K897" s="114"/>
    </row>
    <row r="898" spans="2:11">
      <c r="B898" s="113"/>
      <c r="C898" s="113"/>
      <c r="D898" s="113"/>
      <c r="E898" s="114"/>
      <c r="F898" s="114"/>
      <c r="G898" s="114"/>
      <c r="H898" s="114"/>
      <c r="I898" s="114"/>
      <c r="J898" s="114"/>
      <c r="K898" s="114"/>
    </row>
    <row r="899" spans="2:11">
      <c r="B899" s="113"/>
      <c r="C899" s="113"/>
      <c r="D899" s="113"/>
      <c r="E899" s="114"/>
      <c r="F899" s="114"/>
      <c r="G899" s="114"/>
      <c r="H899" s="114"/>
      <c r="I899" s="114"/>
      <c r="J899" s="114"/>
      <c r="K899" s="114"/>
    </row>
    <row r="900" spans="2:11">
      <c r="B900" s="113"/>
      <c r="C900" s="113"/>
      <c r="D900" s="113"/>
      <c r="E900" s="114"/>
      <c r="F900" s="114"/>
      <c r="G900" s="114"/>
      <c r="H900" s="114"/>
      <c r="I900" s="114"/>
      <c r="J900" s="114"/>
      <c r="K900" s="114"/>
    </row>
    <row r="901" spans="2:11">
      <c r="B901" s="113"/>
      <c r="C901" s="113"/>
      <c r="D901" s="113"/>
      <c r="E901" s="114"/>
      <c r="F901" s="114"/>
      <c r="G901" s="114"/>
      <c r="H901" s="114"/>
      <c r="I901" s="114"/>
      <c r="J901" s="114"/>
      <c r="K901" s="114"/>
    </row>
    <row r="902" spans="2:11">
      <c r="B902" s="113"/>
      <c r="C902" s="113"/>
      <c r="D902" s="113"/>
      <c r="E902" s="114"/>
      <c r="F902" s="114"/>
      <c r="G902" s="114"/>
      <c r="H902" s="114"/>
      <c r="I902" s="114"/>
      <c r="J902" s="114"/>
      <c r="K902" s="114"/>
    </row>
    <row r="903" spans="2:11">
      <c r="B903" s="113"/>
      <c r="C903" s="113"/>
      <c r="D903" s="113"/>
      <c r="E903" s="114"/>
      <c r="F903" s="114"/>
      <c r="G903" s="114"/>
      <c r="H903" s="114"/>
      <c r="I903" s="114"/>
      <c r="J903" s="114"/>
      <c r="K903" s="114"/>
    </row>
    <row r="904" spans="2:11">
      <c r="B904" s="113"/>
      <c r="C904" s="113"/>
      <c r="D904" s="113"/>
      <c r="E904" s="114"/>
      <c r="F904" s="114"/>
      <c r="G904" s="114"/>
      <c r="H904" s="114"/>
      <c r="I904" s="114"/>
      <c r="J904" s="114"/>
      <c r="K904" s="114"/>
    </row>
    <row r="905" spans="2:11">
      <c r="B905" s="113"/>
      <c r="C905" s="113"/>
      <c r="D905" s="113"/>
      <c r="E905" s="114"/>
      <c r="F905" s="114"/>
      <c r="G905" s="114"/>
      <c r="H905" s="114"/>
      <c r="I905" s="114"/>
      <c r="J905" s="114"/>
      <c r="K905" s="114"/>
    </row>
    <row r="906" spans="2:11">
      <c r="B906" s="113"/>
      <c r="C906" s="113"/>
      <c r="D906" s="113"/>
      <c r="E906" s="114"/>
      <c r="F906" s="114"/>
      <c r="G906" s="114"/>
      <c r="H906" s="114"/>
      <c r="I906" s="114"/>
      <c r="J906" s="114"/>
      <c r="K906" s="114"/>
    </row>
    <row r="907" spans="2:11">
      <c r="B907" s="113"/>
      <c r="C907" s="113"/>
      <c r="D907" s="113"/>
      <c r="E907" s="114"/>
      <c r="F907" s="114"/>
      <c r="G907" s="114"/>
      <c r="H907" s="114"/>
      <c r="I907" s="114"/>
      <c r="J907" s="114"/>
      <c r="K907" s="114"/>
    </row>
    <row r="908" spans="2:11">
      <c r="B908" s="113"/>
      <c r="C908" s="113"/>
      <c r="D908" s="113"/>
      <c r="E908" s="114"/>
      <c r="F908" s="114"/>
      <c r="G908" s="114"/>
      <c r="H908" s="114"/>
      <c r="I908" s="114"/>
      <c r="J908" s="114"/>
      <c r="K908" s="114"/>
    </row>
    <row r="909" spans="2:11">
      <c r="B909" s="113"/>
      <c r="C909" s="113"/>
      <c r="D909" s="113"/>
      <c r="E909" s="114"/>
      <c r="F909" s="114"/>
      <c r="G909" s="114"/>
      <c r="H909" s="114"/>
      <c r="I909" s="114"/>
      <c r="J909" s="114"/>
      <c r="K909" s="114"/>
    </row>
    <row r="910" spans="2:11">
      <c r="B910" s="113"/>
      <c r="C910" s="113"/>
      <c r="D910" s="113"/>
      <c r="E910" s="114"/>
      <c r="F910" s="114"/>
      <c r="G910" s="114"/>
      <c r="H910" s="114"/>
      <c r="I910" s="114"/>
      <c r="J910" s="114"/>
      <c r="K910" s="114"/>
    </row>
    <row r="911" spans="2:11">
      <c r="B911" s="113"/>
      <c r="C911" s="113"/>
      <c r="D911" s="113"/>
      <c r="E911" s="114"/>
      <c r="F911" s="114"/>
      <c r="G911" s="114"/>
      <c r="H911" s="114"/>
      <c r="I911" s="114"/>
      <c r="J911" s="114"/>
      <c r="K911" s="114"/>
    </row>
    <row r="912" spans="2:11">
      <c r="B912" s="113"/>
      <c r="C912" s="113"/>
      <c r="D912" s="113"/>
      <c r="E912" s="114"/>
      <c r="F912" s="114"/>
      <c r="G912" s="114"/>
      <c r="H912" s="114"/>
      <c r="I912" s="114"/>
      <c r="J912" s="114"/>
      <c r="K912" s="114"/>
    </row>
    <row r="913" spans="2:11">
      <c r="B913" s="113"/>
      <c r="C913" s="113"/>
      <c r="D913" s="113"/>
      <c r="E913" s="114"/>
      <c r="F913" s="114"/>
      <c r="G913" s="114"/>
      <c r="H913" s="114"/>
      <c r="I913" s="114"/>
      <c r="J913" s="114"/>
      <c r="K913" s="114"/>
    </row>
    <row r="914" spans="2:11">
      <c r="B914" s="113"/>
      <c r="C914" s="113"/>
      <c r="D914" s="113"/>
      <c r="E914" s="114"/>
      <c r="F914" s="114"/>
      <c r="G914" s="114"/>
      <c r="H914" s="114"/>
      <c r="I914" s="114"/>
      <c r="J914" s="114"/>
      <c r="K914" s="114"/>
    </row>
    <row r="915" spans="2:11">
      <c r="B915" s="113"/>
      <c r="C915" s="113"/>
      <c r="D915" s="113"/>
      <c r="E915" s="114"/>
      <c r="F915" s="114"/>
      <c r="G915" s="114"/>
      <c r="H915" s="114"/>
      <c r="I915" s="114"/>
      <c r="J915" s="114"/>
      <c r="K915" s="114"/>
    </row>
    <row r="916" spans="2:11">
      <c r="B916" s="113"/>
      <c r="C916" s="113"/>
      <c r="D916" s="113"/>
      <c r="E916" s="114"/>
      <c r="F916" s="114"/>
      <c r="G916" s="114"/>
      <c r="H916" s="114"/>
      <c r="I916" s="114"/>
      <c r="J916" s="114"/>
      <c r="K916" s="114"/>
    </row>
    <row r="917" spans="2:11">
      <c r="B917" s="113"/>
      <c r="C917" s="113"/>
      <c r="D917" s="113"/>
      <c r="E917" s="114"/>
      <c r="F917" s="114"/>
      <c r="G917" s="114"/>
      <c r="H917" s="114"/>
      <c r="I917" s="114"/>
      <c r="J917" s="114"/>
      <c r="K917" s="114"/>
    </row>
    <row r="918" spans="2:11">
      <c r="B918" s="113"/>
      <c r="C918" s="113"/>
      <c r="D918" s="113"/>
      <c r="E918" s="114"/>
      <c r="F918" s="114"/>
      <c r="G918" s="114"/>
      <c r="H918" s="114"/>
      <c r="I918" s="114"/>
      <c r="J918" s="114"/>
      <c r="K918" s="114"/>
    </row>
    <row r="919" spans="2:11">
      <c r="B919" s="113"/>
      <c r="C919" s="113"/>
      <c r="D919" s="113"/>
      <c r="E919" s="114"/>
      <c r="F919" s="114"/>
      <c r="G919" s="114"/>
      <c r="H919" s="114"/>
      <c r="I919" s="114"/>
      <c r="J919" s="114"/>
      <c r="K919" s="114"/>
    </row>
    <row r="920" spans="2:11">
      <c r="B920" s="113"/>
      <c r="C920" s="113"/>
      <c r="D920" s="113"/>
      <c r="E920" s="114"/>
      <c r="F920" s="114"/>
      <c r="G920" s="114"/>
      <c r="H920" s="114"/>
      <c r="I920" s="114"/>
      <c r="J920" s="114"/>
      <c r="K920" s="114"/>
    </row>
    <row r="921" spans="2:11">
      <c r="B921" s="113"/>
      <c r="C921" s="113"/>
      <c r="D921" s="113"/>
      <c r="E921" s="114"/>
      <c r="F921" s="114"/>
      <c r="G921" s="114"/>
      <c r="H921" s="114"/>
      <c r="I921" s="114"/>
      <c r="J921" s="114"/>
      <c r="K921" s="114"/>
    </row>
    <row r="922" spans="2:11">
      <c r="B922" s="113"/>
      <c r="C922" s="113"/>
      <c r="D922" s="113"/>
      <c r="E922" s="114"/>
      <c r="F922" s="114"/>
      <c r="G922" s="114"/>
      <c r="H922" s="114"/>
      <c r="I922" s="114"/>
      <c r="J922" s="114"/>
      <c r="K922" s="114"/>
    </row>
    <row r="923" spans="2:11">
      <c r="B923" s="113"/>
      <c r="C923" s="113"/>
      <c r="D923" s="113"/>
      <c r="E923" s="114"/>
      <c r="F923" s="114"/>
      <c r="G923" s="114"/>
      <c r="H923" s="114"/>
      <c r="I923" s="114"/>
      <c r="J923" s="114"/>
      <c r="K923" s="114"/>
    </row>
    <row r="924" spans="2:11">
      <c r="B924" s="113"/>
      <c r="C924" s="113"/>
      <c r="D924" s="113"/>
      <c r="E924" s="114"/>
      <c r="F924" s="114"/>
      <c r="G924" s="114"/>
      <c r="H924" s="114"/>
      <c r="I924" s="114"/>
      <c r="J924" s="114"/>
      <c r="K924" s="114"/>
    </row>
    <row r="925" spans="2:11">
      <c r="B925" s="113"/>
      <c r="C925" s="113"/>
      <c r="D925" s="113"/>
      <c r="E925" s="114"/>
      <c r="F925" s="114"/>
      <c r="G925" s="114"/>
      <c r="H925" s="114"/>
      <c r="I925" s="114"/>
      <c r="J925" s="114"/>
      <c r="K925" s="114"/>
    </row>
    <row r="926" spans="2:11">
      <c r="B926" s="113"/>
      <c r="C926" s="113"/>
      <c r="D926" s="113"/>
      <c r="E926" s="114"/>
      <c r="F926" s="114"/>
      <c r="G926" s="114"/>
      <c r="H926" s="114"/>
      <c r="I926" s="114"/>
      <c r="J926" s="114"/>
      <c r="K926" s="114"/>
    </row>
    <row r="927" spans="2:11">
      <c r="B927" s="113"/>
      <c r="C927" s="113"/>
      <c r="D927" s="113"/>
      <c r="E927" s="114"/>
      <c r="F927" s="114"/>
      <c r="G927" s="114"/>
      <c r="H927" s="114"/>
      <c r="I927" s="114"/>
      <c r="J927" s="114"/>
      <c r="K927" s="114"/>
    </row>
    <row r="928" spans="2:11">
      <c r="B928" s="113"/>
      <c r="C928" s="113"/>
      <c r="D928" s="113"/>
      <c r="E928" s="114"/>
      <c r="F928" s="114"/>
      <c r="G928" s="114"/>
      <c r="H928" s="114"/>
      <c r="I928" s="114"/>
      <c r="J928" s="114"/>
      <c r="K928" s="114"/>
    </row>
    <row r="929" spans="2:11">
      <c r="B929" s="113"/>
      <c r="C929" s="113"/>
      <c r="D929" s="113"/>
      <c r="E929" s="114"/>
      <c r="F929" s="114"/>
      <c r="G929" s="114"/>
      <c r="H929" s="114"/>
      <c r="I929" s="114"/>
      <c r="J929" s="114"/>
      <c r="K929" s="114"/>
    </row>
    <row r="930" spans="2:11">
      <c r="B930" s="113"/>
      <c r="C930" s="113"/>
      <c r="D930" s="113"/>
      <c r="E930" s="114"/>
      <c r="F930" s="114"/>
      <c r="G930" s="114"/>
      <c r="H930" s="114"/>
      <c r="I930" s="114"/>
      <c r="J930" s="114"/>
      <c r="K930" s="114"/>
    </row>
    <row r="931" spans="2:11">
      <c r="B931" s="113"/>
      <c r="C931" s="113"/>
      <c r="D931" s="113"/>
      <c r="E931" s="114"/>
      <c r="F931" s="114"/>
      <c r="G931" s="114"/>
      <c r="H931" s="114"/>
      <c r="I931" s="114"/>
      <c r="J931" s="114"/>
      <c r="K931" s="114"/>
    </row>
    <row r="932" spans="2:11">
      <c r="B932" s="113"/>
      <c r="C932" s="113"/>
      <c r="D932" s="113"/>
      <c r="E932" s="114"/>
      <c r="F932" s="114"/>
      <c r="G932" s="114"/>
      <c r="H932" s="114"/>
      <c r="I932" s="114"/>
      <c r="J932" s="114"/>
      <c r="K932" s="114"/>
    </row>
    <row r="933" spans="2:11">
      <c r="B933" s="113"/>
      <c r="C933" s="113"/>
      <c r="D933" s="113"/>
      <c r="E933" s="114"/>
      <c r="F933" s="114"/>
      <c r="G933" s="114"/>
      <c r="H933" s="114"/>
      <c r="I933" s="114"/>
      <c r="J933" s="114"/>
      <c r="K933" s="114"/>
    </row>
    <row r="934" spans="2:11">
      <c r="B934" s="113"/>
      <c r="C934" s="113"/>
      <c r="D934" s="113"/>
      <c r="E934" s="114"/>
      <c r="F934" s="114"/>
      <c r="G934" s="114"/>
      <c r="H934" s="114"/>
      <c r="I934" s="114"/>
      <c r="J934" s="114"/>
      <c r="K934" s="114"/>
    </row>
    <row r="935" spans="2:11">
      <c r="B935" s="113"/>
      <c r="C935" s="113"/>
      <c r="D935" s="113"/>
      <c r="E935" s="114"/>
      <c r="F935" s="114"/>
      <c r="G935" s="114"/>
      <c r="H935" s="114"/>
      <c r="I935" s="114"/>
      <c r="J935" s="114"/>
      <c r="K935" s="114"/>
    </row>
    <row r="936" spans="2:11">
      <c r="B936" s="113"/>
      <c r="C936" s="113"/>
      <c r="D936" s="113"/>
      <c r="E936" s="114"/>
      <c r="F936" s="114"/>
      <c r="G936" s="114"/>
      <c r="H936" s="114"/>
      <c r="I936" s="114"/>
      <c r="J936" s="114"/>
      <c r="K936" s="114"/>
    </row>
    <row r="937" spans="2:11">
      <c r="B937" s="113"/>
      <c r="C937" s="113"/>
      <c r="D937" s="113"/>
      <c r="E937" s="114"/>
      <c r="F937" s="114"/>
      <c r="G937" s="114"/>
      <c r="H937" s="114"/>
      <c r="I937" s="114"/>
      <c r="J937" s="114"/>
      <c r="K937" s="114"/>
    </row>
    <row r="938" spans="2:11">
      <c r="B938" s="113"/>
      <c r="C938" s="113"/>
      <c r="D938" s="113"/>
      <c r="E938" s="114"/>
      <c r="F938" s="114"/>
      <c r="G938" s="114"/>
      <c r="H938" s="114"/>
      <c r="I938" s="114"/>
      <c r="J938" s="114"/>
      <c r="K938" s="114"/>
    </row>
    <row r="939" spans="2:11">
      <c r="B939" s="113"/>
      <c r="C939" s="113"/>
      <c r="D939" s="113"/>
      <c r="E939" s="114"/>
      <c r="F939" s="114"/>
      <c r="G939" s="114"/>
      <c r="H939" s="114"/>
      <c r="I939" s="114"/>
      <c r="J939" s="114"/>
      <c r="K939" s="114"/>
    </row>
    <row r="940" spans="2:11">
      <c r="B940" s="113"/>
      <c r="C940" s="113"/>
      <c r="D940" s="113"/>
      <c r="E940" s="114"/>
      <c r="F940" s="114"/>
      <c r="G940" s="114"/>
      <c r="H940" s="114"/>
      <c r="I940" s="114"/>
      <c r="J940" s="114"/>
      <c r="K940" s="114"/>
    </row>
    <row r="941" spans="2:11">
      <c r="B941" s="113"/>
      <c r="C941" s="113"/>
      <c r="D941" s="113"/>
      <c r="E941" s="114"/>
      <c r="F941" s="114"/>
      <c r="G941" s="114"/>
      <c r="H941" s="114"/>
      <c r="I941" s="114"/>
      <c r="J941" s="114"/>
      <c r="K941" s="114"/>
    </row>
    <row r="942" spans="2:11">
      <c r="B942" s="113"/>
      <c r="C942" s="113"/>
      <c r="D942" s="113"/>
      <c r="E942" s="114"/>
      <c r="F942" s="114"/>
      <c r="G942" s="114"/>
      <c r="H942" s="114"/>
      <c r="I942" s="114"/>
      <c r="J942" s="114"/>
      <c r="K942" s="114"/>
    </row>
    <row r="943" spans="2:11">
      <c r="B943" s="113"/>
      <c r="C943" s="113"/>
      <c r="D943" s="113"/>
      <c r="E943" s="114"/>
      <c r="F943" s="114"/>
      <c r="G943" s="114"/>
      <c r="H943" s="114"/>
      <c r="I943" s="114"/>
      <c r="J943" s="114"/>
      <c r="K943" s="114"/>
    </row>
    <row r="944" spans="2:11">
      <c r="B944" s="113"/>
      <c r="C944" s="113"/>
      <c r="D944" s="113"/>
      <c r="E944" s="114"/>
      <c r="F944" s="114"/>
      <c r="G944" s="114"/>
      <c r="H944" s="114"/>
      <c r="I944" s="114"/>
      <c r="J944" s="114"/>
      <c r="K944" s="114"/>
    </row>
    <row r="945" spans="2:11">
      <c r="B945" s="113"/>
      <c r="C945" s="113"/>
      <c r="D945" s="113"/>
      <c r="E945" s="114"/>
      <c r="F945" s="114"/>
      <c r="G945" s="114"/>
      <c r="H945" s="114"/>
      <c r="I945" s="114"/>
      <c r="J945" s="114"/>
      <c r="K945" s="114"/>
    </row>
    <row r="946" spans="2:11">
      <c r="B946" s="113"/>
      <c r="C946" s="113"/>
      <c r="D946" s="113"/>
      <c r="E946" s="114"/>
      <c r="F946" s="114"/>
      <c r="G946" s="114"/>
      <c r="H946" s="114"/>
      <c r="I946" s="114"/>
      <c r="J946" s="114"/>
      <c r="K946" s="114"/>
    </row>
    <row r="947" spans="2:11">
      <c r="B947" s="113"/>
      <c r="C947" s="113"/>
      <c r="D947" s="113"/>
      <c r="E947" s="114"/>
      <c r="F947" s="114"/>
      <c r="G947" s="114"/>
      <c r="H947" s="114"/>
      <c r="I947" s="114"/>
      <c r="J947" s="114"/>
      <c r="K947" s="114"/>
    </row>
    <row r="948" spans="2:11">
      <c r="B948" s="113"/>
      <c r="C948" s="113"/>
      <c r="D948" s="113"/>
      <c r="E948" s="114"/>
      <c r="F948" s="114"/>
      <c r="G948" s="114"/>
      <c r="H948" s="114"/>
      <c r="I948" s="114"/>
      <c r="J948" s="114"/>
      <c r="K948" s="114"/>
    </row>
    <row r="949" spans="2:11">
      <c r="B949" s="113"/>
      <c r="C949" s="113"/>
      <c r="D949" s="113"/>
      <c r="E949" s="114"/>
      <c r="F949" s="114"/>
      <c r="G949" s="114"/>
      <c r="H949" s="114"/>
      <c r="I949" s="114"/>
      <c r="J949" s="114"/>
      <c r="K949" s="114"/>
    </row>
    <row r="950" spans="2:11">
      <c r="B950" s="113"/>
      <c r="C950" s="113"/>
      <c r="D950" s="113"/>
      <c r="E950" s="114"/>
      <c r="F950" s="114"/>
      <c r="G950" s="114"/>
      <c r="H950" s="114"/>
      <c r="I950" s="114"/>
      <c r="J950" s="114"/>
      <c r="K950" s="114"/>
    </row>
    <row r="951" spans="2:11">
      <c r="B951" s="113"/>
      <c r="C951" s="113"/>
      <c r="D951" s="113"/>
      <c r="E951" s="114"/>
      <c r="F951" s="114"/>
      <c r="G951" s="114"/>
      <c r="H951" s="114"/>
      <c r="I951" s="114"/>
      <c r="J951" s="114"/>
      <c r="K951" s="114"/>
    </row>
    <row r="952" spans="2:11">
      <c r="B952" s="113"/>
      <c r="C952" s="113"/>
      <c r="D952" s="113"/>
      <c r="E952" s="114"/>
      <c r="F952" s="114"/>
      <c r="G952" s="114"/>
      <c r="H952" s="114"/>
      <c r="I952" s="114"/>
      <c r="J952" s="114"/>
      <c r="K952" s="114"/>
    </row>
    <row r="953" spans="2:11">
      <c r="B953" s="113"/>
      <c r="C953" s="113"/>
      <c r="D953" s="113"/>
      <c r="E953" s="114"/>
      <c r="F953" s="114"/>
      <c r="G953" s="114"/>
      <c r="H953" s="114"/>
      <c r="I953" s="114"/>
      <c r="J953" s="114"/>
      <c r="K953" s="114"/>
    </row>
    <row r="954" spans="2:11">
      <c r="B954" s="113"/>
      <c r="C954" s="113"/>
      <c r="D954" s="113"/>
      <c r="E954" s="114"/>
      <c r="F954" s="114"/>
      <c r="G954" s="114"/>
      <c r="H954" s="114"/>
      <c r="I954" s="114"/>
      <c r="J954" s="114"/>
      <c r="K954" s="114"/>
    </row>
    <row r="955" spans="2:11">
      <c r="B955" s="113"/>
      <c r="C955" s="113"/>
      <c r="D955" s="113"/>
      <c r="E955" s="114"/>
      <c r="F955" s="114"/>
      <c r="G955" s="114"/>
      <c r="H955" s="114"/>
      <c r="I955" s="114"/>
      <c r="J955" s="114"/>
      <c r="K955" s="114"/>
    </row>
    <row r="956" spans="2:11">
      <c r="B956" s="113"/>
      <c r="C956" s="113"/>
      <c r="D956" s="113"/>
      <c r="E956" s="114"/>
      <c r="F956" s="114"/>
      <c r="G956" s="114"/>
      <c r="H956" s="114"/>
      <c r="I956" s="114"/>
      <c r="J956" s="114"/>
      <c r="K956" s="114"/>
    </row>
    <row r="957" spans="2:11">
      <c r="B957" s="113"/>
      <c r="C957" s="113"/>
      <c r="D957" s="113"/>
      <c r="E957" s="114"/>
      <c r="F957" s="114"/>
      <c r="G957" s="114"/>
      <c r="H957" s="114"/>
      <c r="I957" s="114"/>
      <c r="J957" s="114"/>
      <c r="K957" s="114"/>
    </row>
    <row r="958" spans="2:11">
      <c r="B958" s="113"/>
      <c r="C958" s="113"/>
      <c r="D958" s="113"/>
      <c r="E958" s="114"/>
      <c r="F958" s="114"/>
      <c r="G958" s="114"/>
      <c r="H958" s="114"/>
      <c r="I958" s="114"/>
      <c r="J958" s="114"/>
      <c r="K958" s="114"/>
    </row>
    <row r="959" spans="2:11">
      <c r="B959" s="113"/>
      <c r="C959" s="113"/>
      <c r="D959" s="113"/>
      <c r="E959" s="114"/>
      <c r="F959" s="114"/>
      <c r="G959" s="114"/>
      <c r="H959" s="114"/>
      <c r="I959" s="114"/>
      <c r="J959" s="114"/>
      <c r="K959" s="114"/>
    </row>
    <row r="960" spans="2:11">
      <c r="B960" s="113"/>
      <c r="C960" s="113"/>
      <c r="D960" s="113"/>
      <c r="E960" s="114"/>
      <c r="F960" s="114"/>
      <c r="G960" s="114"/>
      <c r="H960" s="114"/>
      <c r="I960" s="114"/>
      <c r="J960" s="114"/>
      <c r="K960" s="114"/>
    </row>
    <row r="961" spans="2:11">
      <c r="B961" s="113"/>
      <c r="C961" s="113"/>
      <c r="D961" s="113"/>
      <c r="E961" s="114"/>
      <c r="F961" s="114"/>
      <c r="G961" s="114"/>
      <c r="H961" s="114"/>
      <c r="I961" s="114"/>
      <c r="J961" s="114"/>
      <c r="K961" s="114"/>
    </row>
    <row r="962" spans="2:11">
      <c r="B962" s="113"/>
      <c r="C962" s="113"/>
      <c r="D962" s="113"/>
      <c r="E962" s="114"/>
      <c r="F962" s="114"/>
      <c r="G962" s="114"/>
      <c r="H962" s="114"/>
      <c r="I962" s="114"/>
      <c r="J962" s="114"/>
      <c r="K962" s="114"/>
    </row>
    <row r="963" spans="2:11">
      <c r="B963" s="113"/>
      <c r="C963" s="113"/>
      <c r="D963" s="113"/>
      <c r="E963" s="114"/>
      <c r="F963" s="114"/>
      <c r="G963" s="114"/>
      <c r="H963" s="114"/>
      <c r="I963" s="114"/>
      <c r="J963" s="114"/>
      <c r="K963" s="114"/>
    </row>
    <row r="964" spans="2:11">
      <c r="B964" s="113"/>
      <c r="C964" s="113"/>
      <c r="D964" s="113"/>
      <c r="E964" s="114"/>
      <c r="F964" s="114"/>
      <c r="G964" s="114"/>
      <c r="H964" s="114"/>
      <c r="I964" s="114"/>
      <c r="J964" s="114"/>
      <c r="K964" s="114"/>
    </row>
    <row r="965" spans="2:11">
      <c r="B965" s="113"/>
      <c r="C965" s="113"/>
      <c r="D965" s="113"/>
      <c r="E965" s="114"/>
      <c r="F965" s="114"/>
      <c r="G965" s="114"/>
      <c r="H965" s="114"/>
      <c r="I965" s="114"/>
      <c r="J965" s="114"/>
      <c r="K965" s="114"/>
    </row>
    <row r="966" spans="2:11">
      <c r="B966" s="113"/>
      <c r="C966" s="113"/>
      <c r="D966" s="113"/>
      <c r="E966" s="114"/>
      <c r="F966" s="114"/>
      <c r="G966" s="114"/>
      <c r="H966" s="114"/>
      <c r="I966" s="114"/>
      <c r="J966" s="114"/>
      <c r="K966" s="114"/>
    </row>
    <row r="967" spans="2:11">
      <c r="B967" s="113"/>
      <c r="C967" s="113"/>
      <c r="D967" s="113"/>
      <c r="E967" s="114"/>
      <c r="F967" s="114"/>
      <c r="G967" s="114"/>
      <c r="H967" s="114"/>
      <c r="I967" s="114"/>
      <c r="J967" s="114"/>
      <c r="K967" s="114"/>
    </row>
    <row r="968" spans="2:11">
      <c r="B968" s="113"/>
      <c r="C968" s="113"/>
      <c r="D968" s="113"/>
      <c r="E968" s="114"/>
      <c r="F968" s="114"/>
      <c r="G968" s="114"/>
      <c r="H968" s="114"/>
      <c r="I968" s="114"/>
      <c r="J968" s="114"/>
      <c r="K968" s="114"/>
    </row>
    <row r="969" spans="2:11">
      <c r="B969" s="113"/>
      <c r="C969" s="113"/>
      <c r="D969" s="113"/>
      <c r="E969" s="114"/>
      <c r="F969" s="114"/>
      <c r="G969" s="114"/>
      <c r="H969" s="114"/>
      <c r="I969" s="114"/>
      <c r="J969" s="114"/>
      <c r="K969" s="114"/>
    </row>
    <row r="970" spans="2:11">
      <c r="B970" s="113"/>
      <c r="C970" s="113"/>
      <c r="D970" s="113"/>
      <c r="E970" s="114"/>
      <c r="F970" s="114"/>
      <c r="G970" s="114"/>
      <c r="H970" s="114"/>
      <c r="I970" s="114"/>
      <c r="J970" s="114"/>
      <c r="K970" s="114"/>
    </row>
    <row r="971" spans="2:11">
      <c r="B971" s="113"/>
      <c r="C971" s="113"/>
      <c r="D971" s="113"/>
      <c r="E971" s="114"/>
      <c r="F971" s="114"/>
      <c r="G971" s="114"/>
      <c r="H971" s="114"/>
      <c r="I971" s="114"/>
      <c r="J971" s="114"/>
      <c r="K971" s="114"/>
    </row>
    <row r="972" spans="2:11">
      <c r="B972" s="113"/>
      <c r="C972" s="113"/>
      <c r="D972" s="113"/>
      <c r="E972" s="114"/>
      <c r="F972" s="114"/>
      <c r="G972" s="114"/>
      <c r="H972" s="114"/>
      <c r="I972" s="114"/>
      <c r="J972" s="114"/>
      <c r="K972" s="114"/>
    </row>
    <row r="973" spans="2:11">
      <c r="B973" s="113"/>
      <c r="C973" s="113"/>
      <c r="D973" s="113"/>
      <c r="E973" s="114"/>
      <c r="F973" s="114"/>
      <c r="G973" s="114"/>
      <c r="H973" s="114"/>
      <c r="I973" s="114"/>
      <c r="J973" s="114"/>
      <c r="K973" s="114"/>
    </row>
    <row r="974" spans="2:11">
      <c r="B974" s="113"/>
      <c r="C974" s="113"/>
      <c r="D974" s="113"/>
      <c r="E974" s="114"/>
      <c r="F974" s="114"/>
      <c r="G974" s="114"/>
      <c r="H974" s="114"/>
      <c r="I974" s="114"/>
      <c r="J974" s="114"/>
      <c r="K974" s="114"/>
    </row>
    <row r="975" spans="2:11">
      <c r="B975" s="113"/>
      <c r="C975" s="113"/>
      <c r="D975" s="113"/>
      <c r="E975" s="114"/>
      <c r="F975" s="114"/>
      <c r="G975" s="114"/>
      <c r="H975" s="114"/>
      <c r="I975" s="114"/>
      <c r="J975" s="114"/>
      <c r="K975" s="114"/>
    </row>
    <row r="976" spans="2:11">
      <c r="B976" s="113"/>
      <c r="C976" s="113"/>
      <c r="D976" s="113"/>
      <c r="E976" s="114"/>
      <c r="F976" s="114"/>
      <c r="G976" s="114"/>
      <c r="H976" s="114"/>
      <c r="I976" s="114"/>
      <c r="J976" s="114"/>
      <c r="K976" s="114"/>
    </row>
    <row r="977" spans="2:11">
      <c r="B977" s="113"/>
      <c r="C977" s="113"/>
      <c r="D977" s="113"/>
      <c r="E977" s="114"/>
      <c r="F977" s="114"/>
      <c r="G977" s="114"/>
      <c r="H977" s="114"/>
      <c r="I977" s="114"/>
      <c r="J977" s="114"/>
      <c r="K977" s="114"/>
    </row>
    <row r="978" spans="2:11">
      <c r="B978" s="113"/>
      <c r="C978" s="113"/>
      <c r="D978" s="113"/>
      <c r="E978" s="114"/>
      <c r="F978" s="114"/>
      <c r="G978" s="114"/>
      <c r="H978" s="114"/>
      <c r="I978" s="114"/>
      <c r="J978" s="114"/>
      <c r="K978" s="114"/>
    </row>
    <row r="979" spans="2:11">
      <c r="B979" s="113"/>
      <c r="C979" s="113"/>
      <c r="D979" s="113"/>
      <c r="E979" s="114"/>
      <c r="F979" s="114"/>
      <c r="G979" s="114"/>
      <c r="H979" s="114"/>
      <c r="I979" s="114"/>
      <c r="J979" s="114"/>
      <c r="K979" s="114"/>
    </row>
    <row r="980" spans="2:11">
      <c r="B980" s="113"/>
      <c r="C980" s="113"/>
      <c r="D980" s="113"/>
      <c r="E980" s="114"/>
      <c r="F980" s="114"/>
      <c r="G980" s="114"/>
      <c r="H980" s="114"/>
      <c r="I980" s="114"/>
      <c r="J980" s="114"/>
      <c r="K980" s="114"/>
    </row>
    <row r="981" spans="2:11">
      <c r="B981" s="113"/>
      <c r="C981" s="113"/>
      <c r="D981" s="113"/>
      <c r="E981" s="114"/>
      <c r="F981" s="114"/>
      <c r="G981" s="114"/>
      <c r="H981" s="114"/>
      <c r="I981" s="114"/>
      <c r="J981" s="114"/>
      <c r="K981" s="114"/>
    </row>
    <row r="982" spans="2:11">
      <c r="B982" s="113"/>
      <c r="C982" s="113"/>
      <c r="D982" s="113"/>
      <c r="E982" s="114"/>
      <c r="F982" s="114"/>
      <c r="G982" s="114"/>
      <c r="H982" s="114"/>
      <c r="I982" s="114"/>
      <c r="J982" s="114"/>
      <c r="K982" s="114"/>
    </row>
    <row r="983" spans="2:11">
      <c r="B983" s="113"/>
      <c r="C983" s="113"/>
      <c r="D983" s="113"/>
      <c r="E983" s="114"/>
      <c r="F983" s="114"/>
      <c r="G983" s="114"/>
      <c r="H983" s="114"/>
      <c r="I983" s="114"/>
      <c r="J983" s="114"/>
      <c r="K983" s="114"/>
    </row>
    <row r="984" spans="2:11">
      <c r="B984" s="113"/>
      <c r="C984" s="113"/>
      <c r="D984" s="113"/>
      <c r="E984" s="114"/>
      <c r="F984" s="114"/>
      <c r="G984" s="114"/>
      <c r="H984" s="114"/>
      <c r="I984" s="114"/>
      <c r="J984" s="114"/>
      <c r="K984" s="114"/>
    </row>
    <row r="985" spans="2:11">
      <c r="B985" s="113"/>
      <c r="C985" s="113"/>
      <c r="D985" s="113"/>
      <c r="E985" s="114"/>
      <c r="F985" s="114"/>
      <c r="G985" s="114"/>
      <c r="H985" s="114"/>
      <c r="I985" s="114"/>
      <c r="J985" s="114"/>
      <c r="K985" s="114"/>
    </row>
    <row r="986" spans="2:11">
      <c r="B986" s="113"/>
      <c r="C986" s="113"/>
      <c r="D986" s="113"/>
      <c r="E986" s="114"/>
      <c r="F986" s="114"/>
      <c r="G986" s="114"/>
      <c r="H986" s="114"/>
      <c r="I986" s="114"/>
      <c r="J986" s="114"/>
      <c r="K986" s="114"/>
    </row>
    <row r="987" spans="2:11">
      <c r="B987" s="113"/>
      <c r="C987" s="113"/>
      <c r="D987" s="113"/>
      <c r="E987" s="114"/>
      <c r="F987" s="114"/>
      <c r="G987" s="114"/>
      <c r="H987" s="114"/>
      <c r="I987" s="114"/>
      <c r="J987" s="114"/>
      <c r="K987" s="114"/>
    </row>
    <row r="988" spans="2:11">
      <c r="B988" s="113"/>
      <c r="C988" s="113"/>
      <c r="D988" s="113"/>
      <c r="E988" s="114"/>
      <c r="F988" s="114"/>
      <c r="G988" s="114"/>
      <c r="H988" s="114"/>
      <c r="I988" s="114"/>
      <c r="J988" s="114"/>
      <c r="K988" s="114"/>
    </row>
    <row r="989" spans="2:11">
      <c r="B989" s="113"/>
      <c r="C989" s="113"/>
      <c r="D989" s="113"/>
      <c r="E989" s="114"/>
      <c r="F989" s="114"/>
      <c r="G989" s="114"/>
      <c r="H989" s="114"/>
      <c r="I989" s="114"/>
      <c r="J989" s="114"/>
      <c r="K989" s="114"/>
    </row>
    <row r="990" spans="2:11">
      <c r="B990" s="113"/>
      <c r="C990" s="113"/>
      <c r="D990" s="113"/>
      <c r="E990" s="114"/>
      <c r="F990" s="114"/>
      <c r="G990" s="114"/>
      <c r="H990" s="114"/>
      <c r="I990" s="114"/>
      <c r="J990" s="114"/>
      <c r="K990" s="114"/>
    </row>
    <row r="991" spans="2:11">
      <c r="B991" s="113"/>
      <c r="C991" s="113"/>
      <c r="D991" s="113"/>
      <c r="E991" s="114"/>
      <c r="F991" s="114"/>
      <c r="G991" s="114"/>
      <c r="H991" s="114"/>
      <c r="I991" s="114"/>
      <c r="J991" s="114"/>
      <c r="K991" s="114"/>
    </row>
    <row r="992" spans="2:11">
      <c r="B992" s="113"/>
      <c r="C992" s="113"/>
      <c r="D992" s="113"/>
      <c r="E992" s="114"/>
      <c r="F992" s="114"/>
      <c r="G992" s="114"/>
      <c r="H992" s="114"/>
      <c r="I992" s="114"/>
      <c r="J992" s="114"/>
      <c r="K992" s="114"/>
    </row>
    <row r="993" spans="2:11">
      <c r="B993" s="113"/>
      <c r="C993" s="113"/>
      <c r="D993" s="113"/>
      <c r="E993" s="114"/>
      <c r="F993" s="114"/>
      <c r="G993" s="114"/>
      <c r="H993" s="114"/>
      <c r="I993" s="114"/>
      <c r="J993" s="114"/>
      <c r="K993" s="114"/>
    </row>
    <row r="994" spans="2:11">
      <c r="B994" s="113"/>
      <c r="C994" s="113"/>
      <c r="D994" s="113"/>
      <c r="E994" s="114"/>
      <c r="F994" s="114"/>
      <c r="G994" s="114"/>
      <c r="H994" s="114"/>
      <c r="I994" s="114"/>
      <c r="J994" s="114"/>
      <c r="K994" s="114"/>
    </row>
    <row r="995" spans="2:11">
      <c r="B995" s="113"/>
      <c r="C995" s="113"/>
      <c r="D995" s="113"/>
      <c r="E995" s="114"/>
      <c r="F995" s="114"/>
      <c r="G995" s="114"/>
      <c r="H995" s="114"/>
      <c r="I995" s="114"/>
      <c r="J995" s="114"/>
      <c r="K995" s="114"/>
    </row>
    <row r="996" spans="2:11">
      <c r="B996" s="113"/>
      <c r="C996" s="113"/>
      <c r="D996" s="113"/>
      <c r="E996" s="114"/>
      <c r="F996" s="114"/>
      <c r="G996" s="114"/>
      <c r="H996" s="114"/>
      <c r="I996" s="114"/>
      <c r="J996" s="114"/>
      <c r="K996" s="114"/>
    </row>
    <row r="997" spans="2:11">
      <c r="B997" s="113"/>
      <c r="C997" s="113"/>
      <c r="D997" s="113"/>
      <c r="E997" s="114"/>
      <c r="F997" s="114"/>
      <c r="G997" s="114"/>
      <c r="H997" s="114"/>
      <c r="I997" s="114"/>
      <c r="J997" s="114"/>
      <c r="K997" s="114"/>
    </row>
    <row r="998" spans="2:11">
      <c r="B998" s="113"/>
      <c r="C998" s="113"/>
      <c r="D998" s="113"/>
      <c r="E998" s="114"/>
      <c r="F998" s="114"/>
      <c r="G998" s="114"/>
      <c r="H998" s="114"/>
      <c r="I998" s="114"/>
      <c r="J998" s="114"/>
      <c r="K998" s="114"/>
    </row>
    <row r="999" spans="2:11">
      <c r="B999" s="113"/>
      <c r="C999" s="113"/>
      <c r="D999" s="113"/>
      <c r="E999" s="114"/>
      <c r="F999" s="114"/>
      <c r="G999" s="114"/>
      <c r="H999" s="114"/>
      <c r="I999" s="114"/>
      <c r="J999" s="114"/>
      <c r="K999" s="114"/>
    </row>
    <row r="1000" spans="2:11">
      <c r="B1000" s="113"/>
      <c r="C1000" s="113"/>
      <c r="D1000" s="113"/>
      <c r="E1000" s="114"/>
      <c r="F1000" s="114"/>
      <c r="G1000" s="114"/>
      <c r="H1000" s="114"/>
      <c r="I1000" s="114"/>
      <c r="J1000" s="114"/>
      <c r="K1000" s="114"/>
    </row>
    <row r="1001" spans="2:11">
      <c r="B1001" s="113"/>
      <c r="C1001" s="113"/>
      <c r="D1001" s="113"/>
      <c r="E1001" s="114"/>
      <c r="F1001" s="114"/>
      <c r="G1001" s="114"/>
      <c r="H1001" s="114"/>
      <c r="I1001" s="114"/>
      <c r="J1001" s="114"/>
      <c r="K1001" s="114"/>
    </row>
    <row r="1002" spans="2:11">
      <c r="B1002" s="113"/>
      <c r="C1002" s="113"/>
      <c r="D1002" s="113"/>
      <c r="E1002" s="114"/>
      <c r="F1002" s="114"/>
      <c r="G1002" s="114"/>
      <c r="H1002" s="114"/>
      <c r="I1002" s="114"/>
      <c r="J1002" s="114"/>
      <c r="K1002" s="114"/>
    </row>
    <row r="1003" spans="2:11">
      <c r="B1003" s="113"/>
      <c r="C1003" s="113"/>
      <c r="D1003" s="113"/>
      <c r="E1003" s="114"/>
      <c r="F1003" s="114"/>
      <c r="G1003" s="114"/>
      <c r="H1003" s="114"/>
      <c r="I1003" s="114"/>
      <c r="J1003" s="114"/>
      <c r="K1003" s="114"/>
    </row>
    <row r="1004" spans="2:11">
      <c r="B1004" s="113"/>
      <c r="C1004" s="113"/>
      <c r="D1004" s="113"/>
      <c r="E1004" s="114"/>
      <c r="F1004" s="114"/>
      <c r="G1004" s="114"/>
      <c r="H1004" s="114"/>
      <c r="I1004" s="114"/>
      <c r="J1004" s="114"/>
      <c r="K1004" s="114"/>
    </row>
    <row r="1005" spans="2:11">
      <c r="B1005" s="113"/>
      <c r="C1005" s="113"/>
      <c r="D1005" s="113"/>
      <c r="E1005" s="114"/>
      <c r="F1005" s="114"/>
      <c r="G1005" s="114"/>
      <c r="H1005" s="114"/>
      <c r="I1005" s="114"/>
      <c r="J1005" s="114"/>
      <c r="K1005" s="114"/>
    </row>
    <row r="1006" spans="2:11">
      <c r="B1006" s="113"/>
      <c r="C1006" s="113"/>
      <c r="D1006" s="113"/>
      <c r="E1006" s="114"/>
      <c r="F1006" s="114"/>
      <c r="G1006" s="114"/>
      <c r="H1006" s="114"/>
      <c r="I1006" s="114"/>
      <c r="J1006" s="114"/>
      <c r="K1006" s="114"/>
    </row>
    <row r="1007" spans="2:11">
      <c r="B1007" s="113"/>
      <c r="C1007" s="113"/>
      <c r="D1007" s="113"/>
      <c r="E1007" s="114"/>
      <c r="F1007" s="114"/>
      <c r="G1007" s="114"/>
      <c r="H1007" s="114"/>
      <c r="I1007" s="114"/>
      <c r="J1007" s="114"/>
      <c r="K1007" s="114"/>
    </row>
    <row r="1008" spans="2:11">
      <c r="B1008" s="113"/>
      <c r="C1008" s="113"/>
      <c r="D1008" s="113"/>
      <c r="E1008" s="114"/>
      <c r="F1008" s="114"/>
      <c r="G1008" s="114"/>
      <c r="H1008" s="114"/>
      <c r="I1008" s="114"/>
      <c r="J1008" s="114"/>
      <c r="K1008" s="114"/>
    </row>
    <row r="1009" spans="2:11">
      <c r="B1009" s="113"/>
      <c r="C1009" s="113"/>
      <c r="D1009" s="113"/>
      <c r="E1009" s="114"/>
      <c r="F1009" s="114"/>
      <c r="G1009" s="114"/>
      <c r="H1009" s="114"/>
      <c r="I1009" s="114"/>
      <c r="J1009" s="114"/>
      <c r="K1009" s="114"/>
    </row>
    <row r="1010" spans="2:11">
      <c r="B1010" s="113"/>
      <c r="C1010" s="113"/>
      <c r="D1010" s="113"/>
      <c r="E1010" s="114"/>
      <c r="F1010" s="114"/>
      <c r="G1010" s="114"/>
      <c r="H1010" s="114"/>
      <c r="I1010" s="114"/>
      <c r="J1010" s="114"/>
      <c r="K1010" s="114"/>
    </row>
    <row r="1011" spans="2:11">
      <c r="B1011" s="113"/>
      <c r="C1011" s="113"/>
      <c r="D1011" s="113"/>
      <c r="E1011" s="114"/>
      <c r="F1011" s="114"/>
      <c r="G1011" s="114"/>
      <c r="H1011" s="114"/>
      <c r="I1011" s="114"/>
      <c r="J1011" s="114"/>
      <c r="K1011" s="114"/>
    </row>
    <row r="1012" spans="2:11">
      <c r="B1012" s="113"/>
      <c r="C1012" s="113"/>
      <c r="D1012" s="113"/>
      <c r="E1012" s="114"/>
      <c r="F1012" s="114"/>
      <c r="G1012" s="114"/>
      <c r="H1012" s="114"/>
      <c r="I1012" s="114"/>
      <c r="J1012" s="114"/>
      <c r="K1012" s="114"/>
    </row>
    <row r="1013" spans="2:11">
      <c r="B1013" s="113"/>
      <c r="C1013" s="113"/>
      <c r="D1013" s="113"/>
      <c r="E1013" s="114"/>
      <c r="F1013" s="114"/>
      <c r="G1013" s="114"/>
      <c r="H1013" s="114"/>
      <c r="I1013" s="114"/>
      <c r="J1013" s="114"/>
      <c r="K1013" s="114"/>
    </row>
    <row r="1014" spans="2:11">
      <c r="B1014" s="113"/>
      <c r="C1014" s="113"/>
      <c r="D1014" s="113"/>
      <c r="E1014" s="114"/>
      <c r="F1014" s="114"/>
      <c r="G1014" s="114"/>
      <c r="H1014" s="114"/>
      <c r="I1014" s="114"/>
      <c r="J1014" s="114"/>
      <c r="K1014" s="114"/>
    </row>
    <row r="1015" spans="2:11">
      <c r="B1015" s="113"/>
      <c r="C1015" s="113"/>
      <c r="D1015" s="113"/>
      <c r="E1015" s="114"/>
      <c r="F1015" s="114"/>
      <c r="G1015" s="114"/>
      <c r="H1015" s="114"/>
      <c r="I1015" s="114"/>
      <c r="J1015" s="114"/>
      <c r="K1015" s="114"/>
    </row>
    <row r="1016" spans="2:11">
      <c r="B1016" s="113"/>
      <c r="C1016" s="113"/>
      <c r="D1016" s="113"/>
      <c r="E1016" s="114"/>
      <c r="F1016" s="114"/>
      <c r="G1016" s="114"/>
      <c r="H1016" s="114"/>
      <c r="I1016" s="114"/>
      <c r="J1016" s="114"/>
      <c r="K1016" s="114"/>
    </row>
    <row r="1017" spans="2:11">
      <c r="B1017" s="113"/>
      <c r="C1017" s="113"/>
      <c r="D1017" s="113"/>
      <c r="E1017" s="114"/>
      <c r="F1017" s="114"/>
      <c r="G1017" s="114"/>
      <c r="H1017" s="114"/>
      <c r="I1017" s="114"/>
      <c r="J1017" s="114"/>
      <c r="K1017" s="114"/>
    </row>
    <row r="1018" spans="2:11">
      <c r="B1018" s="113"/>
      <c r="C1018" s="113"/>
      <c r="D1018" s="113"/>
      <c r="E1018" s="114"/>
      <c r="F1018" s="114"/>
      <c r="G1018" s="114"/>
      <c r="H1018" s="114"/>
      <c r="I1018" s="114"/>
      <c r="J1018" s="114"/>
      <c r="K1018" s="114"/>
    </row>
    <row r="1019" spans="2:11">
      <c r="B1019" s="113"/>
      <c r="C1019" s="113"/>
      <c r="D1019" s="113"/>
      <c r="E1019" s="114"/>
      <c r="F1019" s="114"/>
      <c r="G1019" s="114"/>
      <c r="H1019" s="114"/>
      <c r="I1019" s="114"/>
      <c r="J1019" s="114"/>
      <c r="K1019" s="114"/>
    </row>
    <row r="1020" spans="2:11">
      <c r="B1020" s="113"/>
      <c r="C1020" s="113"/>
      <c r="D1020" s="113"/>
      <c r="E1020" s="114"/>
      <c r="F1020" s="114"/>
      <c r="G1020" s="114"/>
      <c r="H1020" s="114"/>
      <c r="I1020" s="114"/>
      <c r="J1020" s="114"/>
      <c r="K1020" s="114"/>
    </row>
    <row r="1021" spans="2:11">
      <c r="B1021" s="113"/>
      <c r="C1021" s="113"/>
      <c r="D1021" s="113"/>
      <c r="E1021" s="114"/>
      <c r="F1021" s="114"/>
      <c r="G1021" s="114"/>
      <c r="H1021" s="114"/>
      <c r="I1021" s="114"/>
      <c r="J1021" s="114"/>
      <c r="K1021" s="114"/>
    </row>
    <row r="1022" spans="2:11">
      <c r="B1022" s="113"/>
      <c r="C1022" s="113"/>
      <c r="D1022" s="113"/>
      <c r="E1022" s="114"/>
      <c r="F1022" s="114"/>
      <c r="G1022" s="114"/>
      <c r="H1022" s="114"/>
      <c r="I1022" s="114"/>
      <c r="J1022" s="114"/>
      <c r="K1022" s="114"/>
    </row>
    <row r="1023" spans="2:11">
      <c r="B1023" s="113"/>
      <c r="C1023" s="113"/>
      <c r="D1023" s="113"/>
      <c r="E1023" s="114"/>
      <c r="F1023" s="114"/>
      <c r="G1023" s="114"/>
      <c r="H1023" s="114"/>
      <c r="I1023" s="114"/>
      <c r="J1023" s="114"/>
      <c r="K1023" s="114"/>
    </row>
    <row r="1024" spans="2:11">
      <c r="B1024" s="113"/>
      <c r="C1024" s="113"/>
      <c r="D1024" s="113"/>
      <c r="E1024" s="114"/>
      <c r="F1024" s="114"/>
      <c r="G1024" s="114"/>
      <c r="H1024" s="114"/>
      <c r="I1024" s="114"/>
      <c r="J1024" s="114"/>
      <c r="K1024" s="114"/>
    </row>
    <row r="1025" spans="2:11">
      <c r="B1025" s="113"/>
      <c r="C1025" s="113"/>
      <c r="D1025" s="113"/>
      <c r="E1025" s="114"/>
      <c r="F1025" s="114"/>
      <c r="G1025" s="114"/>
      <c r="H1025" s="114"/>
      <c r="I1025" s="114"/>
      <c r="J1025" s="114"/>
      <c r="K1025" s="114"/>
    </row>
    <row r="1026" spans="2:11">
      <c r="B1026" s="113"/>
      <c r="C1026" s="113"/>
      <c r="D1026" s="113"/>
      <c r="E1026" s="114"/>
      <c r="F1026" s="114"/>
      <c r="G1026" s="114"/>
      <c r="H1026" s="114"/>
      <c r="I1026" s="114"/>
      <c r="J1026" s="114"/>
      <c r="K1026" s="114"/>
    </row>
    <row r="1027" spans="2:11">
      <c r="B1027" s="113"/>
      <c r="C1027" s="113"/>
      <c r="D1027" s="113"/>
      <c r="E1027" s="114"/>
      <c r="F1027" s="114"/>
      <c r="G1027" s="114"/>
      <c r="H1027" s="114"/>
      <c r="I1027" s="114"/>
      <c r="J1027" s="114"/>
      <c r="K1027" s="114"/>
    </row>
    <row r="1028" spans="2:11">
      <c r="B1028" s="113"/>
      <c r="C1028" s="113"/>
      <c r="D1028" s="113"/>
      <c r="E1028" s="114"/>
      <c r="F1028" s="114"/>
      <c r="G1028" s="114"/>
      <c r="H1028" s="114"/>
      <c r="I1028" s="114"/>
      <c r="J1028" s="114"/>
      <c r="K1028" s="114"/>
    </row>
    <row r="1029" spans="2:11">
      <c r="B1029" s="113"/>
      <c r="C1029" s="113"/>
      <c r="D1029" s="113"/>
      <c r="E1029" s="114"/>
      <c r="F1029" s="114"/>
      <c r="G1029" s="114"/>
      <c r="H1029" s="114"/>
      <c r="I1029" s="114"/>
      <c r="J1029" s="114"/>
      <c r="K1029" s="114"/>
    </row>
    <row r="1030" spans="2:11">
      <c r="B1030" s="113"/>
      <c r="C1030" s="113"/>
      <c r="D1030" s="113"/>
      <c r="E1030" s="114"/>
      <c r="F1030" s="114"/>
      <c r="G1030" s="114"/>
      <c r="H1030" s="114"/>
      <c r="I1030" s="114"/>
      <c r="J1030" s="114"/>
      <c r="K1030" s="114"/>
    </row>
    <row r="1031" spans="2:11">
      <c r="B1031" s="113"/>
      <c r="C1031" s="113"/>
      <c r="D1031" s="113"/>
      <c r="E1031" s="114"/>
      <c r="F1031" s="114"/>
      <c r="G1031" s="114"/>
      <c r="H1031" s="114"/>
      <c r="I1031" s="114"/>
      <c r="J1031" s="114"/>
      <c r="K1031" s="114"/>
    </row>
    <row r="1032" spans="2:11">
      <c r="B1032" s="113"/>
      <c r="C1032" s="113"/>
      <c r="D1032" s="113"/>
      <c r="E1032" s="114"/>
      <c r="F1032" s="114"/>
      <c r="G1032" s="114"/>
      <c r="H1032" s="114"/>
      <c r="I1032" s="114"/>
      <c r="J1032" s="114"/>
      <c r="K1032" s="114"/>
    </row>
    <row r="1033" spans="2:11">
      <c r="B1033" s="113"/>
      <c r="C1033" s="113"/>
      <c r="D1033" s="113"/>
      <c r="E1033" s="114"/>
      <c r="F1033" s="114"/>
      <c r="G1033" s="114"/>
      <c r="H1033" s="114"/>
      <c r="I1033" s="114"/>
      <c r="J1033" s="114"/>
      <c r="K1033" s="114"/>
    </row>
    <row r="1034" spans="2:11">
      <c r="B1034" s="113"/>
      <c r="C1034" s="113"/>
      <c r="D1034" s="113"/>
      <c r="E1034" s="114"/>
      <c r="F1034" s="114"/>
      <c r="G1034" s="114"/>
      <c r="H1034" s="114"/>
      <c r="I1034" s="114"/>
      <c r="J1034" s="114"/>
      <c r="K1034" s="114"/>
    </row>
    <row r="1035" spans="2:11">
      <c r="B1035" s="113"/>
      <c r="C1035" s="113"/>
      <c r="D1035" s="113"/>
      <c r="E1035" s="114"/>
      <c r="F1035" s="114"/>
      <c r="G1035" s="114"/>
      <c r="H1035" s="114"/>
      <c r="I1035" s="114"/>
      <c r="J1035" s="114"/>
      <c r="K1035" s="114"/>
    </row>
    <row r="1036" spans="2:11">
      <c r="B1036" s="113"/>
      <c r="C1036" s="113"/>
      <c r="D1036" s="113"/>
      <c r="E1036" s="114"/>
      <c r="F1036" s="114"/>
      <c r="G1036" s="114"/>
      <c r="H1036" s="114"/>
      <c r="I1036" s="114"/>
      <c r="J1036" s="114"/>
      <c r="K1036" s="114"/>
    </row>
    <row r="1037" spans="2:11">
      <c r="B1037" s="113"/>
      <c r="C1037" s="113"/>
      <c r="D1037" s="113"/>
      <c r="E1037" s="114"/>
      <c r="F1037" s="114"/>
      <c r="G1037" s="114"/>
      <c r="H1037" s="114"/>
      <c r="I1037" s="114"/>
      <c r="J1037" s="114"/>
      <c r="K1037" s="114"/>
    </row>
    <row r="1038" spans="2:11">
      <c r="B1038" s="113"/>
      <c r="C1038" s="113"/>
      <c r="D1038" s="113"/>
      <c r="E1038" s="114"/>
      <c r="F1038" s="114"/>
      <c r="G1038" s="114"/>
      <c r="H1038" s="114"/>
      <c r="I1038" s="114"/>
      <c r="J1038" s="114"/>
      <c r="K1038" s="114"/>
    </row>
    <row r="1039" spans="2:11">
      <c r="B1039" s="113"/>
      <c r="C1039" s="113"/>
      <c r="D1039" s="113"/>
      <c r="E1039" s="114"/>
      <c r="F1039" s="114"/>
      <c r="G1039" s="114"/>
      <c r="H1039" s="114"/>
      <c r="I1039" s="114"/>
      <c r="J1039" s="114"/>
      <c r="K1039" s="114"/>
    </row>
    <row r="1040" spans="2:11">
      <c r="B1040" s="113"/>
      <c r="C1040" s="113"/>
      <c r="D1040" s="113"/>
      <c r="E1040" s="114"/>
      <c r="F1040" s="114"/>
      <c r="G1040" s="114"/>
      <c r="H1040" s="114"/>
      <c r="I1040" s="114"/>
      <c r="J1040" s="114"/>
      <c r="K1040" s="114"/>
    </row>
    <row r="1041" spans="2:11">
      <c r="B1041" s="113"/>
      <c r="C1041" s="113"/>
      <c r="D1041" s="113"/>
      <c r="E1041" s="114"/>
      <c r="F1041" s="114"/>
      <c r="G1041" s="114"/>
      <c r="H1041" s="114"/>
      <c r="I1041" s="114"/>
      <c r="J1041" s="114"/>
      <c r="K1041" s="114"/>
    </row>
    <row r="1042" spans="2:11">
      <c r="B1042" s="113"/>
      <c r="C1042" s="113"/>
      <c r="D1042" s="113"/>
      <c r="E1042" s="114"/>
      <c r="F1042" s="114"/>
      <c r="G1042" s="114"/>
      <c r="H1042" s="114"/>
      <c r="I1042" s="114"/>
      <c r="J1042" s="114"/>
      <c r="K1042" s="114"/>
    </row>
    <row r="1043" spans="2:11">
      <c r="B1043" s="113"/>
      <c r="C1043" s="113"/>
      <c r="D1043" s="113"/>
      <c r="E1043" s="114"/>
      <c r="F1043" s="114"/>
      <c r="G1043" s="114"/>
      <c r="H1043" s="114"/>
      <c r="I1043" s="114"/>
      <c r="J1043" s="114"/>
      <c r="K1043" s="114"/>
    </row>
    <row r="1044" spans="2:11">
      <c r="B1044" s="113"/>
      <c r="C1044" s="113"/>
      <c r="D1044" s="113"/>
      <c r="E1044" s="114"/>
      <c r="F1044" s="114"/>
      <c r="G1044" s="114"/>
      <c r="H1044" s="114"/>
      <c r="I1044" s="114"/>
      <c r="J1044" s="114"/>
      <c r="K1044" s="114"/>
    </row>
    <row r="1045" spans="2:11">
      <c r="B1045" s="113"/>
      <c r="C1045" s="113"/>
      <c r="D1045" s="113"/>
      <c r="E1045" s="114"/>
      <c r="F1045" s="114"/>
      <c r="G1045" s="114"/>
      <c r="H1045" s="114"/>
      <c r="I1045" s="114"/>
      <c r="J1045" s="114"/>
      <c r="K1045" s="114"/>
    </row>
    <row r="1046" spans="2:11">
      <c r="B1046" s="113"/>
      <c r="C1046" s="113"/>
      <c r="D1046" s="113"/>
      <c r="E1046" s="114"/>
      <c r="F1046" s="114"/>
      <c r="G1046" s="114"/>
      <c r="H1046" s="114"/>
      <c r="I1046" s="114"/>
      <c r="J1046" s="114"/>
      <c r="K1046" s="114"/>
    </row>
    <row r="1047" spans="2:11">
      <c r="B1047" s="113"/>
      <c r="C1047" s="113"/>
      <c r="D1047" s="113"/>
      <c r="E1047" s="114"/>
      <c r="F1047" s="114"/>
      <c r="G1047" s="114"/>
      <c r="H1047" s="114"/>
      <c r="I1047" s="114"/>
      <c r="J1047" s="114"/>
      <c r="K1047" s="114"/>
    </row>
    <row r="1048" spans="2:11">
      <c r="B1048" s="113"/>
      <c r="C1048" s="113"/>
      <c r="D1048" s="113"/>
      <c r="E1048" s="114"/>
      <c r="F1048" s="114"/>
      <c r="G1048" s="114"/>
      <c r="H1048" s="114"/>
      <c r="I1048" s="114"/>
      <c r="J1048" s="114"/>
      <c r="K1048" s="114"/>
    </row>
    <row r="1049" spans="2:11">
      <c r="B1049" s="113"/>
      <c r="C1049" s="113"/>
      <c r="D1049" s="113"/>
      <c r="E1049" s="114"/>
      <c r="F1049" s="114"/>
      <c r="G1049" s="114"/>
      <c r="H1049" s="114"/>
      <c r="I1049" s="114"/>
      <c r="J1049" s="114"/>
      <c r="K1049" s="114"/>
    </row>
    <row r="1050" spans="2:11">
      <c r="B1050" s="113"/>
      <c r="C1050" s="113"/>
      <c r="D1050" s="113"/>
      <c r="E1050" s="114"/>
      <c r="F1050" s="114"/>
      <c r="G1050" s="114"/>
      <c r="H1050" s="114"/>
      <c r="I1050" s="114"/>
      <c r="J1050" s="114"/>
      <c r="K1050" s="114"/>
    </row>
    <row r="1051" spans="2:11">
      <c r="B1051" s="113"/>
      <c r="C1051" s="113"/>
      <c r="D1051" s="113"/>
      <c r="E1051" s="114"/>
      <c r="F1051" s="114"/>
      <c r="G1051" s="114"/>
      <c r="H1051" s="114"/>
      <c r="I1051" s="114"/>
      <c r="J1051" s="114"/>
      <c r="K1051" s="114"/>
    </row>
    <row r="1052" spans="2:11">
      <c r="B1052" s="113"/>
      <c r="C1052" s="113"/>
      <c r="D1052" s="113"/>
      <c r="E1052" s="114"/>
      <c r="F1052" s="114"/>
      <c r="G1052" s="114"/>
      <c r="H1052" s="114"/>
      <c r="I1052" s="114"/>
      <c r="J1052" s="114"/>
      <c r="K1052" s="114"/>
    </row>
    <row r="1053" spans="2:11">
      <c r="B1053" s="113"/>
      <c r="C1053" s="113"/>
      <c r="D1053" s="113"/>
      <c r="E1053" s="114"/>
      <c r="F1053" s="114"/>
      <c r="G1053" s="114"/>
      <c r="H1053" s="114"/>
      <c r="I1053" s="114"/>
      <c r="J1053" s="114"/>
      <c r="K1053" s="114"/>
    </row>
    <row r="1054" spans="2:11">
      <c r="B1054" s="113"/>
      <c r="C1054" s="113"/>
      <c r="D1054" s="113"/>
      <c r="E1054" s="114"/>
      <c r="F1054" s="114"/>
      <c r="G1054" s="114"/>
      <c r="H1054" s="114"/>
      <c r="I1054" s="114"/>
      <c r="J1054" s="114"/>
      <c r="K1054" s="114"/>
    </row>
    <row r="1055" spans="2:11">
      <c r="B1055" s="113"/>
      <c r="C1055" s="113"/>
      <c r="D1055" s="113"/>
      <c r="E1055" s="114"/>
      <c r="F1055" s="114"/>
      <c r="G1055" s="114"/>
      <c r="H1055" s="114"/>
      <c r="I1055" s="114"/>
      <c r="J1055" s="114"/>
      <c r="K1055" s="114"/>
    </row>
    <row r="1056" spans="2:11">
      <c r="B1056" s="113"/>
      <c r="C1056" s="113"/>
      <c r="D1056" s="113"/>
      <c r="E1056" s="114"/>
      <c r="F1056" s="114"/>
      <c r="G1056" s="114"/>
      <c r="H1056" s="114"/>
      <c r="I1056" s="114"/>
      <c r="J1056" s="114"/>
      <c r="K1056" s="114"/>
    </row>
    <row r="1057" spans="2:11">
      <c r="B1057" s="113"/>
      <c r="C1057" s="113"/>
      <c r="D1057" s="113"/>
      <c r="E1057" s="114"/>
      <c r="F1057" s="114"/>
      <c r="G1057" s="114"/>
      <c r="H1057" s="114"/>
      <c r="I1057" s="114"/>
      <c r="J1057" s="114"/>
      <c r="K1057" s="114"/>
    </row>
    <row r="1058" spans="2:11">
      <c r="B1058" s="113"/>
      <c r="C1058" s="113"/>
      <c r="D1058" s="113"/>
      <c r="E1058" s="114"/>
      <c r="F1058" s="114"/>
      <c r="G1058" s="114"/>
      <c r="H1058" s="114"/>
      <c r="I1058" s="114"/>
      <c r="J1058" s="114"/>
      <c r="K1058" s="114"/>
    </row>
    <row r="1059" spans="2:11">
      <c r="B1059" s="113"/>
      <c r="C1059" s="113"/>
      <c r="D1059" s="113"/>
      <c r="E1059" s="114"/>
      <c r="F1059" s="114"/>
      <c r="G1059" s="114"/>
      <c r="H1059" s="114"/>
      <c r="I1059" s="114"/>
      <c r="J1059" s="114"/>
      <c r="K1059" s="114"/>
    </row>
    <row r="1060" spans="2:11">
      <c r="B1060" s="113"/>
      <c r="C1060" s="113"/>
      <c r="D1060" s="113"/>
      <c r="E1060" s="114"/>
      <c r="F1060" s="114"/>
      <c r="G1060" s="114"/>
      <c r="H1060" s="114"/>
      <c r="I1060" s="114"/>
      <c r="J1060" s="114"/>
      <c r="K1060" s="114"/>
    </row>
    <row r="1061" spans="2:11">
      <c r="B1061" s="113"/>
      <c r="C1061" s="113"/>
      <c r="D1061" s="113"/>
      <c r="E1061" s="114"/>
      <c r="F1061" s="114"/>
      <c r="G1061" s="114"/>
      <c r="H1061" s="114"/>
      <c r="I1061" s="114"/>
      <c r="J1061" s="114"/>
      <c r="K1061" s="114"/>
    </row>
    <row r="1062" spans="2:11">
      <c r="B1062" s="113"/>
      <c r="C1062" s="113"/>
      <c r="D1062" s="113"/>
      <c r="E1062" s="114"/>
      <c r="F1062" s="114"/>
      <c r="G1062" s="114"/>
      <c r="H1062" s="114"/>
      <c r="I1062" s="114"/>
      <c r="J1062" s="114"/>
      <c r="K1062" s="114"/>
    </row>
    <row r="1063" spans="2:11">
      <c r="B1063" s="113"/>
      <c r="C1063" s="113"/>
      <c r="D1063" s="113"/>
      <c r="E1063" s="114"/>
      <c r="F1063" s="114"/>
      <c r="G1063" s="114"/>
      <c r="H1063" s="114"/>
      <c r="I1063" s="114"/>
      <c r="J1063" s="114"/>
      <c r="K1063" s="114"/>
    </row>
    <row r="1064" spans="2:11">
      <c r="B1064" s="113"/>
      <c r="C1064" s="113"/>
      <c r="D1064" s="113"/>
      <c r="E1064" s="114"/>
      <c r="F1064" s="114"/>
      <c r="G1064" s="114"/>
      <c r="H1064" s="114"/>
      <c r="I1064" s="114"/>
      <c r="J1064" s="114"/>
      <c r="K1064" s="114"/>
    </row>
    <row r="1065" spans="2:11">
      <c r="B1065" s="113"/>
      <c r="C1065" s="113"/>
      <c r="D1065" s="113"/>
      <c r="E1065" s="114"/>
      <c r="F1065" s="114"/>
      <c r="G1065" s="114"/>
      <c r="H1065" s="114"/>
      <c r="I1065" s="114"/>
      <c r="J1065" s="114"/>
      <c r="K1065" s="114"/>
    </row>
    <row r="1066" spans="2:11">
      <c r="B1066" s="113"/>
      <c r="C1066" s="113"/>
      <c r="D1066" s="113"/>
      <c r="E1066" s="114"/>
      <c r="F1066" s="114"/>
      <c r="G1066" s="114"/>
      <c r="H1066" s="114"/>
      <c r="I1066" s="114"/>
      <c r="J1066" s="114"/>
      <c r="K1066" s="114"/>
    </row>
    <row r="1067" spans="2:11">
      <c r="B1067" s="113"/>
      <c r="C1067" s="113"/>
      <c r="D1067" s="113"/>
      <c r="E1067" s="114"/>
      <c r="F1067" s="114"/>
      <c r="G1067" s="114"/>
      <c r="H1067" s="114"/>
      <c r="I1067" s="114"/>
      <c r="J1067" s="114"/>
      <c r="K1067" s="114"/>
    </row>
    <row r="1068" spans="2:11">
      <c r="B1068" s="113"/>
      <c r="C1068" s="113"/>
      <c r="D1068" s="113"/>
      <c r="E1068" s="114"/>
      <c r="F1068" s="114"/>
      <c r="G1068" s="114"/>
      <c r="H1068" s="114"/>
      <c r="I1068" s="114"/>
      <c r="J1068" s="114"/>
      <c r="K1068" s="114"/>
    </row>
    <row r="1069" spans="2:11">
      <c r="B1069" s="113"/>
      <c r="C1069" s="113"/>
      <c r="D1069" s="113"/>
      <c r="E1069" s="114"/>
      <c r="F1069" s="114"/>
      <c r="G1069" s="114"/>
      <c r="H1069" s="114"/>
      <c r="I1069" s="114"/>
      <c r="J1069" s="114"/>
      <c r="K1069" s="114"/>
    </row>
    <row r="1070" spans="2:11">
      <c r="B1070" s="113"/>
      <c r="C1070" s="113"/>
      <c r="D1070" s="113"/>
      <c r="E1070" s="114"/>
      <c r="F1070" s="114"/>
      <c r="G1070" s="114"/>
      <c r="H1070" s="114"/>
      <c r="I1070" s="114"/>
      <c r="J1070" s="114"/>
      <c r="K1070" s="114"/>
    </row>
    <row r="1071" spans="2:11">
      <c r="B1071" s="113"/>
      <c r="C1071" s="113"/>
      <c r="D1071" s="113"/>
      <c r="E1071" s="114"/>
      <c r="F1071" s="114"/>
      <c r="G1071" s="114"/>
      <c r="H1071" s="114"/>
      <c r="I1071" s="114"/>
      <c r="J1071" s="114"/>
      <c r="K1071" s="114"/>
    </row>
    <row r="1072" spans="2:11">
      <c r="B1072" s="113"/>
      <c r="C1072" s="113"/>
      <c r="D1072" s="113"/>
      <c r="E1072" s="114"/>
      <c r="F1072" s="114"/>
      <c r="G1072" s="114"/>
      <c r="H1072" s="114"/>
      <c r="I1072" s="114"/>
      <c r="J1072" s="114"/>
      <c r="K1072" s="114"/>
    </row>
    <row r="1073" spans="2:11">
      <c r="B1073" s="113"/>
      <c r="C1073" s="113"/>
      <c r="D1073" s="113"/>
      <c r="E1073" s="114"/>
      <c r="F1073" s="114"/>
      <c r="G1073" s="114"/>
      <c r="H1073" s="114"/>
      <c r="I1073" s="114"/>
      <c r="J1073" s="114"/>
      <c r="K1073" s="114"/>
    </row>
    <row r="1074" spans="2:11">
      <c r="B1074" s="113"/>
      <c r="C1074" s="113"/>
      <c r="D1074" s="113"/>
      <c r="E1074" s="114"/>
      <c r="F1074" s="114"/>
      <c r="G1074" s="114"/>
      <c r="H1074" s="114"/>
      <c r="I1074" s="114"/>
      <c r="J1074" s="114"/>
      <c r="K1074" s="114"/>
    </row>
    <row r="1075" spans="2:11">
      <c r="B1075" s="113"/>
      <c r="C1075" s="113"/>
      <c r="D1075" s="113"/>
      <c r="E1075" s="114"/>
      <c r="F1075" s="114"/>
      <c r="G1075" s="114"/>
      <c r="H1075" s="114"/>
      <c r="I1075" s="114"/>
      <c r="J1075" s="114"/>
      <c r="K1075" s="114"/>
    </row>
    <row r="1076" spans="2:11">
      <c r="B1076" s="113"/>
      <c r="C1076" s="113"/>
      <c r="D1076" s="113"/>
      <c r="E1076" s="114"/>
      <c r="F1076" s="114"/>
      <c r="G1076" s="114"/>
      <c r="H1076" s="114"/>
      <c r="I1076" s="114"/>
      <c r="J1076" s="114"/>
      <c r="K1076" s="114"/>
    </row>
    <row r="1077" spans="2:11">
      <c r="B1077" s="113"/>
      <c r="C1077" s="113"/>
      <c r="D1077" s="113"/>
      <c r="E1077" s="114"/>
      <c r="F1077" s="114"/>
      <c r="G1077" s="114"/>
      <c r="H1077" s="114"/>
      <c r="I1077" s="114"/>
      <c r="J1077" s="114"/>
      <c r="K1077" s="114"/>
    </row>
    <row r="1078" spans="2:11">
      <c r="B1078" s="113"/>
      <c r="C1078" s="113"/>
      <c r="D1078" s="113"/>
      <c r="E1078" s="114"/>
      <c r="F1078" s="114"/>
      <c r="G1078" s="114"/>
      <c r="H1078" s="114"/>
      <c r="I1078" s="114"/>
      <c r="J1078" s="114"/>
      <c r="K1078" s="114"/>
    </row>
    <row r="1079" spans="2:11">
      <c r="B1079" s="113"/>
      <c r="C1079" s="113"/>
      <c r="D1079" s="113"/>
      <c r="E1079" s="114"/>
      <c r="F1079" s="114"/>
      <c r="G1079" s="114"/>
      <c r="H1079" s="114"/>
      <c r="I1079" s="114"/>
      <c r="J1079" s="114"/>
      <c r="K1079" s="114"/>
    </row>
    <row r="1080" spans="2:11">
      <c r="B1080" s="113"/>
      <c r="C1080" s="113"/>
      <c r="D1080" s="113"/>
      <c r="E1080" s="114"/>
      <c r="F1080" s="114"/>
      <c r="G1080" s="114"/>
      <c r="H1080" s="114"/>
      <c r="I1080" s="114"/>
      <c r="J1080" s="114"/>
      <c r="K1080" s="114"/>
    </row>
    <row r="1081" spans="2:11">
      <c r="B1081" s="113"/>
      <c r="C1081" s="113"/>
      <c r="D1081" s="113"/>
      <c r="E1081" s="114"/>
      <c r="F1081" s="114"/>
      <c r="G1081" s="114"/>
      <c r="H1081" s="114"/>
      <c r="I1081" s="114"/>
      <c r="J1081" s="114"/>
      <c r="K1081" s="114"/>
    </row>
    <row r="1082" spans="2:11">
      <c r="B1082" s="113"/>
      <c r="C1082" s="113"/>
      <c r="D1082" s="113"/>
      <c r="E1082" s="114"/>
      <c r="F1082" s="114"/>
      <c r="G1082" s="114"/>
      <c r="H1082" s="114"/>
      <c r="I1082" s="114"/>
      <c r="J1082" s="114"/>
      <c r="K1082" s="114"/>
    </row>
    <row r="1083" spans="2:11">
      <c r="B1083" s="113"/>
      <c r="C1083" s="113"/>
      <c r="D1083" s="113"/>
      <c r="E1083" s="114"/>
      <c r="F1083" s="114"/>
      <c r="G1083" s="114"/>
      <c r="H1083" s="114"/>
      <c r="I1083" s="114"/>
      <c r="J1083" s="114"/>
      <c r="K1083" s="114"/>
    </row>
    <row r="1084" spans="2:11">
      <c r="B1084" s="113"/>
      <c r="C1084" s="113"/>
      <c r="D1084" s="113"/>
      <c r="E1084" s="114"/>
      <c r="F1084" s="114"/>
      <c r="G1084" s="114"/>
      <c r="H1084" s="114"/>
      <c r="I1084" s="114"/>
      <c r="J1084" s="114"/>
      <c r="K1084" s="114"/>
    </row>
    <row r="1085" spans="2:11">
      <c r="B1085" s="113"/>
      <c r="C1085" s="113"/>
      <c r="D1085" s="113"/>
      <c r="E1085" s="114"/>
      <c r="F1085" s="114"/>
      <c r="G1085" s="114"/>
      <c r="H1085" s="114"/>
      <c r="I1085" s="114"/>
      <c r="J1085" s="114"/>
      <c r="K1085" s="114"/>
    </row>
    <row r="1086" spans="2:11">
      <c r="B1086" s="113"/>
      <c r="C1086" s="113"/>
      <c r="D1086" s="113"/>
      <c r="E1086" s="114"/>
      <c r="F1086" s="114"/>
      <c r="G1086" s="114"/>
      <c r="H1086" s="114"/>
      <c r="I1086" s="114"/>
      <c r="J1086" s="114"/>
      <c r="K1086" s="114"/>
    </row>
    <row r="1087" spans="2:11">
      <c r="B1087" s="113"/>
      <c r="C1087" s="113"/>
      <c r="D1087" s="113"/>
      <c r="E1087" s="114"/>
      <c r="F1087" s="114"/>
      <c r="G1087" s="114"/>
      <c r="H1087" s="114"/>
      <c r="I1087" s="114"/>
      <c r="J1087" s="114"/>
      <c r="K1087" s="114"/>
    </row>
    <row r="1088" spans="2:11">
      <c r="B1088" s="113"/>
      <c r="C1088" s="113"/>
      <c r="D1088" s="113"/>
      <c r="E1088" s="114"/>
      <c r="F1088" s="114"/>
      <c r="G1088" s="114"/>
      <c r="H1088" s="114"/>
      <c r="I1088" s="114"/>
      <c r="J1088" s="114"/>
      <c r="K1088" s="114"/>
    </row>
    <row r="1089" spans="2:11">
      <c r="B1089" s="113"/>
      <c r="C1089" s="113"/>
      <c r="D1089" s="113"/>
      <c r="E1089" s="114"/>
      <c r="F1089" s="114"/>
      <c r="G1089" s="114"/>
      <c r="H1089" s="114"/>
      <c r="I1089" s="114"/>
      <c r="J1089" s="114"/>
      <c r="K1089" s="114"/>
    </row>
    <row r="1090" spans="2:11">
      <c r="B1090" s="113"/>
      <c r="C1090" s="113"/>
      <c r="D1090" s="113"/>
      <c r="E1090" s="114"/>
      <c r="F1090" s="114"/>
      <c r="G1090" s="114"/>
      <c r="H1090" s="114"/>
      <c r="I1090" s="114"/>
      <c r="J1090" s="114"/>
      <c r="K1090" s="114"/>
    </row>
    <row r="1091" spans="2:11">
      <c r="B1091" s="113"/>
      <c r="C1091" s="113"/>
      <c r="D1091" s="113"/>
      <c r="E1091" s="114"/>
      <c r="F1091" s="114"/>
      <c r="G1091" s="114"/>
      <c r="H1091" s="114"/>
      <c r="I1091" s="114"/>
      <c r="J1091" s="114"/>
      <c r="K1091" s="114"/>
    </row>
    <row r="1092" spans="2:11">
      <c r="B1092" s="113"/>
      <c r="C1092" s="113"/>
      <c r="D1092" s="113"/>
      <c r="E1092" s="114"/>
      <c r="F1092" s="114"/>
      <c r="G1092" s="114"/>
      <c r="H1092" s="114"/>
      <c r="I1092" s="114"/>
      <c r="J1092" s="114"/>
      <c r="K1092" s="114"/>
    </row>
    <row r="1093" spans="2:11">
      <c r="B1093" s="113"/>
      <c r="C1093" s="113"/>
      <c r="D1093" s="113"/>
      <c r="E1093" s="114"/>
      <c r="F1093" s="114"/>
      <c r="G1093" s="114"/>
      <c r="H1093" s="114"/>
      <c r="I1093" s="114"/>
      <c r="J1093" s="114"/>
      <c r="K1093" s="114"/>
    </row>
    <row r="1094" spans="2:11">
      <c r="B1094" s="113"/>
      <c r="C1094" s="113"/>
      <c r="D1094" s="113"/>
      <c r="E1094" s="114"/>
      <c r="F1094" s="114"/>
      <c r="G1094" s="114"/>
      <c r="H1094" s="114"/>
      <c r="I1094" s="114"/>
      <c r="J1094" s="114"/>
      <c r="K1094" s="114"/>
    </row>
    <row r="1095" spans="2:11">
      <c r="B1095" s="113"/>
      <c r="C1095" s="113"/>
      <c r="D1095" s="113"/>
      <c r="E1095" s="114"/>
      <c r="F1095" s="114"/>
      <c r="G1095" s="114"/>
      <c r="H1095" s="114"/>
      <c r="I1095" s="114"/>
      <c r="J1095" s="114"/>
      <c r="K1095" s="114"/>
    </row>
    <row r="1096" spans="2:11">
      <c r="B1096" s="113"/>
      <c r="C1096" s="113"/>
      <c r="D1096" s="113"/>
      <c r="E1096" s="114"/>
      <c r="F1096" s="114"/>
      <c r="G1096" s="114"/>
      <c r="H1096" s="114"/>
      <c r="I1096" s="114"/>
      <c r="J1096" s="114"/>
      <c r="K1096" s="114"/>
    </row>
    <row r="1097" spans="2:11">
      <c r="B1097" s="113"/>
      <c r="C1097" s="113"/>
      <c r="D1097" s="113"/>
      <c r="E1097" s="114"/>
      <c r="F1097" s="114"/>
      <c r="G1097" s="114"/>
      <c r="H1097" s="114"/>
      <c r="I1097" s="114"/>
      <c r="J1097" s="114"/>
      <c r="K1097" s="114"/>
    </row>
    <row r="1098" spans="2:11">
      <c r="B1098" s="113"/>
      <c r="C1098" s="113"/>
      <c r="D1098" s="113"/>
      <c r="E1098" s="114"/>
      <c r="F1098" s="114"/>
      <c r="G1098" s="114"/>
      <c r="H1098" s="114"/>
      <c r="I1098" s="114"/>
      <c r="J1098" s="114"/>
      <c r="K1098" s="114"/>
    </row>
    <row r="1099" spans="2:11">
      <c r="B1099" s="113"/>
      <c r="C1099" s="113"/>
      <c r="D1099" s="113"/>
      <c r="E1099" s="114"/>
      <c r="F1099" s="114"/>
      <c r="G1099" s="114"/>
      <c r="H1099" s="114"/>
      <c r="I1099" s="114"/>
      <c r="J1099" s="114"/>
      <c r="K1099" s="11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132</v>
      </c>
      <c r="C1" s="67" t="s" vm="1">
        <v>205</v>
      </c>
    </row>
    <row r="2" spans="2:17">
      <c r="B2" s="46" t="s">
        <v>131</v>
      </c>
      <c r="C2" s="67" t="s">
        <v>206</v>
      </c>
    </row>
    <row r="3" spans="2:17">
      <c r="B3" s="46" t="s">
        <v>133</v>
      </c>
      <c r="C3" s="67" t="s">
        <v>207</v>
      </c>
    </row>
    <row r="4" spans="2:17">
      <c r="B4" s="46" t="s">
        <v>134</v>
      </c>
      <c r="C4" s="67">
        <v>2148</v>
      </c>
    </row>
    <row r="6" spans="2:17" ht="26.25" customHeight="1">
      <c r="B6" s="127" t="s">
        <v>159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</row>
    <row r="7" spans="2:17" ht="26.25" customHeight="1">
      <c r="B7" s="127" t="s">
        <v>92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9"/>
    </row>
    <row r="8" spans="2:17" s="3" customFormat="1" ht="63">
      <c r="B8" s="21" t="s">
        <v>106</v>
      </c>
      <c r="C8" s="29" t="s">
        <v>41</v>
      </c>
      <c r="D8" s="29" t="s">
        <v>45</v>
      </c>
      <c r="E8" s="29" t="s">
        <v>14</v>
      </c>
      <c r="F8" s="29" t="s">
        <v>61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101</v>
      </c>
      <c r="O8" s="29" t="s">
        <v>53</v>
      </c>
      <c r="P8" s="29" t="s">
        <v>135</v>
      </c>
      <c r="Q8" s="30" t="s">
        <v>137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190</v>
      </c>
      <c r="M9" s="15"/>
      <c r="N9" s="15" t="s">
        <v>186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103</v>
      </c>
    </row>
    <row r="11" spans="2:17" s="4" customFormat="1" ht="18" customHeight="1">
      <c r="B11" s="118" t="s">
        <v>1410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19">
        <v>0</v>
      </c>
      <c r="O11" s="88"/>
      <c r="P11" s="120">
        <v>0</v>
      </c>
      <c r="Q11" s="120">
        <v>0</v>
      </c>
    </row>
    <row r="12" spans="2:17" ht="18" customHeight="1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</row>
    <row r="112" spans="2:17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</row>
    <row r="113" spans="2:17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</row>
    <row r="114" spans="2:17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</row>
    <row r="115" spans="2:17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</row>
    <row r="116" spans="2:17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</row>
    <row r="117" spans="2:17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</row>
    <row r="118" spans="2:17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</row>
    <row r="119" spans="2:17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</row>
    <row r="120" spans="2:17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</row>
    <row r="121" spans="2:17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</row>
    <row r="122" spans="2:17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</row>
    <row r="123" spans="2:17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</row>
    <row r="124" spans="2:17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</row>
    <row r="125" spans="2:17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</row>
    <row r="126" spans="2:17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</row>
    <row r="128" spans="2:17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</row>
    <row r="129" spans="2:17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</row>
    <row r="130" spans="2:17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</row>
    <row r="131" spans="2:17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</row>
    <row r="132" spans="2:17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</row>
    <row r="133" spans="2:17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</row>
    <row r="134" spans="2:17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</row>
    <row r="135" spans="2:17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</row>
    <row r="137" spans="2:17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spans="2:17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</row>
    <row r="139" spans="2:17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</row>
    <row r="140" spans="2:17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</row>
    <row r="141" spans="2:17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</row>
    <row r="142" spans="2:17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</row>
    <row r="143" spans="2:17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</row>
    <row r="144" spans="2:17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</row>
    <row r="145" spans="2:17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</row>
    <row r="146" spans="2:17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</row>
    <row r="147" spans="2:17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</row>
    <row r="148" spans="2:17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</row>
    <row r="149" spans="2:17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</row>
    <row r="150" spans="2:17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</row>
    <row r="151" spans="2:17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</row>
    <row r="152" spans="2:17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</row>
    <row r="153" spans="2:17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</row>
    <row r="154" spans="2:17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</row>
    <row r="155" spans="2:17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</row>
    <row r="156" spans="2:17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</row>
    <row r="157" spans="2:17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</row>
    <row r="158" spans="2:17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</row>
    <row r="159" spans="2:17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</row>
    <row r="160" spans="2:17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</row>
    <row r="161" spans="2:17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</row>
    <row r="162" spans="2:17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</row>
    <row r="163" spans="2:17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</row>
    <row r="164" spans="2:17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</row>
    <row r="165" spans="2:17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</row>
    <row r="166" spans="2:17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</row>
    <row r="167" spans="2:17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</row>
    <row r="168" spans="2:17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</row>
    <row r="169" spans="2:17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</row>
    <row r="170" spans="2:17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</row>
    <row r="171" spans="2:17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</row>
    <row r="172" spans="2:17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</row>
    <row r="173" spans="2:17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</row>
    <row r="175" spans="2:17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</row>
    <row r="176" spans="2:17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</row>
    <row r="177" spans="2:17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</row>
    <row r="178" spans="2:17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</row>
    <row r="179" spans="2:17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</row>
    <row r="180" spans="2:17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</row>
    <row r="181" spans="2:17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</row>
    <row r="182" spans="2:17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</row>
    <row r="183" spans="2:17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</row>
    <row r="184" spans="2:17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</row>
    <row r="185" spans="2:17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</row>
    <row r="186" spans="2:17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</row>
    <row r="187" spans="2:17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</row>
    <row r="188" spans="2:17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</row>
    <row r="189" spans="2:17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</row>
    <row r="190" spans="2:17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</row>
    <row r="191" spans="2:17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</row>
    <row r="192" spans="2:17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</row>
    <row r="193" spans="2:17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</row>
    <row r="194" spans="2:17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</row>
    <row r="195" spans="2:17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</row>
    <row r="196" spans="2:17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</row>
    <row r="197" spans="2:17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</row>
    <row r="198" spans="2:17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</row>
    <row r="199" spans="2:17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</row>
    <row r="200" spans="2:17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</row>
    <row r="201" spans="2:17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</row>
    <row r="202" spans="2:17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</row>
    <row r="203" spans="2:17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</row>
    <row r="204" spans="2:17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</row>
    <row r="205" spans="2:17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</row>
    <row r="206" spans="2:17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</row>
    <row r="207" spans="2:17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</row>
    <row r="208" spans="2:17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</row>
    <row r="209" spans="2:17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</row>
    <row r="210" spans="2:17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</row>
    <row r="211" spans="2:17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</row>
    <row r="212" spans="2:17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</row>
    <row r="213" spans="2:17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</row>
    <row r="214" spans="2:17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</row>
    <row r="215" spans="2:17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</row>
    <row r="216" spans="2:17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</row>
    <row r="217" spans="2:17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</row>
    <row r="218" spans="2:17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</row>
    <row r="219" spans="2:17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</row>
    <row r="220" spans="2:17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</row>
    <row r="221" spans="2:17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</row>
    <row r="222" spans="2:17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</row>
    <row r="223" spans="2:17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</row>
    <row r="224" spans="2:17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</row>
    <row r="225" spans="2:17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</row>
    <row r="226" spans="2:17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</row>
    <row r="227" spans="2:17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</row>
    <row r="228" spans="2:17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</row>
    <row r="229" spans="2:17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</row>
    <row r="230" spans="2:17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</row>
    <row r="231" spans="2:17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</row>
    <row r="232" spans="2:17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</row>
    <row r="233" spans="2:17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</row>
    <row r="234" spans="2:17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</row>
    <row r="235" spans="2:17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</row>
    <row r="236" spans="2:17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</row>
    <row r="237" spans="2:17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</row>
    <row r="238" spans="2:17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</row>
    <row r="239" spans="2:17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</row>
    <row r="240" spans="2:17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</row>
    <row r="241" spans="2:17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</row>
    <row r="242" spans="2:17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</row>
    <row r="243" spans="2:17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</row>
    <row r="244" spans="2:17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</row>
    <row r="245" spans="2:17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</row>
    <row r="246" spans="2:17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</row>
    <row r="247" spans="2:17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</row>
    <row r="248" spans="2:17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</row>
    <row r="249" spans="2:17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</row>
    <row r="250" spans="2:17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</row>
    <row r="251" spans="2:17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</row>
    <row r="252" spans="2:17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</row>
    <row r="253" spans="2:17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</row>
    <row r="254" spans="2:17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</row>
    <row r="255" spans="2:17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</row>
    <row r="256" spans="2:17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</row>
    <row r="257" spans="2:17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</row>
    <row r="258" spans="2:17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</row>
    <row r="259" spans="2:17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</row>
    <row r="260" spans="2:17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</row>
    <row r="261" spans="2:17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</row>
    <row r="262" spans="2:17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</row>
    <row r="263" spans="2:17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</row>
    <row r="264" spans="2:17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</row>
    <row r="265" spans="2:17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</row>
    <row r="266" spans="2:17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</row>
    <row r="267" spans="2:17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</row>
    <row r="268" spans="2:17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</row>
    <row r="269" spans="2:17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</row>
    <row r="270" spans="2:17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</row>
    <row r="271" spans="2:17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</row>
    <row r="272" spans="2:17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</row>
    <row r="273" spans="2:17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</row>
    <row r="274" spans="2:17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</row>
    <row r="275" spans="2:17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</row>
    <row r="276" spans="2:17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</row>
    <row r="277" spans="2:17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</row>
    <row r="278" spans="2:17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</row>
    <row r="279" spans="2:17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</row>
    <row r="280" spans="2:17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</row>
    <row r="281" spans="2:17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</row>
    <row r="282" spans="2:17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</row>
    <row r="283" spans="2:17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</row>
    <row r="284" spans="2:17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</row>
    <row r="285" spans="2:17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</row>
    <row r="286" spans="2:17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</row>
    <row r="287" spans="2:17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</row>
    <row r="288" spans="2:17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</row>
    <row r="289" spans="2:17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</row>
    <row r="290" spans="2:17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</row>
    <row r="291" spans="2:17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</row>
    <row r="292" spans="2:17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</row>
    <row r="293" spans="2:17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</row>
    <row r="294" spans="2:17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</row>
    <row r="295" spans="2:17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</row>
    <row r="296" spans="2:17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</row>
    <row r="297" spans="2:17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</row>
    <row r="298" spans="2:17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</row>
    <row r="299" spans="2:17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</row>
    <row r="300" spans="2:17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</row>
    <row r="301" spans="2:17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</row>
    <row r="302" spans="2:17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</row>
    <row r="303" spans="2:17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</row>
    <row r="304" spans="2:17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</row>
    <row r="305" spans="2:17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</row>
    <row r="306" spans="2:17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</row>
    <row r="307" spans="2:17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</row>
    <row r="308" spans="2:17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</row>
    <row r="309" spans="2:17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</row>
    <row r="310" spans="2:17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</row>
    <row r="311" spans="2:17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</row>
    <row r="312" spans="2:17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</row>
    <row r="313" spans="2:17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</row>
    <row r="314" spans="2:17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</row>
    <row r="315" spans="2:17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</row>
    <row r="316" spans="2:17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</row>
    <row r="317" spans="2:17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</row>
    <row r="318" spans="2:17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</row>
    <row r="319" spans="2:17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</row>
    <row r="320" spans="2:17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</row>
    <row r="321" spans="2:17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</row>
    <row r="322" spans="2:17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</row>
    <row r="323" spans="2:17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</row>
    <row r="324" spans="2:17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</row>
    <row r="325" spans="2:17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</row>
    <row r="326" spans="2:17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</row>
    <row r="327" spans="2:17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</row>
    <row r="328" spans="2:17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</row>
    <row r="329" spans="2:17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</row>
    <row r="330" spans="2:17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</row>
    <row r="331" spans="2:17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</row>
    <row r="332" spans="2:17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</row>
    <row r="333" spans="2:17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</row>
    <row r="334" spans="2:17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</row>
    <row r="335" spans="2:17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</row>
    <row r="336" spans="2:17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</row>
    <row r="337" spans="2:17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</row>
    <row r="338" spans="2:17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</row>
    <row r="339" spans="2:17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</row>
    <row r="340" spans="2:17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</row>
    <row r="341" spans="2:17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</row>
    <row r="342" spans="2:17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</row>
    <row r="343" spans="2:17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</row>
    <row r="344" spans="2:17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</row>
    <row r="345" spans="2:17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</row>
    <row r="346" spans="2:17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</row>
    <row r="347" spans="2:17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</row>
    <row r="348" spans="2:17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</row>
    <row r="349" spans="2:17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</row>
    <row r="350" spans="2:17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</row>
    <row r="351" spans="2:17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</row>
    <row r="352" spans="2:17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</row>
    <row r="353" spans="2:17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</row>
    <row r="354" spans="2:17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</row>
    <row r="355" spans="2:17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</row>
    <row r="356" spans="2:17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</row>
    <row r="357" spans="2:17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</row>
    <row r="358" spans="2:17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</row>
    <row r="359" spans="2:17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</row>
    <row r="360" spans="2:17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</row>
    <row r="361" spans="2:17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</row>
    <row r="362" spans="2:17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</row>
    <row r="363" spans="2:17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</row>
    <row r="364" spans="2:17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</row>
    <row r="365" spans="2:17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</row>
    <row r="366" spans="2:17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</row>
    <row r="367" spans="2:17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</row>
    <row r="368" spans="2:17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</row>
    <row r="369" spans="2:17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</row>
    <row r="370" spans="2:17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</row>
    <row r="371" spans="2:17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</row>
    <row r="372" spans="2:17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</row>
    <row r="373" spans="2:17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</row>
    <row r="374" spans="2:17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</row>
    <row r="375" spans="2:17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</row>
    <row r="376" spans="2:17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</row>
    <row r="377" spans="2:17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</row>
    <row r="378" spans="2:17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</row>
    <row r="379" spans="2:17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</row>
    <row r="380" spans="2:17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</row>
    <row r="381" spans="2:17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</row>
    <row r="382" spans="2:17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</row>
    <row r="383" spans="2:17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</row>
    <row r="384" spans="2:17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</row>
    <row r="385" spans="2:17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</row>
    <row r="386" spans="2:17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</row>
    <row r="387" spans="2:17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</row>
    <row r="388" spans="2:17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</row>
    <row r="389" spans="2:17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</row>
    <row r="390" spans="2:17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</row>
    <row r="391" spans="2:17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</row>
    <row r="392" spans="2:17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</row>
    <row r="393" spans="2:17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</row>
    <row r="394" spans="2:17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</row>
    <row r="395" spans="2:17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</row>
    <row r="396" spans="2:17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</row>
    <row r="397" spans="2:17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</row>
    <row r="398" spans="2:17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</row>
    <row r="399" spans="2:17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</row>
    <row r="400" spans="2:17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</row>
    <row r="401" spans="2:17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</row>
    <row r="402" spans="2:17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</row>
    <row r="403" spans="2:17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</row>
    <row r="404" spans="2:17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</row>
    <row r="405" spans="2:17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</row>
    <row r="406" spans="2:17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</row>
    <row r="407" spans="2:17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</row>
    <row r="408" spans="2:17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</row>
    <row r="409" spans="2:17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</row>
    <row r="410" spans="2:17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</row>
    <row r="411" spans="2:17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</row>
    <row r="412" spans="2:17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</row>
    <row r="413" spans="2:17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</row>
    <row r="414" spans="2:17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</row>
    <row r="415" spans="2:17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</row>
    <row r="416" spans="2:17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</row>
    <row r="417" spans="2:17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</row>
    <row r="418" spans="2:17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</row>
    <row r="419" spans="2:17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</row>
    <row r="420" spans="2:17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</row>
    <row r="421" spans="2:17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</row>
    <row r="422" spans="2:17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</row>
    <row r="423" spans="2:17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</row>
    <row r="424" spans="2:17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</row>
    <row r="425" spans="2:17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</row>
    <row r="426" spans="2:17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</row>
    <row r="427" spans="2:17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</row>
    <row r="428" spans="2:17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</row>
    <row r="429" spans="2:17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</row>
    <row r="430" spans="2:17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</row>
    <row r="431" spans="2:17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</row>
    <row r="432" spans="2:17">
      <c r="B432" s="113"/>
      <c r="C432" s="113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</row>
    <row r="433" spans="2:17">
      <c r="B433" s="113"/>
      <c r="C433" s="113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</row>
    <row r="434" spans="2:17">
      <c r="B434" s="113"/>
      <c r="C434" s="113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</row>
    <row r="435" spans="2:17">
      <c r="B435" s="113"/>
      <c r="C435" s="113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</row>
    <row r="436" spans="2:17">
      <c r="B436" s="113"/>
      <c r="C436" s="113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</row>
    <row r="437" spans="2:17">
      <c r="B437" s="113"/>
      <c r="C437" s="113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</row>
    <row r="438" spans="2:17">
      <c r="B438" s="113"/>
      <c r="C438" s="113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</row>
    <row r="439" spans="2:17">
      <c r="B439" s="113"/>
      <c r="C439" s="113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</row>
    <row r="440" spans="2:17">
      <c r="B440" s="113"/>
      <c r="C440" s="113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</row>
    <row r="441" spans="2:17">
      <c r="B441" s="113"/>
      <c r="C441" s="113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</row>
    <row r="442" spans="2:17">
      <c r="B442" s="113"/>
      <c r="C442" s="113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</row>
    <row r="443" spans="2:17">
      <c r="B443" s="113"/>
      <c r="C443" s="113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</row>
    <row r="444" spans="2:17">
      <c r="B444" s="113"/>
      <c r="C444" s="113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</row>
    <row r="445" spans="2:17">
      <c r="B445" s="113"/>
      <c r="C445" s="113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</row>
    <row r="446" spans="2:17">
      <c r="B446" s="113"/>
      <c r="C446" s="113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</row>
    <row r="447" spans="2:17">
      <c r="B447" s="113"/>
      <c r="C447" s="113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</row>
    <row r="448" spans="2:17">
      <c r="B448" s="113"/>
      <c r="C448" s="113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</row>
    <row r="449" spans="2:17">
      <c r="B449" s="113"/>
      <c r="C449" s="113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</row>
    <row r="450" spans="2:17">
      <c r="B450" s="113"/>
      <c r="C450" s="113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</row>
    <row r="451" spans="2:17">
      <c r="B451" s="113"/>
      <c r="C451" s="113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</row>
    <row r="452" spans="2:17">
      <c r="B452" s="113"/>
      <c r="C452" s="113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</row>
    <row r="453" spans="2:17">
      <c r="B453" s="113"/>
      <c r="C453" s="113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</row>
    <row r="454" spans="2:17">
      <c r="B454" s="113"/>
      <c r="C454" s="113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</row>
    <row r="455" spans="2:17">
      <c r="B455" s="113"/>
      <c r="C455" s="113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</row>
    <row r="456" spans="2:17">
      <c r="B456" s="113"/>
      <c r="C456" s="113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</row>
    <row r="457" spans="2:17">
      <c r="B457" s="113"/>
      <c r="C457" s="113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</row>
    <row r="458" spans="2:17">
      <c r="B458" s="113"/>
      <c r="C458" s="113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</row>
    <row r="459" spans="2:17">
      <c r="B459" s="113"/>
      <c r="C459" s="113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</row>
    <row r="460" spans="2:17">
      <c r="B460" s="113"/>
      <c r="C460" s="113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</row>
    <row r="461" spans="2:17">
      <c r="B461" s="113"/>
      <c r="C461" s="113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</row>
    <row r="462" spans="2:17">
      <c r="B462" s="113"/>
      <c r="C462" s="113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</row>
    <row r="463" spans="2:17">
      <c r="B463" s="113"/>
      <c r="C463" s="113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</row>
    <row r="464" spans="2:17">
      <c r="B464" s="113"/>
      <c r="C464" s="113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</row>
    <row r="465" spans="2:17">
      <c r="B465" s="113"/>
      <c r="C465" s="113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</row>
    <row r="466" spans="2:17">
      <c r="B466" s="113"/>
      <c r="C466" s="113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</row>
    <row r="467" spans="2:17">
      <c r="B467" s="113"/>
      <c r="C467" s="113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</row>
    <row r="468" spans="2:17">
      <c r="B468" s="113"/>
      <c r="C468" s="113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</row>
    <row r="469" spans="2:17">
      <c r="B469" s="113"/>
      <c r="C469" s="113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</row>
    <row r="470" spans="2:17">
      <c r="B470" s="113"/>
      <c r="C470" s="113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</row>
    <row r="471" spans="2:17">
      <c r="B471" s="113"/>
      <c r="C471" s="113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</row>
    <row r="472" spans="2:17">
      <c r="B472" s="113"/>
      <c r="C472" s="113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</row>
    <row r="473" spans="2:17">
      <c r="B473" s="113"/>
      <c r="C473" s="113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</row>
    <row r="474" spans="2:17">
      <c r="B474" s="113"/>
      <c r="C474" s="113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</row>
    <row r="475" spans="2:17">
      <c r="B475" s="113"/>
      <c r="C475" s="113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</row>
    <row r="476" spans="2:17">
      <c r="B476" s="113"/>
      <c r="C476" s="113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</row>
    <row r="477" spans="2:17">
      <c r="B477" s="113"/>
      <c r="C477" s="113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</row>
    <row r="478" spans="2:17">
      <c r="B478" s="113"/>
      <c r="C478" s="113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</row>
    <row r="479" spans="2:17">
      <c r="B479" s="113"/>
      <c r="C479" s="113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</row>
    <row r="480" spans="2:17">
      <c r="B480" s="113"/>
      <c r="C480" s="113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</row>
    <row r="481" spans="2:17">
      <c r="B481" s="113"/>
      <c r="C481" s="113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</row>
    <row r="482" spans="2:17">
      <c r="B482" s="113"/>
      <c r="C482" s="113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</row>
    <row r="483" spans="2:17">
      <c r="B483" s="113"/>
      <c r="C483" s="113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</row>
    <row r="484" spans="2:17">
      <c r="B484" s="113"/>
      <c r="C484" s="113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</row>
    <row r="485" spans="2:17">
      <c r="B485" s="113"/>
      <c r="C485" s="113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</row>
    <row r="486" spans="2:17">
      <c r="B486" s="113"/>
      <c r="C486" s="113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</row>
    <row r="487" spans="2:17">
      <c r="B487" s="113"/>
      <c r="C487" s="113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</row>
    <row r="488" spans="2:17">
      <c r="B488" s="113"/>
      <c r="C488" s="113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</row>
    <row r="489" spans="2:17">
      <c r="B489" s="113"/>
      <c r="C489" s="113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</row>
    <row r="490" spans="2:17">
      <c r="B490" s="113"/>
      <c r="C490" s="113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</row>
    <row r="491" spans="2:17">
      <c r="B491" s="113"/>
      <c r="C491" s="113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</row>
    <row r="492" spans="2:17">
      <c r="B492" s="113"/>
      <c r="C492" s="113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</row>
    <row r="493" spans="2:17">
      <c r="B493" s="113"/>
      <c r="C493" s="113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</row>
    <row r="494" spans="2:17">
      <c r="B494" s="113"/>
      <c r="C494" s="113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</row>
    <row r="495" spans="2:17">
      <c r="B495" s="113"/>
      <c r="C495" s="113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</row>
    <row r="496" spans="2:17">
      <c r="B496" s="113"/>
      <c r="C496" s="113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</row>
    <row r="497" spans="2:17">
      <c r="B497" s="113"/>
      <c r="C497" s="113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</row>
    <row r="498" spans="2:17">
      <c r="B498" s="113"/>
      <c r="C498" s="113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</row>
    <row r="499" spans="2:17">
      <c r="B499" s="113"/>
      <c r="C499" s="113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</row>
    <row r="500" spans="2:17">
      <c r="B500" s="113"/>
      <c r="C500" s="113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</row>
    <row r="501" spans="2:17">
      <c r="B501" s="113"/>
      <c r="C501" s="113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</row>
    <row r="502" spans="2:17">
      <c r="B502" s="113"/>
      <c r="C502" s="113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</row>
    <row r="503" spans="2:17">
      <c r="B503" s="113"/>
      <c r="C503" s="113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</row>
    <row r="504" spans="2:17">
      <c r="B504" s="113"/>
      <c r="C504" s="113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</row>
    <row r="505" spans="2:17">
      <c r="B505" s="113"/>
      <c r="C505" s="113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</row>
    <row r="506" spans="2:17">
      <c r="B506" s="113"/>
      <c r="C506" s="113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</row>
    <row r="507" spans="2:17">
      <c r="B507" s="113"/>
      <c r="C507" s="113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</row>
    <row r="508" spans="2:17">
      <c r="B508" s="113"/>
      <c r="C508" s="113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</row>
    <row r="509" spans="2:17">
      <c r="B509" s="113"/>
      <c r="C509" s="113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</row>
    <row r="510" spans="2:17">
      <c r="B510" s="113"/>
      <c r="C510" s="113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</row>
    <row r="511" spans="2:17">
      <c r="B511" s="113"/>
      <c r="C511" s="113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</row>
    <row r="512" spans="2:17">
      <c r="B512" s="113"/>
      <c r="C512" s="113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</row>
    <row r="513" spans="2:17">
      <c r="B513" s="113"/>
      <c r="C513" s="113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</row>
    <row r="514" spans="2:17">
      <c r="B514" s="113"/>
      <c r="C514" s="113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</row>
    <row r="515" spans="2:17">
      <c r="B515" s="113"/>
      <c r="C515" s="113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</row>
    <row r="516" spans="2:17">
      <c r="B516" s="113"/>
      <c r="C516" s="113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</row>
    <row r="517" spans="2:17">
      <c r="B517" s="113"/>
      <c r="C517" s="113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</row>
    <row r="518" spans="2:17">
      <c r="B518" s="113"/>
      <c r="C518" s="113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</row>
    <row r="519" spans="2:17">
      <c r="B519" s="113"/>
      <c r="C519" s="113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</row>
    <row r="520" spans="2:17">
      <c r="B520" s="113"/>
      <c r="C520" s="113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</row>
    <row r="521" spans="2:17">
      <c r="B521" s="113"/>
      <c r="C521" s="113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</row>
    <row r="522" spans="2:17">
      <c r="B522" s="113"/>
      <c r="C522" s="113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</row>
    <row r="523" spans="2:17">
      <c r="B523" s="113"/>
      <c r="C523" s="113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</row>
    <row r="524" spans="2:17">
      <c r="B524" s="113"/>
      <c r="C524" s="113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</row>
    <row r="525" spans="2:17">
      <c r="B525" s="113"/>
      <c r="C525" s="113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</row>
    <row r="526" spans="2:17">
      <c r="B526" s="113"/>
      <c r="C526" s="113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</row>
    <row r="527" spans="2:17">
      <c r="B527" s="113"/>
      <c r="C527" s="113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</row>
    <row r="528" spans="2:17">
      <c r="B528" s="113"/>
      <c r="C528" s="113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</row>
    <row r="529" spans="2:17">
      <c r="B529" s="113"/>
      <c r="C529" s="113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</row>
    <row r="530" spans="2:17">
      <c r="B530" s="113"/>
      <c r="C530" s="113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</row>
    <row r="531" spans="2:17">
      <c r="B531" s="113"/>
      <c r="C531" s="113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</row>
    <row r="532" spans="2:17">
      <c r="B532" s="113"/>
      <c r="C532" s="113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</row>
    <row r="533" spans="2:17">
      <c r="B533" s="113"/>
      <c r="C533" s="113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</row>
    <row r="534" spans="2:17">
      <c r="B534" s="113"/>
      <c r="C534" s="113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</row>
    <row r="535" spans="2:17">
      <c r="B535" s="113"/>
      <c r="C535" s="113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</row>
    <row r="536" spans="2:17">
      <c r="B536" s="113"/>
      <c r="C536" s="113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</row>
    <row r="537" spans="2:17">
      <c r="B537" s="113"/>
      <c r="C537" s="113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</row>
    <row r="538" spans="2:17">
      <c r="B538" s="113"/>
      <c r="C538" s="113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</row>
    <row r="539" spans="2:17">
      <c r="B539" s="113"/>
      <c r="C539" s="113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</row>
    <row r="540" spans="2:17">
      <c r="B540" s="113"/>
      <c r="C540" s="113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</row>
    <row r="541" spans="2:17">
      <c r="B541" s="113"/>
      <c r="C541" s="113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</row>
    <row r="542" spans="2:17">
      <c r="B542" s="113"/>
      <c r="C542" s="113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</row>
    <row r="543" spans="2:17">
      <c r="B543" s="113"/>
      <c r="C543" s="113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</row>
    <row r="544" spans="2:17">
      <c r="B544" s="113"/>
      <c r="C544" s="113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</row>
    <row r="545" spans="2:17">
      <c r="B545" s="113"/>
      <c r="C545" s="113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</row>
    <row r="546" spans="2:17">
      <c r="B546" s="113"/>
      <c r="C546" s="113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</row>
    <row r="547" spans="2:17">
      <c r="B547" s="113"/>
      <c r="C547" s="113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</row>
    <row r="548" spans="2:17">
      <c r="B548" s="113"/>
      <c r="C548" s="113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</row>
    <row r="549" spans="2:17">
      <c r="B549" s="113"/>
      <c r="C549" s="113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</row>
    <row r="550" spans="2:17">
      <c r="B550" s="113"/>
      <c r="C550" s="113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</row>
    <row r="551" spans="2:17">
      <c r="B551" s="113"/>
      <c r="C551" s="113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</row>
    <row r="552" spans="2:17">
      <c r="B552" s="113"/>
      <c r="C552" s="113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</row>
    <row r="553" spans="2:17">
      <c r="B553" s="113"/>
      <c r="C553" s="113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</row>
    <row r="554" spans="2:17">
      <c r="B554" s="113"/>
      <c r="C554" s="113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</row>
    <row r="555" spans="2:17">
      <c r="B555" s="113"/>
      <c r="C555" s="113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</row>
    <row r="556" spans="2:17">
      <c r="B556" s="113"/>
      <c r="C556" s="113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</row>
    <row r="557" spans="2:17">
      <c r="B557" s="113"/>
      <c r="C557" s="113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</row>
    <row r="558" spans="2:17">
      <c r="B558" s="113"/>
      <c r="C558" s="113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17.85546875" style="2" customWidth="1"/>
    <col min="4" max="4" width="10.140625" style="2" bestFit="1" customWidth="1"/>
    <col min="5" max="5" width="11.285156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6.85546875" style="1" bestFit="1" customWidth="1"/>
    <col min="13" max="13" width="7.5703125" style="1" bestFit="1" customWidth="1"/>
    <col min="14" max="14" width="9" style="1" bestFit="1" customWidth="1"/>
    <col min="15" max="15" width="7.285156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132</v>
      </c>
      <c r="C1" s="67" t="s" vm="1">
        <v>205</v>
      </c>
    </row>
    <row r="2" spans="2:18">
      <c r="B2" s="46" t="s">
        <v>131</v>
      </c>
      <c r="C2" s="67" t="s">
        <v>206</v>
      </c>
    </row>
    <row r="3" spans="2:18">
      <c r="B3" s="46" t="s">
        <v>133</v>
      </c>
      <c r="C3" s="67" t="s">
        <v>207</v>
      </c>
    </row>
    <row r="4" spans="2:18">
      <c r="B4" s="46" t="s">
        <v>134</v>
      </c>
      <c r="C4" s="67">
        <v>2148</v>
      </c>
    </row>
    <row r="6" spans="2:18" ht="26.25" customHeight="1">
      <c r="B6" s="127" t="s">
        <v>160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</row>
    <row r="7" spans="2:18" s="3" customFormat="1" ht="78.75">
      <c r="B7" s="47" t="s">
        <v>106</v>
      </c>
      <c r="C7" s="48" t="s">
        <v>172</v>
      </c>
      <c r="D7" s="48" t="s">
        <v>41</v>
      </c>
      <c r="E7" s="48" t="s">
        <v>107</v>
      </c>
      <c r="F7" s="48" t="s">
        <v>14</v>
      </c>
      <c r="G7" s="48" t="s">
        <v>94</v>
      </c>
      <c r="H7" s="48" t="s">
        <v>61</v>
      </c>
      <c r="I7" s="48" t="s">
        <v>17</v>
      </c>
      <c r="J7" s="48" t="s">
        <v>204</v>
      </c>
      <c r="K7" s="48" t="s">
        <v>93</v>
      </c>
      <c r="L7" s="48" t="s">
        <v>32</v>
      </c>
      <c r="M7" s="48" t="s">
        <v>18</v>
      </c>
      <c r="N7" s="48" t="s">
        <v>183</v>
      </c>
      <c r="O7" s="48" t="s">
        <v>182</v>
      </c>
      <c r="P7" s="48" t="s">
        <v>101</v>
      </c>
      <c r="Q7" s="48" t="s">
        <v>135</v>
      </c>
      <c r="R7" s="50" t="s">
        <v>137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190</v>
      </c>
      <c r="O8" s="15"/>
      <c r="P8" s="15" t="s">
        <v>186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103</v>
      </c>
      <c r="R9" s="19" t="s">
        <v>104</v>
      </c>
    </row>
    <row r="10" spans="2:18" s="4" customFormat="1" ht="18" customHeight="1">
      <c r="B10" s="68" t="s">
        <v>37</v>
      </c>
      <c r="C10" s="69"/>
      <c r="D10" s="69"/>
      <c r="E10" s="69"/>
      <c r="F10" s="69"/>
      <c r="G10" s="69"/>
      <c r="H10" s="69"/>
      <c r="I10" s="77">
        <v>4.7503066072001134</v>
      </c>
      <c r="J10" s="69"/>
      <c r="K10" s="69"/>
      <c r="L10" s="69"/>
      <c r="M10" s="90">
        <v>2.4732743424662883E-2</v>
      </c>
      <c r="N10" s="77"/>
      <c r="O10" s="79"/>
      <c r="P10" s="77">
        <f>P11+P112</f>
        <v>112.26416406100003</v>
      </c>
      <c r="Q10" s="78">
        <f>IFERROR(P10/$P$10,0)</f>
        <v>1</v>
      </c>
      <c r="R10" s="78">
        <f>P10/'סכום נכסי הקרן'!$C$42</f>
        <v>2.1731065324394797E-2</v>
      </c>
    </row>
    <row r="11" spans="2:18" ht="21.75" customHeight="1">
      <c r="B11" s="70" t="s">
        <v>35</v>
      </c>
      <c r="C11" s="71"/>
      <c r="D11" s="71"/>
      <c r="E11" s="71"/>
      <c r="F11" s="71"/>
      <c r="G11" s="71"/>
      <c r="H11" s="71"/>
      <c r="I11" s="80">
        <v>6.6805114024388681</v>
      </c>
      <c r="J11" s="71"/>
      <c r="K11" s="71"/>
      <c r="L11" s="71"/>
      <c r="M11" s="91">
        <v>1.6872339962640991E-2</v>
      </c>
      <c r="N11" s="80"/>
      <c r="O11" s="82"/>
      <c r="P11" s="80">
        <f>P12+P33</f>
        <v>27.891004060999997</v>
      </c>
      <c r="Q11" s="81">
        <f t="shared" ref="Q11:Q74" si="0">IFERROR(P11/$P$10,0)</f>
        <v>0.24844084748045778</v>
      </c>
      <c r="R11" s="81">
        <f>P11/'סכום נכסי הקרן'!$C$42</f>
        <v>5.3988842858458319E-3</v>
      </c>
    </row>
    <row r="12" spans="2:18">
      <c r="B12" s="89" t="s">
        <v>33</v>
      </c>
      <c r="C12" s="71"/>
      <c r="D12" s="71"/>
      <c r="E12" s="71"/>
      <c r="F12" s="71"/>
      <c r="G12" s="71"/>
      <c r="H12" s="71"/>
      <c r="I12" s="80">
        <v>7.9199041237089416</v>
      </c>
      <c r="J12" s="71"/>
      <c r="K12" s="71"/>
      <c r="L12" s="71"/>
      <c r="M12" s="91">
        <v>1.5299140318014827E-2</v>
      </c>
      <c r="N12" s="80"/>
      <c r="O12" s="82"/>
      <c r="P12" s="80">
        <v>4.0382141999999996</v>
      </c>
      <c r="Q12" s="81">
        <f t="shared" si="0"/>
        <v>3.5970643292776751E-2</v>
      </c>
      <c r="R12" s="81">
        <f>P12/'סכום נכסי הקרן'!$C$42</f>
        <v>7.816803991558351E-4</v>
      </c>
    </row>
    <row r="13" spans="2:18">
      <c r="B13" s="76" t="s">
        <v>1421</v>
      </c>
      <c r="C13" s="86" t="s">
        <v>1364</v>
      </c>
      <c r="D13" s="73">
        <v>6028</v>
      </c>
      <c r="E13" s="73"/>
      <c r="F13" s="73" t="s">
        <v>624</v>
      </c>
      <c r="G13" s="100">
        <v>43100</v>
      </c>
      <c r="H13" s="73"/>
      <c r="I13" s="83">
        <v>9.2200000354534808</v>
      </c>
      <c r="J13" s="86" t="s">
        <v>27</v>
      </c>
      <c r="K13" s="86" t="s">
        <v>119</v>
      </c>
      <c r="L13" s="87">
        <v>3.1600000095337089E-2</v>
      </c>
      <c r="M13" s="87">
        <v>3.1600000095337089E-2</v>
      </c>
      <c r="N13" s="83">
        <v>65.640189000000007</v>
      </c>
      <c r="O13" s="85">
        <v>102.27</v>
      </c>
      <c r="P13" s="83">
        <v>6.7130221000000004E-2</v>
      </c>
      <c r="Q13" s="84">
        <f t="shared" si="0"/>
        <v>5.9796660458384589E-4</v>
      </c>
      <c r="R13" s="84">
        <f>P13/'סכום נכסי הקרן'!$C$42</f>
        <v>1.2994451346018107E-5</v>
      </c>
    </row>
    <row r="14" spans="2:18">
      <c r="B14" s="76" t="s">
        <v>1421</v>
      </c>
      <c r="C14" s="86" t="s">
        <v>1364</v>
      </c>
      <c r="D14" s="73">
        <v>6869</v>
      </c>
      <c r="E14" s="73"/>
      <c r="F14" s="73" t="s">
        <v>624</v>
      </c>
      <c r="G14" s="100">
        <v>43555</v>
      </c>
      <c r="H14" s="73"/>
      <c r="I14" s="83">
        <v>4.5299999088384428</v>
      </c>
      <c r="J14" s="86" t="s">
        <v>27</v>
      </c>
      <c r="K14" s="86" t="s">
        <v>119</v>
      </c>
      <c r="L14" s="87">
        <v>3.0099999429573886E-2</v>
      </c>
      <c r="M14" s="87">
        <v>3.0099999429573886E-2</v>
      </c>
      <c r="N14" s="83">
        <v>16.670731</v>
      </c>
      <c r="O14" s="85">
        <v>112.52</v>
      </c>
      <c r="P14" s="83">
        <v>1.8757907000000001E-2</v>
      </c>
      <c r="Q14" s="84">
        <f t="shared" si="0"/>
        <v>1.670872193000758E-4</v>
      </c>
      <c r="R14" s="84">
        <f>P14/'סכום נכסי הקרן'!$C$42</f>
        <v>3.6309832774814263E-6</v>
      </c>
    </row>
    <row r="15" spans="2:18">
      <c r="B15" s="76" t="s">
        <v>1421</v>
      </c>
      <c r="C15" s="86" t="s">
        <v>1364</v>
      </c>
      <c r="D15" s="73">
        <v>6870</v>
      </c>
      <c r="E15" s="73"/>
      <c r="F15" s="73" t="s">
        <v>624</v>
      </c>
      <c r="G15" s="100">
        <v>43555</v>
      </c>
      <c r="H15" s="73"/>
      <c r="I15" s="83">
        <v>6.5299999853931965</v>
      </c>
      <c r="J15" s="86" t="s">
        <v>27</v>
      </c>
      <c r="K15" s="86" t="s">
        <v>119</v>
      </c>
      <c r="L15" s="87">
        <v>1.2499999944671198E-2</v>
      </c>
      <c r="M15" s="87">
        <v>1.2499999944671198E-2</v>
      </c>
      <c r="N15" s="83">
        <v>177.524494</v>
      </c>
      <c r="O15" s="85">
        <v>101.81</v>
      </c>
      <c r="P15" s="83">
        <v>0.18073768799999998</v>
      </c>
      <c r="Q15" s="84">
        <f t="shared" si="0"/>
        <v>1.6099321587768121E-3</v>
      </c>
      <c r="R15" s="84">
        <f>P15/'סכום נכסי הקרן'!$C$42</f>
        <v>3.498554091022284E-5</v>
      </c>
    </row>
    <row r="16" spans="2:18">
      <c r="B16" s="76" t="s">
        <v>1421</v>
      </c>
      <c r="C16" s="86" t="s">
        <v>1364</v>
      </c>
      <c r="D16" s="73">
        <v>6868</v>
      </c>
      <c r="E16" s="73"/>
      <c r="F16" s="73" t="s">
        <v>624</v>
      </c>
      <c r="G16" s="100">
        <v>43555</v>
      </c>
      <c r="H16" s="73"/>
      <c r="I16" s="83">
        <v>6.6000000121468743</v>
      </c>
      <c r="J16" s="86" t="s">
        <v>27</v>
      </c>
      <c r="K16" s="86" t="s">
        <v>119</v>
      </c>
      <c r="L16" s="87">
        <v>1.9500000030367184E-2</v>
      </c>
      <c r="M16" s="87">
        <v>1.9500000030367184E-2</v>
      </c>
      <c r="N16" s="83">
        <v>74.516396</v>
      </c>
      <c r="O16" s="85">
        <v>110.48</v>
      </c>
      <c r="P16" s="83">
        <v>8.2325704999999999E-2</v>
      </c>
      <c r="Q16" s="84">
        <f t="shared" si="0"/>
        <v>7.3332132019677599E-4</v>
      </c>
      <c r="R16" s="84">
        <f>P16/'סכום נכסי הקרן'!$C$42</f>
        <v>1.5935853512967573E-5</v>
      </c>
    </row>
    <row r="17" spans="2:18">
      <c r="B17" s="76" t="s">
        <v>1421</v>
      </c>
      <c r="C17" s="86" t="s">
        <v>1364</v>
      </c>
      <c r="D17" s="73">
        <v>6867</v>
      </c>
      <c r="E17" s="73"/>
      <c r="F17" s="73" t="s">
        <v>624</v>
      </c>
      <c r="G17" s="100">
        <v>43555</v>
      </c>
      <c r="H17" s="73"/>
      <c r="I17" s="83">
        <v>6.3900000086491717</v>
      </c>
      <c r="J17" s="86" t="s">
        <v>27</v>
      </c>
      <c r="K17" s="86" t="s">
        <v>119</v>
      </c>
      <c r="L17" s="87">
        <v>1.5400000024711919E-2</v>
      </c>
      <c r="M17" s="87">
        <v>1.5400000024711919E-2</v>
      </c>
      <c r="N17" s="83">
        <v>186.99768800000001</v>
      </c>
      <c r="O17" s="85">
        <v>108.2</v>
      </c>
      <c r="P17" s="83">
        <v>0.20233147500000004</v>
      </c>
      <c r="Q17" s="84">
        <f t="shared" si="0"/>
        <v>1.8022801549572034E-3</v>
      </c>
      <c r="R17" s="84">
        <f>P17/'סכום נכסי הקרן'!$C$42</f>
        <v>3.9165467780235359E-5</v>
      </c>
    </row>
    <row r="18" spans="2:18">
      <c r="B18" s="76" t="s">
        <v>1421</v>
      </c>
      <c r="C18" s="86" t="s">
        <v>1364</v>
      </c>
      <c r="D18" s="73">
        <v>6866</v>
      </c>
      <c r="E18" s="73"/>
      <c r="F18" s="73" t="s">
        <v>624</v>
      </c>
      <c r="G18" s="100">
        <v>43555</v>
      </c>
      <c r="H18" s="73"/>
      <c r="I18" s="83">
        <v>6.9999999999999991</v>
      </c>
      <c r="J18" s="86" t="s">
        <v>27</v>
      </c>
      <c r="K18" s="86" t="s">
        <v>119</v>
      </c>
      <c r="L18" s="87">
        <v>7.0000000070934319E-3</v>
      </c>
      <c r="M18" s="87">
        <v>7.0000000070934319E-3</v>
      </c>
      <c r="N18" s="83">
        <v>263.45633199999997</v>
      </c>
      <c r="O18" s="85">
        <v>107.02</v>
      </c>
      <c r="P18" s="83">
        <v>0.28195093400000004</v>
      </c>
      <c r="Q18" s="84">
        <f t="shared" si="0"/>
        <v>2.5114954211639499E-3</v>
      </c>
      <c r="R18" s="84">
        <f>P18/'סכום נכסי הקרן'!$C$42</f>
        <v>5.4577471059232219E-5</v>
      </c>
    </row>
    <row r="19" spans="2:18">
      <c r="B19" s="76" t="s">
        <v>1421</v>
      </c>
      <c r="C19" s="86" t="s">
        <v>1364</v>
      </c>
      <c r="D19" s="73">
        <v>6865</v>
      </c>
      <c r="E19" s="73"/>
      <c r="F19" s="73" t="s">
        <v>624</v>
      </c>
      <c r="G19" s="100">
        <v>43555</v>
      </c>
      <c r="H19" s="73"/>
      <c r="I19" s="83">
        <v>4.7700000073589566</v>
      </c>
      <c r="J19" s="86" t="s">
        <v>27</v>
      </c>
      <c r="K19" s="86" t="s">
        <v>119</v>
      </c>
      <c r="L19" s="87">
        <v>1.7300000001501826E-2</v>
      </c>
      <c r="M19" s="87">
        <v>1.7300000001501826E-2</v>
      </c>
      <c r="N19" s="83">
        <v>172.50135599999999</v>
      </c>
      <c r="O19" s="85">
        <v>115.8</v>
      </c>
      <c r="P19" s="83">
        <v>0.19975658899999998</v>
      </c>
      <c r="Q19" s="84">
        <f t="shared" si="0"/>
        <v>1.7793441983094439E-3</v>
      </c>
      <c r="R19" s="84">
        <f>P19/'סכום נכסי הקרן'!$C$42</f>
        <v>3.8667045008045414E-5</v>
      </c>
    </row>
    <row r="20" spans="2:18">
      <c r="B20" s="76" t="s">
        <v>1421</v>
      </c>
      <c r="C20" s="86" t="s">
        <v>1364</v>
      </c>
      <c r="D20" s="73">
        <v>5212</v>
      </c>
      <c r="E20" s="73"/>
      <c r="F20" s="73" t="s">
        <v>624</v>
      </c>
      <c r="G20" s="100">
        <v>42643</v>
      </c>
      <c r="H20" s="73"/>
      <c r="I20" s="83">
        <v>8.3900000109547701</v>
      </c>
      <c r="J20" s="86" t="s">
        <v>27</v>
      </c>
      <c r="K20" s="86" t="s">
        <v>119</v>
      </c>
      <c r="L20" s="87">
        <v>1.7500000045899876E-2</v>
      </c>
      <c r="M20" s="87">
        <v>1.7500000045899876E-2</v>
      </c>
      <c r="N20" s="83">
        <v>163.13811799999999</v>
      </c>
      <c r="O20" s="85">
        <v>100.16</v>
      </c>
      <c r="P20" s="83">
        <v>0.16339693799999999</v>
      </c>
      <c r="Q20" s="84">
        <f t="shared" si="0"/>
        <v>1.4554683532958601E-3</v>
      </c>
      <c r="R20" s="84">
        <f>P20/'סכום נכסי הקרן'!$C$42</f>
        <v>3.1628877863061658E-5</v>
      </c>
    </row>
    <row r="21" spans="2:18">
      <c r="B21" s="76" t="s">
        <v>1421</v>
      </c>
      <c r="C21" s="86" t="s">
        <v>1364</v>
      </c>
      <c r="D21" s="73">
        <v>5211</v>
      </c>
      <c r="E21" s="73"/>
      <c r="F21" s="73" t="s">
        <v>624</v>
      </c>
      <c r="G21" s="100">
        <v>42643</v>
      </c>
      <c r="H21" s="73"/>
      <c r="I21" s="83">
        <v>5.5800000182687057</v>
      </c>
      <c r="J21" s="86" t="s">
        <v>27</v>
      </c>
      <c r="K21" s="86" t="s">
        <v>119</v>
      </c>
      <c r="L21" s="87">
        <v>2.4100000066145311E-2</v>
      </c>
      <c r="M21" s="87">
        <v>2.4100000066145311E-2</v>
      </c>
      <c r="N21" s="83">
        <v>146.62977599999999</v>
      </c>
      <c r="O21" s="85">
        <v>108.26</v>
      </c>
      <c r="P21" s="83">
        <v>0.15873620600000002</v>
      </c>
      <c r="Q21" s="84">
        <f t="shared" si="0"/>
        <v>1.4139525941131925E-3</v>
      </c>
      <c r="R21" s="84">
        <f>P21/'סכום נכסי הקרן'!$C$42</f>
        <v>3.0726696188271268E-5</v>
      </c>
    </row>
    <row r="22" spans="2:18">
      <c r="B22" s="76" t="s">
        <v>1421</v>
      </c>
      <c r="C22" s="86" t="s">
        <v>1364</v>
      </c>
      <c r="D22" s="73">
        <v>6027</v>
      </c>
      <c r="E22" s="73"/>
      <c r="F22" s="73" t="s">
        <v>624</v>
      </c>
      <c r="G22" s="100">
        <v>43100</v>
      </c>
      <c r="H22" s="73"/>
      <c r="I22" s="83">
        <v>9.9500000155129964</v>
      </c>
      <c r="J22" s="86" t="s">
        <v>27</v>
      </c>
      <c r="K22" s="86" t="s">
        <v>119</v>
      </c>
      <c r="L22" s="87">
        <v>1.7300000015512997E-2</v>
      </c>
      <c r="M22" s="87">
        <v>1.7300000015512997E-2</v>
      </c>
      <c r="N22" s="83">
        <v>252.79247100000001</v>
      </c>
      <c r="O22" s="85">
        <v>102</v>
      </c>
      <c r="P22" s="83">
        <v>0.25784832000000002</v>
      </c>
      <c r="Q22" s="84">
        <f t="shared" si="0"/>
        <v>2.2967998929729273E-3</v>
      </c>
      <c r="R22" s="84">
        <f>P22/'סכום נכסי הקרן'!$C$42</f>
        <v>4.9911908511257656E-5</v>
      </c>
    </row>
    <row r="23" spans="2:18">
      <c r="B23" s="76" t="s">
        <v>1421</v>
      </c>
      <c r="C23" s="86" t="s">
        <v>1364</v>
      </c>
      <c r="D23" s="73">
        <v>5025</v>
      </c>
      <c r="E23" s="73"/>
      <c r="F23" s="73" t="s">
        <v>624</v>
      </c>
      <c r="G23" s="100">
        <v>42551</v>
      </c>
      <c r="H23" s="73"/>
      <c r="I23" s="83">
        <v>9.3300000029046348</v>
      </c>
      <c r="J23" s="86" t="s">
        <v>27</v>
      </c>
      <c r="K23" s="86" t="s">
        <v>119</v>
      </c>
      <c r="L23" s="87">
        <v>2.0100000036462441E-2</v>
      </c>
      <c r="M23" s="87">
        <v>2.0100000036462441E-2</v>
      </c>
      <c r="N23" s="83">
        <v>163.92497299999999</v>
      </c>
      <c r="O23" s="85">
        <v>98.71</v>
      </c>
      <c r="P23" s="83">
        <v>0.161810341</v>
      </c>
      <c r="Q23" s="84">
        <f t="shared" si="0"/>
        <v>1.4413356421740999E-3</v>
      </c>
      <c r="R23" s="84">
        <f>P23/'סכום נכסי הקרן'!$C$42</f>
        <v>3.1321758994463891E-5</v>
      </c>
    </row>
    <row r="24" spans="2:18">
      <c r="B24" s="76" t="s">
        <v>1421</v>
      </c>
      <c r="C24" s="86" t="s">
        <v>1364</v>
      </c>
      <c r="D24" s="73">
        <v>5024</v>
      </c>
      <c r="E24" s="73"/>
      <c r="F24" s="73" t="s">
        <v>624</v>
      </c>
      <c r="G24" s="100">
        <v>42551</v>
      </c>
      <c r="H24" s="73"/>
      <c r="I24" s="83">
        <v>6.7200000198051573</v>
      </c>
      <c r="J24" s="86" t="s">
        <v>27</v>
      </c>
      <c r="K24" s="86" t="s">
        <v>119</v>
      </c>
      <c r="L24" s="87">
        <v>2.5100000102776767E-2</v>
      </c>
      <c r="M24" s="87">
        <v>2.5100000102776767E-2</v>
      </c>
      <c r="N24" s="83">
        <v>118.16205399999998</v>
      </c>
      <c r="O24" s="85">
        <v>112.81</v>
      </c>
      <c r="P24" s="83">
        <v>0.13329861299999998</v>
      </c>
      <c r="Q24" s="84">
        <f t="shared" si="0"/>
        <v>1.1873656577317997E-3</v>
      </c>
      <c r="R24" s="84">
        <f>P24/'סכום נכסי הקרן'!$C$42</f>
        <v>2.5802720672112733E-5</v>
      </c>
    </row>
    <row r="25" spans="2:18">
      <c r="B25" s="76" t="s">
        <v>1421</v>
      </c>
      <c r="C25" s="86" t="s">
        <v>1364</v>
      </c>
      <c r="D25" s="73">
        <v>6026</v>
      </c>
      <c r="E25" s="73"/>
      <c r="F25" s="73" t="s">
        <v>624</v>
      </c>
      <c r="G25" s="100">
        <v>43100</v>
      </c>
      <c r="H25" s="73"/>
      <c r="I25" s="83">
        <v>7.5400000057395422</v>
      </c>
      <c r="J25" s="86" t="s">
        <v>27</v>
      </c>
      <c r="K25" s="86" t="s">
        <v>119</v>
      </c>
      <c r="L25" s="87">
        <v>2.3200000021864918E-2</v>
      </c>
      <c r="M25" s="87">
        <v>2.3200000021864918E-2</v>
      </c>
      <c r="N25" s="83">
        <v>328.70616799999993</v>
      </c>
      <c r="O25" s="85">
        <v>111.31</v>
      </c>
      <c r="P25" s="83">
        <v>0.36588283500000002</v>
      </c>
      <c r="Q25" s="84">
        <f t="shared" si="0"/>
        <v>3.2591240317898181E-3</v>
      </c>
      <c r="R25" s="84">
        <f>P25/'סכום נכסי הקרן'!$C$42</f>
        <v>7.0824237235129475E-5</v>
      </c>
    </row>
    <row r="26" spans="2:18">
      <c r="B26" s="76" t="s">
        <v>1421</v>
      </c>
      <c r="C26" s="86" t="s">
        <v>1364</v>
      </c>
      <c r="D26" s="73">
        <v>5023</v>
      </c>
      <c r="E26" s="73"/>
      <c r="F26" s="73" t="s">
        <v>624</v>
      </c>
      <c r="G26" s="100">
        <v>42551</v>
      </c>
      <c r="H26" s="73"/>
      <c r="I26" s="83">
        <v>9.4400000053418349</v>
      </c>
      <c r="J26" s="86" t="s">
        <v>27</v>
      </c>
      <c r="K26" s="86" t="s">
        <v>119</v>
      </c>
      <c r="L26" s="87">
        <v>1.230000000812888E-2</v>
      </c>
      <c r="M26" s="87">
        <v>1.230000000812888E-2</v>
      </c>
      <c r="N26" s="83">
        <v>340.50120500000003</v>
      </c>
      <c r="O26" s="85">
        <v>101.16</v>
      </c>
      <c r="P26" s="83">
        <v>0.34445086400000002</v>
      </c>
      <c r="Q26" s="84">
        <f t="shared" si="0"/>
        <v>3.0682174216594949E-3</v>
      </c>
      <c r="R26" s="84">
        <f>P26/'סכום נכסי הקרן'!$C$42</f>
        <v>6.6675633219528645E-5</v>
      </c>
    </row>
    <row r="27" spans="2:18">
      <c r="B27" s="76" t="s">
        <v>1421</v>
      </c>
      <c r="C27" s="86" t="s">
        <v>1364</v>
      </c>
      <c r="D27" s="73">
        <v>5210</v>
      </c>
      <c r="E27" s="73"/>
      <c r="F27" s="73" t="s">
        <v>624</v>
      </c>
      <c r="G27" s="100">
        <v>42643</v>
      </c>
      <c r="H27" s="73"/>
      <c r="I27" s="83">
        <v>8.5800000055747034</v>
      </c>
      <c r="J27" s="86" t="s">
        <v>27</v>
      </c>
      <c r="K27" s="86" t="s">
        <v>119</v>
      </c>
      <c r="L27" s="87">
        <v>5.4000000108774694E-3</v>
      </c>
      <c r="M27" s="87">
        <v>5.4000000108774694E-3</v>
      </c>
      <c r="N27" s="83">
        <v>275.30059599999998</v>
      </c>
      <c r="O27" s="85">
        <v>106.86</v>
      </c>
      <c r="P27" s="83">
        <v>0.29418609199999995</v>
      </c>
      <c r="Q27" s="84">
        <f t="shared" si="0"/>
        <v>2.6204808494378539E-3</v>
      </c>
      <c r="R27" s="84">
        <f>P27/'סכום נכסי הקרן'!$C$42</f>
        <v>5.6945840520459566E-5</v>
      </c>
    </row>
    <row r="28" spans="2:18">
      <c r="B28" s="76" t="s">
        <v>1421</v>
      </c>
      <c r="C28" s="86" t="s">
        <v>1364</v>
      </c>
      <c r="D28" s="73">
        <v>6025</v>
      </c>
      <c r="E28" s="73"/>
      <c r="F28" s="73" t="s">
        <v>624</v>
      </c>
      <c r="G28" s="100">
        <v>43100</v>
      </c>
      <c r="H28" s="73"/>
      <c r="I28" s="83">
        <v>9.9600000115808456</v>
      </c>
      <c r="J28" s="86" t="s">
        <v>27</v>
      </c>
      <c r="K28" s="86" t="s">
        <v>119</v>
      </c>
      <c r="L28" s="87">
        <v>9.8000000157409568E-3</v>
      </c>
      <c r="M28" s="87">
        <v>9.8000000157409568E-3</v>
      </c>
      <c r="N28" s="83">
        <v>323.56513999999999</v>
      </c>
      <c r="O28" s="85">
        <v>109.95</v>
      </c>
      <c r="P28" s="83">
        <v>0.355759828</v>
      </c>
      <c r="Q28" s="84">
        <f t="shared" si="0"/>
        <v>3.1689527194688218E-3</v>
      </c>
      <c r="R28" s="84">
        <f>P28/'סכום נכסי הקרן'!$C$42</f>
        <v>6.8864718556695505E-5</v>
      </c>
    </row>
    <row r="29" spans="2:18">
      <c r="B29" s="76" t="s">
        <v>1421</v>
      </c>
      <c r="C29" s="86" t="s">
        <v>1364</v>
      </c>
      <c r="D29" s="73">
        <v>5022</v>
      </c>
      <c r="E29" s="73"/>
      <c r="F29" s="73" t="s">
        <v>624</v>
      </c>
      <c r="G29" s="100">
        <v>42551</v>
      </c>
      <c r="H29" s="73"/>
      <c r="I29" s="83">
        <v>7.9000000059789786</v>
      </c>
      <c r="J29" s="86" t="s">
        <v>27</v>
      </c>
      <c r="K29" s="86" t="s">
        <v>119</v>
      </c>
      <c r="L29" s="87">
        <v>1.7300000008221093E-2</v>
      </c>
      <c r="M29" s="87">
        <v>1.7300000008221093E-2</v>
      </c>
      <c r="N29" s="83">
        <v>246.02763300000004</v>
      </c>
      <c r="O29" s="85">
        <v>108.77</v>
      </c>
      <c r="P29" s="83">
        <v>0.26760418600000002</v>
      </c>
      <c r="Q29" s="84">
        <f t="shared" si="0"/>
        <v>2.3837008740794099E-3</v>
      </c>
      <c r="R29" s="84">
        <f>P29/'סכום נכסי הקרן'!$C$42</f>
        <v>5.1800359408436625E-5</v>
      </c>
    </row>
    <row r="30" spans="2:18">
      <c r="B30" s="76" t="s">
        <v>1421</v>
      </c>
      <c r="C30" s="86" t="s">
        <v>1364</v>
      </c>
      <c r="D30" s="73">
        <v>6024</v>
      </c>
      <c r="E30" s="73"/>
      <c r="F30" s="73" t="s">
        <v>624</v>
      </c>
      <c r="G30" s="100">
        <v>43100</v>
      </c>
      <c r="H30" s="73"/>
      <c r="I30" s="83">
        <v>8.5600000117650481</v>
      </c>
      <c r="J30" s="86" t="s">
        <v>27</v>
      </c>
      <c r="K30" s="86" t="s">
        <v>119</v>
      </c>
      <c r="L30" s="87">
        <v>1.1800000020308716E-2</v>
      </c>
      <c r="M30" s="87">
        <v>1.1800000020308716E-2</v>
      </c>
      <c r="N30" s="83">
        <v>249.46859000000001</v>
      </c>
      <c r="O30" s="85">
        <v>114.48</v>
      </c>
      <c r="P30" s="83">
        <v>0.28559166900000005</v>
      </c>
      <c r="Q30" s="84">
        <f t="shared" si="0"/>
        <v>2.5439254938452176E-3</v>
      </c>
      <c r="R30" s="84">
        <f>P30/'סכום נכסי הקרן'!$C$42</f>
        <v>5.5282211087143719E-5</v>
      </c>
    </row>
    <row r="31" spans="2:18">
      <c r="B31" s="76" t="s">
        <v>1421</v>
      </c>
      <c r="C31" s="86" t="s">
        <v>1364</v>
      </c>
      <c r="D31" s="73">
        <v>5209</v>
      </c>
      <c r="E31" s="73"/>
      <c r="F31" s="73" t="s">
        <v>624</v>
      </c>
      <c r="G31" s="100">
        <v>42643</v>
      </c>
      <c r="H31" s="73"/>
      <c r="I31" s="83">
        <v>6.7900000128778899</v>
      </c>
      <c r="J31" s="86" t="s">
        <v>27</v>
      </c>
      <c r="K31" s="86" t="s">
        <v>119</v>
      </c>
      <c r="L31" s="87">
        <v>1.4500000020770792E-2</v>
      </c>
      <c r="M31" s="87">
        <v>1.4500000020770792E-2</v>
      </c>
      <c r="N31" s="83">
        <v>198.83474200000001</v>
      </c>
      <c r="O31" s="85">
        <v>108.96</v>
      </c>
      <c r="P31" s="83">
        <v>0.21665039899999999</v>
      </c>
      <c r="Q31" s="84">
        <f t="shared" si="0"/>
        <v>1.9298268580370892E-3</v>
      </c>
      <c r="R31" s="84">
        <f>P31/'סכום נכסי הקרן'!$C$42</f>
        <v>4.193719351677555E-5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34</v>
      </c>
      <c r="C33" s="71"/>
      <c r="D33" s="71"/>
      <c r="E33" s="71"/>
      <c r="F33" s="71"/>
      <c r="G33" s="71"/>
      <c r="H33" s="71"/>
      <c r="I33" s="80">
        <v>6.4706854296202074</v>
      </c>
      <c r="J33" s="71"/>
      <c r="K33" s="71"/>
      <c r="L33" s="71"/>
      <c r="M33" s="91">
        <v>1.713867858171355E-2</v>
      </c>
      <c r="N33" s="80"/>
      <c r="O33" s="82"/>
      <c r="P33" s="80">
        <f>SUM(P34:P110)</f>
        <v>23.852789860999998</v>
      </c>
      <c r="Q33" s="81">
        <f t="shared" si="0"/>
        <v>0.21247020418768103</v>
      </c>
      <c r="R33" s="81">
        <f>P33/'סכום נכסי הקרן'!$C$42</f>
        <v>4.6172038866899969E-3</v>
      </c>
    </row>
    <row r="34" spans="2:18">
      <c r="B34" s="76" t="s">
        <v>1422</v>
      </c>
      <c r="C34" s="86" t="s">
        <v>1352</v>
      </c>
      <c r="D34" s="73" t="s">
        <v>1353</v>
      </c>
      <c r="E34" s="73"/>
      <c r="F34" s="73" t="s">
        <v>342</v>
      </c>
      <c r="G34" s="100">
        <v>42368</v>
      </c>
      <c r="H34" s="73" t="s">
        <v>291</v>
      </c>
      <c r="I34" s="83">
        <v>8.7999999927843948</v>
      </c>
      <c r="J34" s="86" t="s">
        <v>115</v>
      </c>
      <c r="K34" s="86" t="s">
        <v>119</v>
      </c>
      <c r="L34" s="87">
        <v>3.1699999999999999E-2</v>
      </c>
      <c r="M34" s="87">
        <v>4.699999926040044E-3</v>
      </c>
      <c r="N34" s="83">
        <v>43.632744999999993</v>
      </c>
      <c r="O34" s="85">
        <v>127.05</v>
      </c>
      <c r="P34" s="83">
        <v>5.5435402999999994E-2</v>
      </c>
      <c r="Q34" s="84">
        <f t="shared" si="0"/>
        <v>4.937942883525907E-4</v>
      </c>
      <c r="R34" s="84">
        <f>P34/'סכום נכסי הקרן'!$C$42</f>
        <v>1.0730675937003188E-5</v>
      </c>
    </row>
    <row r="35" spans="2:18">
      <c r="B35" s="76" t="s">
        <v>1422</v>
      </c>
      <c r="C35" s="86" t="s">
        <v>1352</v>
      </c>
      <c r="D35" s="73" t="s">
        <v>1354</v>
      </c>
      <c r="E35" s="73"/>
      <c r="F35" s="73" t="s">
        <v>342</v>
      </c>
      <c r="G35" s="100">
        <v>42388</v>
      </c>
      <c r="H35" s="73" t="s">
        <v>291</v>
      </c>
      <c r="I35" s="83">
        <v>8.8000000154425635</v>
      </c>
      <c r="J35" s="86" t="s">
        <v>115</v>
      </c>
      <c r="K35" s="86" t="s">
        <v>119</v>
      </c>
      <c r="L35" s="87">
        <v>3.1899999999999998E-2</v>
      </c>
      <c r="M35" s="87">
        <v>4.8000000669177791E-3</v>
      </c>
      <c r="N35" s="83">
        <v>61.085842999999997</v>
      </c>
      <c r="O35" s="85">
        <v>127.21</v>
      </c>
      <c r="P35" s="83">
        <v>7.7707301000000006E-2</v>
      </c>
      <c r="Q35" s="84">
        <f t="shared" si="0"/>
        <v>6.9218260029778377E-4</v>
      </c>
      <c r="R35" s="84">
        <f>P35/'סכום נכסי הקרן'!$C$42</f>
        <v>1.5041865303480592E-5</v>
      </c>
    </row>
    <row r="36" spans="2:18">
      <c r="B36" s="76" t="s">
        <v>1422</v>
      </c>
      <c r="C36" s="86" t="s">
        <v>1352</v>
      </c>
      <c r="D36" s="73" t="s">
        <v>1355</v>
      </c>
      <c r="E36" s="73"/>
      <c r="F36" s="73" t="s">
        <v>342</v>
      </c>
      <c r="G36" s="100">
        <v>42509</v>
      </c>
      <c r="H36" s="73" t="s">
        <v>291</v>
      </c>
      <c r="I36" s="83">
        <v>8.879999976372055</v>
      </c>
      <c r="J36" s="86" t="s">
        <v>115</v>
      </c>
      <c r="K36" s="86" t="s">
        <v>119</v>
      </c>
      <c r="L36" s="87">
        <v>2.7400000000000001E-2</v>
      </c>
      <c r="M36" s="87">
        <v>6.3999999624100908E-3</v>
      </c>
      <c r="N36" s="83">
        <v>61.085842999999997</v>
      </c>
      <c r="O36" s="85">
        <v>121.94</v>
      </c>
      <c r="P36" s="83">
        <v>7.4488077E-2</v>
      </c>
      <c r="Q36" s="84">
        <f t="shared" si="0"/>
        <v>6.6350716297612156E-4</v>
      </c>
      <c r="R36" s="84">
        <f>P36/'סכום נכסי הקרן'!$C$42</f>
        <v>1.4418717501837962E-5</v>
      </c>
    </row>
    <row r="37" spans="2:18">
      <c r="B37" s="76" t="s">
        <v>1422</v>
      </c>
      <c r="C37" s="86" t="s">
        <v>1352</v>
      </c>
      <c r="D37" s="73" t="s">
        <v>1356</v>
      </c>
      <c r="E37" s="73"/>
      <c r="F37" s="73" t="s">
        <v>342</v>
      </c>
      <c r="G37" s="100">
        <v>42723</v>
      </c>
      <c r="H37" s="73" t="s">
        <v>291</v>
      </c>
      <c r="I37" s="83">
        <v>8.7299997922109807</v>
      </c>
      <c r="J37" s="86" t="s">
        <v>115</v>
      </c>
      <c r="K37" s="86" t="s">
        <v>119</v>
      </c>
      <c r="L37" s="87">
        <v>3.15E-2</v>
      </c>
      <c r="M37" s="87">
        <v>9.0999993073699395E-3</v>
      </c>
      <c r="N37" s="83">
        <v>8.7265490000000003</v>
      </c>
      <c r="O37" s="85">
        <v>122.43</v>
      </c>
      <c r="P37" s="83">
        <v>1.0683913999999999E-2</v>
      </c>
      <c r="Q37" s="84">
        <f t="shared" si="0"/>
        <v>9.516762619097908E-5</v>
      </c>
      <c r="R37" s="84">
        <f>P37/'סכום נכסי הקרן'!$C$42</f>
        <v>2.0680939015237518E-6</v>
      </c>
    </row>
    <row r="38" spans="2:18">
      <c r="B38" s="76" t="s">
        <v>1422</v>
      </c>
      <c r="C38" s="86" t="s">
        <v>1352</v>
      </c>
      <c r="D38" s="73" t="s">
        <v>1357</v>
      </c>
      <c r="E38" s="73"/>
      <c r="F38" s="73" t="s">
        <v>342</v>
      </c>
      <c r="G38" s="100">
        <v>42918</v>
      </c>
      <c r="H38" s="73" t="s">
        <v>291</v>
      </c>
      <c r="I38" s="83">
        <v>8.6899999980888438</v>
      </c>
      <c r="J38" s="86" t="s">
        <v>115</v>
      </c>
      <c r="K38" s="86" t="s">
        <v>119</v>
      </c>
      <c r="L38" s="87">
        <v>3.1899999999999998E-2</v>
      </c>
      <c r="M38" s="87">
        <v>1.1100000019111546E-2</v>
      </c>
      <c r="N38" s="83">
        <v>43.632744999999993</v>
      </c>
      <c r="O38" s="85">
        <v>119.92</v>
      </c>
      <c r="P38" s="83">
        <v>5.2324389999999998E-2</v>
      </c>
      <c r="Q38" s="84">
        <f t="shared" si="0"/>
        <v>4.6608274722082226E-4</v>
      </c>
      <c r="R38" s="84">
        <f>P38/'סכום נכסי הקרן'!$C$42</f>
        <v>1.0128474626429076E-5</v>
      </c>
    </row>
    <row r="39" spans="2:18">
      <c r="B39" s="76" t="s">
        <v>1422</v>
      </c>
      <c r="C39" s="86" t="s">
        <v>1352</v>
      </c>
      <c r="D39" s="73" t="s">
        <v>1358</v>
      </c>
      <c r="E39" s="73"/>
      <c r="F39" s="73" t="s">
        <v>342</v>
      </c>
      <c r="G39" s="100">
        <v>43915</v>
      </c>
      <c r="H39" s="73" t="s">
        <v>291</v>
      </c>
      <c r="I39" s="83">
        <v>8.7600000307947088</v>
      </c>
      <c r="J39" s="86" t="s">
        <v>115</v>
      </c>
      <c r="K39" s="86" t="s">
        <v>119</v>
      </c>
      <c r="L39" s="87">
        <v>2.6600000000000002E-2</v>
      </c>
      <c r="M39" s="87">
        <v>1.380000000779613E-2</v>
      </c>
      <c r="N39" s="83">
        <v>91.85841099999999</v>
      </c>
      <c r="O39" s="85">
        <v>111.71</v>
      </c>
      <c r="P39" s="83">
        <v>0.10261503399999999</v>
      </c>
      <c r="Q39" s="84">
        <f t="shared" si="0"/>
        <v>9.1404977588612271E-4</v>
      </c>
      <c r="R39" s="84">
        <f>P39/'סכום נכסי הקרן'!$C$42</f>
        <v>1.9863275389529756E-5</v>
      </c>
    </row>
    <row r="40" spans="2:18">
      <c r="B40" s="76" t="s">
        <v>1422</v>
      </c>
      <c r="C40" s="86" t="s">
        <v>1352</v>
      </c>
      <c r="D40" s="73" t="s">
        <v>1359</v>
      </c>
      <c r="E40" s="73"/>
      <c r="F40" s="73" t="s">
        <v>342</v>
      </c>
      <c r="G40" s="100">
        <v>44168</v>
      </c>
      <c r="H40" s="73" t="s">
        <v>291</v>
      </c>
      <c r="I40" s="83">
        <v>8.9299999680457844</v>
      </c>
      <c r="J40" s="86" t="s">
        <v>115</v>
      </c>
      <c r="K40" s="86" t="s">
        <v>119</v>
      </c>
      <c r="L40" s="87">
        <v>1.89E-2</v>
      </c>
      <c r="M40" s="87">
        <v>1.6499999978977491E-2</v>
      </c>
      <c r="N40" s="83">
        <v>93.033570999999995</v>
      </c>
      <c r="O40" s="85">
        <v>102.26</v>
      </c>
      <c r="P40" s="83">
        <v>9.5136128000000014E-2</v>
      </c>
      <c r="Q40" s="84">
        <f t="shared" si="0"/>
        <v>8.4743095711563581E-4</v>
      </c>
      <c r="R40" s="84">
        <f>P40/'סכום נכסי הקרן'!$C$42</f>
        <v>1.8415577486994286E-5</v>
      </c>
    </row>
    <row r="41" spans="2:18">
      <c r="B41" s="76" t="s">
        <v>1423</v>
      </c>
      <c r="C41" s="86" t="s">
        <v>1352</v>
      </c>
      <c r="D41" s="73" t="s">
        <v>1360</v>
      </c>
      <c r="E41" s="73"/>
      <c r="F41" s="73" t="s">
        <v>369</v>
      </c>
      <c r="G41" s="100">
        <v>43093</v>
      </c>
      <c r="H41" s="73" t="s">
        <v>117</v>
      </c>
      <c r="I41" s="83">
        <v>3.2300000031093665</v>
      </c>
      <c r="J41" s="86" t="s">
        <v>641</v>
      </c>
      <c r="K41" s="86" t="s">
        <v>119</v>
      </c>
      <c r="L41" s="87">
        <v>2.6089999999999999E-2</v>
      </c>
      <c r="M41" s="87">
        <v>1.9100000024370713E-2</v>
      </c>
      <c r="N41" s="83">
        <v>115.305508</v>
      </c>
      <c r="O41" s="85">
        <v>103.2</v>
      </c>
      <c r="P41" s="83">
        <v>0.11899528100000002</v>
      </c>
      <c r="Q41" s="84">
        <f t="shared" si="0"/>
        <v>1.0599578413583747E-3</v>
      </c>
      <c r="R41" s="84">
        <f>P41/'סכום נכסי הקרן'!$C$42</f>
        <v>2.3034013091663336E-5</v>
      </c>
    </row>
    <row r="42" spans="2:18">
      <c r="B42" s="76" t="s">
        <v>1423</v>
      </c>
      <c r="C42" s="86" t="s">
        <v>1352</v>
      </c>
      <c r="D42" s="73" t="s">
        <v>1361</v>
      </c>
      <c r="E42" s="73"/>
      <c r="F42" s="73" t="s">
        <v>369</v>
      </c>
      <c r="G42" s="100">
        <v>43363</v>
      </c>
      <c r="H42" s="73" t="s">
        <v>117</v>
      </c>
      <c r="I42" s="83">
        <v>3.2300000071667516</v>
      </c>
      <c r="J42" s="86" t="s">
        <v>641</v>
      </c>
      <c r="K42" s="86" t="s">
        <v>119</v>
      </c>
      <c r="L42" s="87">
        <v>2.6849999999999999E-2</v>
      </c>
      <c r="M42" s="87">
        <v>1.800000002408992E-2</v>
      </c>
      <c r="N42" s="83">
        <v>161.42771099999999</v>
      </c>
      <c r="O42" s="85">
        <v>102.86</v>
      </c>
      <c r="P42" s="83">
        <v>0.16604454699999999</v>
      </c>
      <c r="Q42" s="84">
        <f t="shared" si="0"/>
        <v>1.4790520945738104E-3</v>
      </c>
      <c r="R42" s="84">
        <f>P42/'סכום נכסי הקרן'!$C$42</f>
        <v>3.2141377685366424E-5</v>
      </c>
    </row>
    <row r="43" spans="2:18">
      <c r="B43" s="76" t="s">
        <v>1423</v>
      </c>
      <c r="C43" s="86" t="s">
        <v>1352</v>
      </c>
      <c r="D43" s="73" t="s">
        <v>1362</v>
      </c>
      <c r="E43" s="73"/>
      <c r="F43" s="73" t="s">
        <v>369</v>
      </c>
      <c r="G43" s="100">
        <v>41339</v>
      </c>
      <c r="H43" s="73" t="s">
        <v>117</v>
      </c>
      <c r="I43" s="83">
        <v>1.5000000076291882</v>
      </c>
      <c r="J43" s="86" t="s">
        <v>641</v>
      </c>
      <c r="K43" s="86" t="s">
        <v>119</v>
      </c>
      <c r="L43" s="87">
        <v>4.7500000000000001E-2</v>
      </c>
      <c r="M43" s="87">
        <v>3.8999999618540612E-3</v>
      </c>
      <c r="N43" s="83">
        <v>60.381220000000006</v>
      </c>
      <c r="O43" s="85">
        <v>108.54</v>
      </c>
      <c r="P43" s="83">
        <v>6.5537774999999993E-2</v>
      </c>
      <c r="Q43" s="84">
        <f t="shared" si="0"/>
        <v>5.837817931320389E-4</v>
      </c>
      <c r="R43" s="84">
        <f>P43/'סכום נכסי הקרן'!$C$42</f>
        <v>1.2686200281744667E-5</v>
      </c>
    </row>
    <row r="44" spans="2:18">
      <c r="B44" s="76" t="s">
        <v>1423</v>
      </c>
      <c r="C44" s="86" t="s">
        <v>1352</v>
      </c>
      <c r="D44" s="73" t="s">
        <v>1363</v>
      </c>
      <c r="E44" s="73"/>
      <c r="F44" s="73" t="s">
        <v>369</v>
      </c>
      <c r="G44" s="100">
        <v>41339</v>
      </c>
      <c r="H44" s="73" t="s">
        <v>117</v>
      </c>
      <c r="I44" s="83">
        <v>1.5000000044933062</v>
      </c>
      <c r="J44" s="86" t="s">
        <v>641</v>
      </c>
      <c r="K44" s="86" t="s">
        <v>119</v>
      </c>
      <c r="L44" s="87">
        <v>4.4999999999999998E-2</v>
      </c>
      <c r="M44" s="87">
        <v>2.7000000080879515E-3</v>
      </c>
      <c r="N44" s="83">
        <v>102.701099</v>
      </c>
      <c r="O44" s="85">
        <v>108.35</v>
      </c>
      <c r="P44" s="83">
        <v>0.111276633</v>
      </c>
      <c r="Q44" s="84">
        <f t="shared" si="0"/>
        <v>9.9120350586262367E-4</v>
      </c>
      <c r="R44" s="84">
        <f>P44/'סכום נכסי הקרן'!$C$42</f>
        <v>2.1539908135669818E-5</v>
      </c>
    </row>
    <row r="45" spans="2:18">
      <c r="B45" s="76" t="s">
        <v>1424</v>
      </c>
      <c r="C45" s="86" t="s">
        <v>1364</v>
      </c>
      <c r="D45" s="73">
        <v>6686</v>
      </c>
      <c r="E45" s="73"/>
      <c r="F45" s="73" t="s">
        <v>1145</v>
      </c>
      <c r="G45" s="100">
        <v>43471</v>
      </c>
      <c r="H45" s="73" t="s">
        <v>1351</v>
      </c>
      <c r="I45" s="83">
        <v>2.0000001052805947E-2</v>
      </c>
      <c r="J45" s="86" t="s">
        <v>115</v>
      </c>
      <c r="K45" s="86" t="s">
        <v>119</v>
      </c>
      <c r="L45" s="87">
        <v>2.2970000000000001E-2</v>
      </c>
      <c r="M45" s="87">
        <v>1.0799999998245323E-2</v>
      </c>
      <c r="N45" s="83">
        <v>225.39275099999998</v>
      </c>
      <c r="O45" s="85">
        <v>101.14</v>
      </c>
      <c r="P45" s="83">
        <v>0.22796223799999998</v>
      </c>
      <c r="Q45" s="84">
        <f t="shared" si="0"/>
        <v>2.0305877650871212E-3</v>
      </c>
      <c r="R45" s="84">
        <f>P45/'סכום נכסי הקרן'!$C$42</f>
        <v>4.4126835370025071E-5</v>
      </c>
    </row>
    <row r="46" spans="2:18">
      <c r="B46" s="76" t="s">
        <v>1425</v>
      </c>
      <c r="C46" s="86" t="s">
        <v>1352</v>
      </c>
      <c r="D46" s="73" t="s">
        <v>1365</v>
      </c>
      <c r="E46" s="73"/>
      <c r="F46" s="73" t="s">
        <v>1145</v>
      </c>
      <c r="G46" s="100">
        <v>40742</v>
      </c>
      <c r="H46" s="73" t="s">
        <v>1351</v>
      </c>
      <c r="I46" s="83">
        <v>4.4800000007079825</v>
      </c>
      <c r="J46" s="86" t="s">
        <v>341</v>
      </c>
      <c r="K46" s="86" t="s">
        <v>119</v>
      </c>
      <c r="L46" s="87">
        <v>4.4999999999999998E-2</v>
      </c>
      <c r="M46" s="87">
        <v>-3.3999999976400573E-3</v>
      </c>
      <c r="N46" s="83">
        <v>396.60477900000001</v>
      </c>
      <c r="O46" s="85">
        <v>128.21</v>
      </c>
      <c r="P46" s="83">
        <v>0.50848696800000004</v>
      </c>
      <c r="Q46" s="84">
        <f t="shared" si="0"/>
        <v>4.5293791857186749E-3</v>
      </c>
      <c r="R46" s="84">
        <f>P46/'סכום נכסי הקרן'!$C$42</f>
        <v>9.8428234963806631E-5</v>
      </c>
    </row>
    <row r="47" spans="2:18">
      <c r="B47" s="76" t="s">
        <v>1426</v>
      </c>
      <c r="C47" s="86" t="s">
        <v>1352</v>
      </c>
      <c r="D47" s="73">
        <v>7936</v>
      </c>
      <c r="E47" s="73"/>
      <c r="F47" s="73" t="s">
        <v>1366</v>
      </c>
      <c r="G47" s="100">
        <v>44087</v>
      </c>
      <c r="H47" s="73" t="s">
        <v>1351</v>
      </c>
      <c r="I47" s="83">
        <v>6.7399999903633656</v>
      </c>
      <c r="J47" s="86" t="s">
        <v>341</v>
      </c>
      <c r="K47" s="86" t="s">
        <v>119</v>
      </c>
      <c r="L47" s="87">
        <v>1.7947999999999999E-2</v>
      </c>
      <c r="M47" s="87">
        <v>1.0299999968455624E-2</v>
      </c>
      <c r="N47" s="83">
        <v>273.728522</v>
      </c>
      <c r="O47" s="85">
        <v>105.39</v>
      </c>
      <c r="P47" s="83">
        <v>0.288482497</v>
      </c>
      <c r="Q47" s="84">
        <f t="shared" si="0"/>
        <v>2.5696757234414513E-3</v>
      </c>
      <c r="R47" s="84">
        <f>P47/'סכום נכסי הקרן'!$C$42</f>
        <v>5.5841791008617632E-5</v>
      </c>
    </row>
    <row r="48" spans="2:18">
      <c r="B48" s="76" t="s">
        <v>1426</v>
      </c>
      <c r="C48" s="86" t="s">
        <v>1352</v>
      </c>
      <c r="D48" s="73">
        <v>7937</v>
      </c>
      <c r="E48" s="73"/>
      <c r="F48" s="73" t="s">
        <v>1366</v>
      </c>
      <c r="G48" s="100">
        <v>44087</v>
      </c>
      <c r="H48" s="73" t="s">
        <v>1351</v>
      </c>
      <c r="I48" s="83">
        <v>10.139999792047393</v>
      </c>
      <c r="J48" s="86" t="s">
        <v>341</v>
      </c>
      <c r="K48" s="86" t="s">
        <v>119</v>
      </c>
      <c r="L48" s="87">
        <v>2.8999999999999998E-2</v>
      </c>
      <c r="M48" s="87">
        <v>2.549999946219153E-2</v>
      </c>
      <c r="N48" s="83">
        <v>13.402677000000001</v>
      </c>
      <c r="O48" s="85">
        <v>104.05</v>
      </c>
      <c r="P48" s="83">
        <v>1.3945484999999997E-2</v>
      </c>
      <c r="Q48" s="84">
        <f t="shared" si="0"/>
        <v>1.2422027203999451E-4</v>
      </c>
      <c r="R48" s="84">
        <f>P48/'סכום נכסי הקרן'!$C$42</f>
        <v>2.6994388463152128E-6</v>
      </c>
    </row>
    <row r="49" spans="2:18">
      <c r="B49" s="76" t="s">
        <v>1427</v>
      </c>
      <c r="C49" s="86" t="s">
        <v>1364</v>
      </c>
      <c r="D49" s="73">
        <v>8063</v>
      </c>
      <c r="E49" s="73"/>
      <c r="F49" s="73" t="s">
        <v>467</v>
      </c>
      <c r="G49" s="100">
        <v>44147</v>
      </c>
      <c r="H49" s="73" t="s">
        <v>117</v>
      </c>
      <c r="I49" s="83">
        <v>9.2899999825241721</v>
      </c>
      <c r="J49" s="86" t="s">
        <v>663</v>
      </c>
      <c r="K49" s="86" t="s">
        <v>119</v>
      </c>
      <c r="L49" s="87">
        <v>1.6250000000000001E-2</v>
      </c>
      <c r="M49" s="87">
        <v>1.319999997166082E-2</v>
      </c>
      <c r="N49" s="83">
        <v>205.61427599999999</v>
      </c>
      <c r="O49" s="85">
        <v>102.97</v>
      </c>
      <c r="P49" s="83">
        <v>0.21172103000000003</v>
      </c>
      <c r="Q49" s="84">
        <f t="shared" si="0"/>
        <v>1.8859181981256189E-3</v>
      </c>
      <c r="R49" s="84">
        <f>P49/'סכום נכסי הקרן'!$C$42</f>
        <v>4.098301155993275E-5</v>
      </c>
    </row>
    <row r="50" spans="2:18">
      <c r="B50" s="76" t="s">
        <v>1427</v>
      </c>
      <c r="C50" s="86" t="s">
        <v>1364</v>
      </c>
      <c r="D50" s="73">
        <v>8145</v>
      </c>
      <c r="E50" s="73"/>
      <c r="F50" s="73" t="s">
        <v>467</v>
      </c>
      <c r="G50" s="100">
        <v>44185</v>
      </c>
      <c r="H50" s="73" t="s">
        <v>117</v>
      </c>
      <c r="I50" s="83">
        <v>9.3000000430445144</v>
      </c>
      <c r="J50" s="86" t="s">
        <v>663</v>
      </c>
      <c r="K50" s="86" t="s">
        <v>119</v>
      </c>
      <c r="L50" s="87">
        <v>1.4990000000000002E-2</v>
      </c>
      <c r="M50" s="87">
        <v>1.4000000061492162E-2</v>
      </c>
      <c r="N50" s="83">
        <v>96.655186</v>
      </c>
      <c r="O50" s="85">
        <v>100.95</v>
      </c>
      <c r="P50" s="83">
        <v>9.7573406000000015E-2</v>
      </c>
      <c r="Q50" s="84">
        <f t="shared" si="0"/>
        <v>8.6914116197384572E-4</v>
      </c>
      <c r="R50" s="84">
        <f>P50/'סכום נכסי הקרן'!$C$42</f>
        <v>1.888736336697404E-5</v>
      </c>
    </row>
    <row r="51" spans="2:18">
      <c r="B51" s="76" t="s">
        <v>1428</v>
      </c>
      <c r="C51" s="86" t="s">
        <v>1364</v>
      </c>
      <c r="D51" s="73" t="s">
        <v>1367</v>
      </c>
      <c r="E51" s="73"/>
      <c r="F51" s="73" t="s">
        <v>1366</v>
      </c>
      <c r="G51" s="100">
        <v>42901</v>
      </c>
      <c r="H51" s="73" t="s">
        <v>1351</v>
      </c>
      <c r="I51" s="83">
        <v>1.8200000000000003</v>
      </c>
      <c r="J51" s="86" t="s">
        <v>141</v>
      </c>
      <c r="K51" s="86" t="s">
        <v>119</v>
      </c>
      <c r="L51" s="87">
        <v>0.04</v>
      </c>
      <c r="M51" s="87">
        <v>1.38E-2</v>
      </c>
      <c r="N51" s="83">
        <v>178.13834200000002</v>
      </c>
      <c r="O51" s="85">
        <v>104.96</v>
      </c>
      <c r="P51" s="83">
        <v>0.186974</v>
      </c>
      <c r="Q51" s="84">
        <f t="shared" si="0"/>
        <v>1.6654824944708582E-3</v>
      </c>
      <c r="R51" s="84">
        <f>P51/'סכום נכסי הקרן'!$C$42</f>
        <v>3.6192708883982217E-5</v>
      </c>
    </row>
    <row r="52" spans="2:18">
      <c r="B52" s="76" t="s">
        <v>1429</v>
      </c>
      <c r="C52" s="86" t="s">
        <v>1352</v>
      </c>
      <c r="D52" s="73" t="s">
        <v>1368</v>
      </c>
      <c r="E52" s="73"/>
      <c r="F52" s="73" t="s">
        <v>1366</v>
      </c>
      <c r="G52" s="100">
        <v>44074</v>
      </c>
      <c r="H52" s="73" t="s">
        <v>1351</v>
      </c>
      <c r="I52" s="83">
        <v>11.37</v>
      </c>
      <c r="J52" s="86" t="s">
        <v>410</v>
      </c>
      <c r="K52" s="86" t="s">
        <v>119</v>
      </c>
      <c r="L52" s="87">
        <v>2.35E-2</v>
      </c>
      <c r="M52" s="87">
        <v>2.1999999999999999E-2</v>
      </c>
      <c r="N52" s="83">
        <v>1114.3699999999999</v>
      </c>
      <c r="O52" s="85">
        <v>102.32</v>
      </c>
      <c r="P52" s="83">
        <v>1.1402300000000001</v>
      </c>
      <c r="Q52" s="84">
        <f t="shared" si="0"/>
        <v>1.0156669401470295E-2</v>
      </c>
      <c r="R52" s="84">
        <f>P52/'סכום נכסי הקרן'!$C$42</f>
        <v>2.2071524624163276E-4</v>
      </c>
    </row>
    <row r="53" spans="2:18">
      <c r="B53" s="76" t="s">
        <v>1429</v>
      </c>
      <c r="C53" s="86" t="s">
        <v>1352</v>
      </c>
      <c r="D53" s="73" t="s">
        <v>1369</v>
      </c>
      <c r="E53" s="73"/>
      <c r="F53" s="73" t="s">
        <v>1366</v>
      </c>
      <c r="G53" s="100">
        <v>44189</v>
      </c>
      <c r="H53" s="73" t="s">
        <v>1351</v>
      </c>
      <c r="I53" s="83">
        <v>11.27</v>
      </c>
      <c r="J53" s="86" t="s">
        <v>410</v>
      </c>
      <c r="K53" s="86" t="s">
        <v>119</v>
      </c>
      <c r="L53" s="87">
        <v>2.4700000000000003E-2</v>
      </c>
      <c r="M53" s="87">
        <v>2.4500000000000001E-2</v>
      </c>
      <c r="N53" s="83">
        <v>138.94</v>
      </c>
      <c r="O53" s="85">
        <v>100.85</v>
      </c>
      <c r="P53" s="83">
        <v>0.14011999999999999</v>
      </c>
      <c r="Q53" s="84">
        <f t="shared" si="0"/>
        <v>1.2481275852538676E-3</v>
      </c>
      <c r="R53" s="84">
        <f>P53/'סכום נכסי הקרן'!$C$42</f>
        <v>2.7123142088330933E-5</v>
      </c>
    </row>
    <row r="54" spans="2:18">
      <c r="B54" s="76" t="s">
        <v>1430</v>
      </c>
      <c r="C54" s="86" t="s">
        <v>1352</v>
      </c>
      <c r="D54" s="73" t="s">
        <v>1370</v>
      </c>
      <c r="E54" s="73"/>
      <c r="F54" s="73" t="s">
        <v>467</v>
      </c>
      <c r="G54" s="100">
        <v>42122</v>
      </c>
      <c r="H54" s="73" t="s">
        <v>117</v>
      </c>
      <c r="I54" s="83">
        <v>5.4199999990060741</v>
      </c>
      <c r="J54" s="86" t="s">
        <v>410</v>
      </c>
      <c r="K54" s="86" t="s">
        <v>119</v>
      </c>
      <c r="L54" s="87">
        <v>2.4799999999999999E-2</v>
      </c>
      <c r="M54" s="87">
        <v>7.999999998315379E-3</v>
      </c>
      <c r="N54" s="83">
        <v>1071.489548</v>
      </c>
      <c r="O54" s="85">
        <v>110.8</v>
      </c>
      <c r="P54" s="83">
        <v>1.1872104290000001</v>
      </c>
      <c r="Q54" s="84">
        <f t="shared" si="0"/>
        <v>1.057515048484141E-2</v>
      </c>
      <c r="R54" s="84">
        <f>P54/'סכום נכסי הקרן'!$C$42</f>
        <v>2.2980928600139399E-4</v>
      </c>
    </row>
    <row r="55" spans="2:18">
      <c r="B55" s="76" t="s">
        <v>1431</v>
      </c>
      <c r="C55" s="86" t="s">
        <v>1364</v>
      </c>
      <c r="D55" s="73">
        <v>7970</v>
      </c>
      <c r="E55" s="73"/>
      <c r="F55" s="73" t="s">
        <v>1366</v>
      </c>
      <c r="G55" s="100">
        <v>44098</v>
      </c>
      <c r="H55" s="73" t="s">
        <v>1351</v>
      </c>
      <c r="I55" s="83">
        <v>10.010000023697671</v>
      </c>
      <c r="J55" s="86" t="s">
        <v>341</v>
      </c>
      <c r="K55" s="86" t="s">
        <v>119</v>
      </c>
      <c r="L55" s="87">
        <v>1.8500000000000003E-2</v>
      </c>
      <c r="M55" s="87">
        <v>1.4800000017885036E-2</v>
      </c>
      <c r="N55" s="83">
        <v>107.65893</v>
      </c>
      <c r="O55" s="85">
        <v>103.87</v>
      </c>
      <c r="P55" s="83">
        <v>0.111825335</v>
      </c>
      <c r="Q55" s="84">
        <f t="shared" si="0"/>
        <v>9.9609110293858707E-4</v>
      </c>
      <c r="R55" s="84">
        <f>P55/'סכום נכסי הקרן'!$C$42</f>
        <v>2.1646120827006894E-5</v>
      </c>
    </row>
    <row r="56" spans="2:18">
      <c r="B56" s="76" t="s">
        <v>1431</v>
      </c>
      <c r="C56" s="86" t="s">
        <v>1364</v>
      </c>
      <c r="D56" s="73">
        <v>8161</v>
      </c>
      <c r="E56" s="73"/>
      <c r="F56" s="73" t="s">
        <v>1366</v>
      </c>
      <c r="G56" s="100">
        <v>44194</v>
      </c>
      <c r="H56" s="73" t="s">
        <v>1351</v>
      </c>
      <c r="I56" s="83">
        <v>9.9500000116184069</v>
      </c>
      <c r="J56" s="86" t="s">
        <v>341</v>
      </c>
      <c r="K56" s="86" t="s">
        <v>119</v>
      </c>
      <c r="L56" s="87">
        <v>1.8769999999999998E-2</v>
      </c>
      <c r="M56" s="87">
        <v>1.910000002655636E-2</v>
      </c>
      <c r="N56" s="83">
        <v>120.788067</v>
      </c>
      <c r="O56" s="85">
        <v>99.76</v>
      </c>
      <c r="P56" s="83">
        <v>0.12049844799999999</v>
      </c>
      <c r="Q56" s="84">
        <f t="shared" si="0"/>
        <v>1.0733473945837763E-3</v>
      </c>
      <c r="R56" s="84">
        <f>P56/'סכום נכסי הקרן'!$C$42</f>
        <v>2.3324982347469E-5</v>
      </c>
    </row>
    <row r="57" spans="2:18">
      <c r="B57" s="76" t="s">
        <v>1431</v>
      </c>
      <c r="C57" s="86" t="s">
        <v>1364</v>
      </c>
      <c r="D57" s="73">
        <v>7699</v>
      </c>
      <c r="E57" s="73"/>
      <c r="F57" s="73" t="s">
        <v>1366</v>
      </c>
      <c r="G57" s="100">
        <v>43977</v>
      </c>
      <c r="H57" s="73" t="s">
        <v>1351</v>
      </c>
      <c r="I57" s="83">
        <v>10.010000000935991</v>
      </c>
      <c r="J57" s="86" t="s">
        <v>341</v>
      </c>
      <c r="K57" s="86" t="s">
        <v>119</v>
      </c>
      <c r="L57" s="87">
        <v>1.908E-2</v>
      </c>
      <c r="M57" s="87">
        <v>1.1999999990147458E-2</v>
      </c>
      <c r="N57" s="83">
        <v>189.059584</v>
      </c>
      <c r="O57" s="85">
        <v>107.37</v>
      </c>
      <c r="P57" s="83">
        <v>0.202993281</v>
      </c>
      <c r="Q57" s="84">
        <f t="shared" si="0"/>
        <v>1.8081752329238497E-3</v>
      </c>
      <c r="R57" s="84">
        <f>P57/'סכום נכסי הקרן'!$C$42</f>
        <v>3.9293574104620951E-5</v>
      </c>
    </row>
    <row r="58" spans="2:18">
      <c r="B58" s="76" t="s">
        <v>1431</v>
      </c>
      <c r="C58" s="86" t="s">
        <v>1364</v>
      </c>
      <c r="D58" s="73">
        <v>7567</v>
      </c>
      <c r="E58" s="73"/>
      <c r="F58" s="73" t="s">
        <v>1366</v>
      </c>
      <c r="G58" s="100">
        <v>43919</v>
      </c>
      <c r="H58" s="73" t="s">
        <v>1351</v>
      </c>
      <c r="I58" s="83">
        <v>9.6800000380260247</v>
      </c>
      <c r="J58" s="86" t="s">
        <v>341</v>
      </c>
      <c r="K58" s="86" t="s">
        <v>119</v>
      </c>
      <c r="L58" s="87">
        <v>2.69E-2</v>
      </c>
      <c r="M58" s="87">
        <v>1.4000000050477022E-2</v>
      </c>
      <c r="N58" s="83">
        <v>105.033102</v>
      </c>
      <c r="O58" s="85">
        <v>113.17</v>
      </c>
      <c r="P58" s="83">
        <v>0.11886596100000001</v>
      </c>
      <c r="Q58" s="84">
        <f t="shared" si="0"/>
        <v>1.0588059154425522E-3</v>
      </c>
      <c r="R58" s="84">
        <f>P58/'סכום נכסי הקרן'!$C$42</f>
        <v>2.3008980514337733E-5</v>
      </c>
    </row>
    <row r="59" spans="2:18">
      <c r="B59" s="76" t="s">
        <v>1431</v>
      </c>
      <c r="C59" s="86" t="s">
        <v>1364</v>
      </c>
      <c r="D59" s="73">
        <v>7856</v>
      </c>
      <c r="E59" s="73"/>
      <c r="F59" s="73" t="s">
        <v>1366</v>
      </c>
      <c r="G59" s="100">
        <v>44041</v>
      </c>
      <c r="H59" s="73" t="s">
        <v>1351</v>
      </c>
      <c r="I59" s="83">
        <v>9.9700000071992871</v>
      </c>
      <c r="J59" s="86" t="s">
        <v>341</v>
      </c>
      <c r="K59" s="86" t="s">
        <v>119</v>
      </c>
      <c r="L59" s="87">
        <v>1.9220000000000001E-2</v>
      </c>
      <c r="M59" s="87">
        <v>1.479999998859519E-2</v>
      </c>
      <c r="N59" s="83">
        <v>133.917205</v>
      </c>
      <c r="O59" s="85">
        <v>104.76</v>
      </c>
      <c r="P59" s="83">
        <v>0.14029166699999998</v>
      </c>
      <c r="Q59" s="84">
        <f t="shared" si="0"/>
        <v>1.2496567196970431E-3</v>
      </c>
      <c r="R59" s="84">
        <f>P59/'סכום נכסי הקרן'!$C$42</f>
        <v>2.7156371808805361E-5</v>
      </c>
    </row>
    <row r="60" spans="2:18">
      <c r="B60" s="76" t="s">
        <v>1431</v>
      </c>
      <c r="C60" s="86" t="s">
        <v>1364</v>
      </c>
      <c r="D60" s="73">
        <v>7566</v>
      </c>
      <c r="E60" s="73"/>
      <c r="F60" s="73" t="s">
        <v>1366</v>
      </c>
      <c r="G60" s="100">
        <v>43919</v>
      </c>
      <c r="H60" s="73" t="s">
        <v>1351</v>
      </c>
      <c r="I60" s="83">
        <v>9.2900000206479412</v>
      </c>
      <c r="J60" s="86" t="s">
        <v>341</v>
      </c>
      <c r="K60" s="86" t="s">
        <v>119</v>
      </c>
      <c r="L60" s="87">
        <v>2.69E-2</v>
      </c>
      <c r="M60" s="87">
        <v>1.3699999987358403E-2</v>
      </c>
      <c r="N60" s="83">
        <v>105.033102</v>
      </c>
      <c r="O60" s="85">
        <v>112.97</v>
      </c>
      <c r="P60" s="83">
        <v>0.118655895</v>
      </c>
      <c r="Q60" s="84">
        <f t="shared" si="0"/>
        <v>1.0569347395267376E-3</v>
      </c>
      <c r="R60" s="84">
        <f>P60/'סכום נכסי הקרן'!$C$42</f>
        <v>2.2968317868277731E-5</v>
      </c>
    </row>
    <row r="61" spans="2:18">
      <c r="B61" s="76" t="s">
        <v>1431</v>
      </c>
      <c r="C61" s="86" t="s">
        <v>1364</v>
      </c>
      <c r="D61" s="73">
        <v>7700</v>
      </c>
      <c r="E61" s="73"/>
      <c r="F61" s="73" t="s">
        <v>1366</v>
      </c>
      <c r="G61" s="100">
        <v>43977</v>
      </c>
      <c r="H61" s="73" t="s">
        <v>1351</v>
      </c>
      <c r="I61" s="83">
        <v>9.6100000189396209</v>
      </c>
      <c r="J61" s="86" t="s">
        <v>341</v>
      </c>
      <c r="K61" s="86" t="s">
        <v>119</v>
      </c>
      <c r="L61" s="87">
        <v>1.8769999999999998E-2</v>
      </c>
      <c r="M61" s="87">
        <v>1.1100000005158652E-2</v>
      </c>
      <c r="N61" s="83">
        <v>126.039723</v>
      </c>
      <c r="O61" s="85">
        <v>107.66</v>
      </c>
      <c r="P61" s="83">
        <v>0.13569436300000001</v>
      </c>
      <c r="Q61" s="84">
        <f t="shared" si="0"/>
        <v>1.2087059493559218E-3</v>
      </c>
      <c r="R61" s="84">
        <f>P61/'סכום נכסי הקרן'!$C$42</f>
        <v>2.6266467943438168E-5</v>
      </c>
    </row>
    <row r="62" spans="2:18">
      <c r="B62" s="76" t="s">
        <v>1431</v>
      </c>
      <c r="C62" s="86" t="s">
        <v>1364</v>
      </c>
      <c r="D62" s="73">
        <v>7855</v>
      </c>
      <c r="E62" s="73"/>
      <c r="F62" s="73" t="s">
        <v>1366</v>
      </c>
      <c r="G62" s="100">
        <v>44041</v>
      </c>
      <c r="H62" s="73" t="s">
        <v>1351</v>
      </c>
      <c r="I62" s="83">
        <v>9.5700000459831926</v>
      </c>
      <c r="J62" s="86" t="s">
        <v>341</v>
      </c>
      <c r="K62" s="86" t="s">
        <v>119</v>
      </c>
      <c r="L62" s="87">
        <v>1.9009999999999999E-2</v>
      </c>
      <c r="M62" s="87">
        <v>1.4300000041347287E-2</v>
      </c>
      <c r="N62" s="83">
        <v>76.148999000000003</v>
      </c>
      <c r="O62" s="85">
        <v>104.81</v>
      </c>
      <c r="P62" s="83">
        <v>7.9811769000000005E-2</v>
      </c>
      <c r="Q62" s="84">
        <f t="shared" si="0"/>
        <v>7.1092827945196612E-4</v>
      </c>
      <c r="R62" s="84">
        <f>P62/'סכום נכסי הקרן'!$C$42</f>
        <v>1.5449228881730274E-5</v>
      </c>
    </row>
    <row r="63" spans="2:18">
      <c r="B63" s="76" t="s">
        <v>1431</v>
      </c>
      <c r="C63" s="86" t="s">
        <v>1364</v>
      </c>
      <c r="D63" s="73">
        <v>7971</v>
      </c>
      <c r="E63" s="73"/>
      <c r="F63" s="73" t="s">
        <v>1366</v>
      </c>
      <c r="G63" s="100">
        <v>44098</v>
      </c>
      <c r="H63" s="73" t="s">
        <v>1351</v>
      </c>
      <c r="I63" s="83">
        <v>9.5999999309715118</v>
      </c>
      <c r="J63" s="86" t="s">
        <v>341</v>
      </c>
      <c r="K63" s="86" t="s">
        <v>119</v>
      </c>
      <c r="L63" s="87">
        <v>1.822E-2</v>
      </c>
      <c r="M63" s="87">
        <v>1.4300000008628562E-2</v>
      </c>
      <c r="N63" s="83">
        <v>44.639067999999995</v>
      </c>
      <c r="O63" s="85">
        <v>103.85</v>
      </c>
      <c r="P63" s="83">
        <v>4.6357672000000003E-2</v>
      </c>
      <c r="Q63" s="84">
        <f t="shared" si="0"/>
        <v>4.1293383679239822E-4</v>
      </c>
      <c r="R63" s="84">
        <f>P63/'סכום נכסי הקרן'!$C$42</f>
        <v>8.9734921819885841E-6</v>
      </c>
    </row>
    <row r="64" spans="2:18">
      <c r="B64" s="76" t="s">
        <v>1431</v>
      </c>
      <c r="C64" s="86" t="s">
        <v>1364</v>
      </c>
      <c r="D64" s="73">
        <v>8162</v>
      </c>
      <c r="E64" s="73"/>
      <c r="F64" s="73" t="s">
        <v>1366</v>
      </c>
      <c r="G64" s="100">
        <v>44194</v>
      </c>
      <c r="H64" s="73" t="s">
        <v>1351</v>
      </c>
      <c r="I64" s="83">
        <v>9.5599999594182563</v>
      </c>
      <c r="J64" s="86" t="s">
        <v>341</v>
      </c>
      <c r="K64" s="86" t="s">
        <v>119</v>
      </c>
      <c r="L64" s="87">
        <v>1.847E-2</v>
      </c>
      <c r="M64" s="87">
        <v>1.8799999907586133E-2</v>
      </c>
      <c r="N64" s="83">
        <v>99.781447000000014</v>
      </c>
      <c r="O64" s="85">
        <v>99.77</v>
      </c>
      <c r="P64" s="83">
        <v>9.9552159000000015E-2</v>
      </c>
      <c r="Q64" s="84">
        <f t="shared" si="0"/>
        <v>8.8676702697315949E-4</v>
      </c>
      <c r="R64" s="84">
        <f>P64/'סכום נכסי הקרן'!$C$42</f>
        <v>1.9270392190673092E-5</v>
      </c>
    </row>
    <row r="65" spans="2:18">
      <c r="B65" s="76" t="s">
        <v>1432</v>
      </c>
      <c r="C65" s="86" t="s">
        <v>1352</v>
      </c>
      <c r="D65" s="73" t="s">
        <v>1371</v>
      </c>
      <c r="E65" s="73"/>
      <c r="F65" s="73" t="s">
        <v>742</v>
      </c>
      <c r="G65" s="100">
        <v>43801</v>
      </c>
      <c r="H65" s="73" t="s">
        <v>291</v>
      </c>
      <c r="I65" s="83">
        <v>6.39</v>
      </c>
      <c r="J65" s="86" t="s">
        <v>410</v>
      </c>
      <c r="K65" s="86" t="s">
        <v>120</v>
      </c>
      <c r="L65" s="87">
        <v>2.3629999999999998E-2</v>
      </c>
      <c r="M65" s="87">
        <v>2.0100000000000003E-2</v>
      </c>
      <c r="N65" s="83">
        <v>1808.3</v>
      </c>
      <c r="O65" s="85">
        <v>102.55</v>
      </c>
      <c r="P65" s="83">
        <v>7.3139799999999999</v>
      </c>
      <c r="Q65" s="84">
        <f t="shared" si="0"/>
        <v>6.5149730202648318E-2</v>
      </c>
      <c r="R65" s="84">
        <f>P65/'סכום נכסי הקרן'!$C$42</f>
        <v>1.4157730429004472E-3</v>
      </c>
    </row>
    <row r="66" spans="2:18">
      <c r="B66" s="76" t="s">
        <v>1433</v>
      </c>
      <c r="C66" s="86" t="s">
        <v>1364</v>
      </c>
      <c r="D66" s="73">
        <v>7497</v>
      </c>
      <c r="E66" s="73"/>
      <c r="F66" s="73" t="s">
        <v>281</v>
      </c>
      <c r="G66" s="100">
        <v>43902</v>
      </c>
      <c r="H66" s="73" t="s">
        <v>1351</v>
      </c>
      <c r="I66" s="83">
        <v>7.5799999938513274</v>
      </c>
      <c r="J66" s="86" t="s">
        <v>341</v>
      </c>
      <c r="K66" s="86" t="s">
        <v>119</v>
      </c>
      <c r="L66" s="87">
        <v>2.7000000000000003E-2</v>
      </c>
      <c r="M66" s="87">
        <v>1.5700000045584986E-2</v>
      </c>
      <c r="N66" s="83">
        <v>86.596283999999997</v>
      </c>
      <c r="O66" s="85">
        <v>108.93</v>
      </c>
      <c r="P66" s="83">
        <v>9.4329301000000004E-2</v>
      </c>
      <c r="Q66" s="84">
        <f t="shared" si="0"/>
        <v>8.4024409560244965E-4</v>
      </c>
      <c r="R66" s="84">
        <f>P66/'סכום נכסי הקרן'!$C$42</f>
        <v>1.8259399329973859E-5</v>
      </c>
    </row>
    <row r="67" spans="2:18">
      <c r="B67" s="76" t="s">
        <v>1433</v>
      </c>
      <c r="C67" s="86" t="s">
        <v>1364</v>
      </c>
      <c r="D67" s="73">
        <v>8084</v>
      </c>
      <c r="E67" s="73"/>
      <c r="F67" s="73" t="s">
        <v>281</v>
      </c>
      <c r="G67" s="100">
        <v>44159</v>
      </c>
      <c r="H67" s="73" t="s">
        <v>1351</v>
      </c>
      <c r="I67" s="83">
        <v>7.6100018444159305</v>
      </c>
      <c r="J67" s="86" t="s">
        <v>341</v>
      </c>
      <c r="K67" s="86" t="s">
        <v>119</v>
      </c>
      <c r="L67" s="87">
        <v>2.7000000000000003E-2</v>
      </c>
      <c r="M67" s="87">
        <v>2.5500008383708774E-2</v>
      </c>
      <c r="N67" s="83">
        <v>1.236235</v>
      </c>
      <c r="O67" s="85">
        <v>101.31</v>
      </c>
      <c r="P67" s="83">
        <v>1.252429E-3</v>
      </c>
      <c r="Q67" s="84">
        <f t="shared" si="0"/>
        <v>1.1156088948557781E-5</v>
      </c>
      <c r="R67" s="84">
        <f>P67/'סכום נכסי הקרן'!$C$42</f>
        <v>2.4243369770586797E-7</v>
      </c>
    </row>
    <row r="68" spans="2:18">
      <c r="B68" s="76" t="s">
        <v>1433</v>
      </c>
      <c r="C68" s="86" t="s">
        <v>1364</v>
      </c>
      <c r="D68" s="73">
        <v>7583</v>
      </c>
      <c r="E68" s="73"/>
      <c r="F68" s="73" t="s">
        <v>281</v>
      </c>
      <c r="G68" s="100">
        <v>43926</v>
      </c>
      <c r="H68" s="73" t="s">
        <v>1351</v>
      </c>
      <c r="I68" s="83">
        <v>7.580000336653451</v>
      </c>
      <c r="J68" s="86" t="s">
        <v>341</v>
      </c>
      <c r="K68" s="86" t="s">
        <v>119</v>
      </c>
      <c r="L68" s="87">
        <v>2.7000000000000003E-2</v>
      </c>
      <c r="M68" s="87">
        <v>1.6900001027448847E-2</v>
      </c>
      <c r="N68" s="83">
        <v>4.2383379999999997</v>
      </c>
      <c r="O68" s="85">
        <v>107.93</v>
      </c>
      <c r="P68" s="83">
        <v>4.5744369999999998E-3</v>
      </c>
      <c r="Q68" s="84">
        <f t="shared" si="0"/>
        <v>4.0747081121224282E-5</v>
      </c>
      <c r="R68" s="84">
        <f>P68/'סכום נכסי הקרן'!$C$42</f>
        <v>8.8547748162373884E-7</v>
      </c>
    </row>
    <row r="69" spans="2:18">
      <c r="B69" s="76" t="s">
        <v>1433</v>
      </c>
      <c r="C69" s="86" t="s">
        <v>1364</v>
      </c>
      <c r="D69" s="73">
        <v>7658</v>
      </c>
      <c r="E69" s="73"/>
      <c r="F69" s="73" t="s">
        <v>281</v>
      </c>
      <c r="G69" s="100">
        <v>43956</v>
      </c>
      <c r="H69" s="73" t="s">
        <v>1351</v>
      </c>
      <c r="I69" s="83">
        <v>7.5499995829815703</v>
      </c>
      <c r="J69" s="86" t="s">
        <v>341</v>
      </c>
      <c r="K69" s="86" t="s">
        <v>119</v>
      </c>
      <c r="L69" s="87">
        <v>2.7000000000000003E-2</v>
      </c>
      <c r="M69" s="87">
        <v>2.1099998857060601E-2</v>
      </c>
      <c r="N69" s="83">
        <v>6.1856650000000002</v>
      </c>
      <c r="O69" s="85">
        <v>104.67</v>
      </c>
      <c r="P69" s="83">
        <v>6.4745340000000005E-3</v>
      </c>
      <c r="Q69" s="84">
        <f t="shared" si="0"/>
        <v>5.7672312925093247E-5</v>
      </c>
      <c r="R69" s="84">
        <f>P69/'סכום נכסי הקרן'!$C$42</f>
        <v>1.2532807995841396E-6</v>
      </c>
    </row>
    <row r="70" spans="2:18">
      <c r="B70" s="76" t="s">
        <v>1433</v>
      </c>
      <c r="C70" s="86" t="s">
        <v>1364</v>
      </c>
      <c r="D70" s="73">
        <v>7716</v>
      </c>
      <c r="E70" s="73"/>
      <c r="F70" s="73" t="s">
        <v>281</v>
      </c>
      <c r="G70" s="100">
        <v>43986</v>
      </c>
      <c r="H70" s="73" t="s">
        <v>1351</v>
      </c>
      <c r="I70" s="83">
        <v>7.5599998892277256</v>
      </c>
      <c r="J70" s="86" t="s">
        <v>341</v>
      </c>
      <c r="K70" s="86" t="s">
        <v>119</v>
      </c>
      <c r="L70" s="87">
        <v>2.7000000000000003E-2</v>
      </c>
      <c r="M70" s="87">
        <v>2.0900000501936872E-2</v>
      </c>
      <c r="N70" s="83">
        <v>5.5129970000000004</v>
      </c>
      <c r="O70" s="85">
        <v>104.8</v>
      </c>
      <c r="P70" s="83">
        <v>5.7776189999999995E-3</v>
      </c>
      <c r="Q70" s="84">
        <f t="shared" si="0"/>
        <v>5.1464499364736404E-5</v>
      </c>
      <c r="R70" s="84">
        <f>P70/'סכום נכסי הקרן'!$C$42</f>
        <v>1.1183783975823612E-6</v>
      </c>
    </row>
    <row r="71" spans="2:18">
      <c r="B71" s="76" t="s">
        <v>1433</v>
      </c>
      <c r="C71" s="86" t="s">
        <v>1364</v>
      </c>
      <c r="D71" s="73">
        <v>7805</v>
      </c>
      <c r="E71" s="73"/>
      <c r="F71" s="73" t="s">
        <v>281</v>
      </c>
      <c r="G71" s="100">
        <v>44017</v>
      </c>
      <c r="H71" s="73" t="s">
        <v>1351</v>
      </c>
      <c r="I71" s="83">
        <v>7.5899999155856301</v>
      </c>
      <c r="J71" s="86" t="s">
        <v>341</v>
      </c>
      <c r="K71" s="86" t="s">
        <v>119</v>
      </c>
      <c r="L71" s="87">
        <v>2.7000000000000003E-2</v>
      </c>
      <c r="M71" s="87">
        <v>0.02</v>
      </c>
      <c r="N71" s="83">
        <v>3.7061890000000002</v>
      </c>
      <c r="O71" s="85">
        <v>105.48</v>
      </c>
      <c r="P71" s="83">
        <v>3.909287E-3</v>
      </c>
      <c r="Q71" s="84">
        <f t="shared" si="0"/>
        <v>3.4822216267301857E-5</v>
      </c>
      <c r="R71" s="84">
        <f>P71/'סכום נכסי הקרן'!$C$42</f>
        <v>7.5672385644493976E-7</v>
      </c>
    </row>
    <row r="72" spans="2:18">
      <c r="B72" s="76" t="s">
        <v>1433</v>
      </c>
      <c r="C72" s="86" t="s">
        <v>1364</v>
      </c>
      <c r="D72" s="73">
        <v>7863</v>
      </c>
      <c r="E72" s="73"/>
      <c r="F72" s="73" t="s">
        <v>281</v>
      </c>
      <c r="G72" s="100">
        <v>44048</v>
      </c>
      <c r="H72" s="73" t="s">
        <v>1351</v>
      </c>
      <c r="I72" s="83">
        <v>7.5799996752008836</v>
      </c>
      <c r="J72" s="86" t="s">
        <v>341</v>
      </c>
      <c r="K72" s="86" t="s">
        <v>119</v>
      </c>
      <c r="L72" s="87">
        <v>2.7000000000000003E-2</v>
      </c>
      <c r="M72" s="87">
        <v>2.3199998505349196E-2</v>
      </c>
      <c r="N72" s="83">
        <v>6.7522070000000012</v>
      </c>
      <c r="O72" s="85">
        <v>103.05</v>
      </c>
      <c r="P72" s="83">
        <v>6.9581470000000005E-3</v>
      </c>
      <c r="Q72" s="84">
        <f t="shared" si="0"/>
        <v>6.1980125699053975E-5</v>
      </c>
      <c r="R72" s="84">
        <f>P72/'סכום נכסי הקרן'!$C$42</f>
        <v>1.3468941603803427E-6</v>
      </c>
    </row>
    <row r="73" spans="2:18">
      <c r="B73" s="76" t="s">
        <v>1433</v>
      </c>
      <c r="C73" s="86" t="s">
        <v>1364</v>
      </c>
      <c r="D73" s="73">
        <v>7919</v>
      </c>
      <c r="E73" s="73"/>
      <c r="F73" s="73" t="s">
        <v>281</v>
      </c>
      <c r="G73" s="100">
        <v>44080</v>
      </c>
      <c r="H73" s="73" t="s">
        <v>1351</v>
      </c>
      <c r="I73" s="83">
        <v>7.5899999511298564</v>
      </c>
      <c r="J73" s="86" t="s">
        <v>341</v>
      </c>
      <c r="K73" s="86" t="s">
        <v>119</v>
      </c>
      <c r="L73" s="87">
        <v>2.7000000000000003E-2</v>
      </c>
      <c r="M73" s="87">
        <v>2.3199999594285588E-2</v>
      </c>
      <c r="N73" s="83">
        <v>10.520003000000001</v>
      </c>
      <c r="O73" s="85">
        <v>103.09</v>
      </c>
      <c r="P73" s="83">
        <v>1.0845066999999998E-2</v>
      </c>
      <c r="Q73" s="84">
        <f t="shared" si="0"/>
        <v>9.6603106527450784E-5</v>
      </c>
      <c r="R73" s="84">
        <f>P73/'סכום נכסי הקרן'!$C$42</f>
        <v>2.0992884184875023E-6</v>
      </c>
    </row>
    <row r="74" spans="2:18">
      <c r="B74" s="76" t="s">
        <v>1433</v>
      </c>
      <c r="C74" s="86" t="s">
        <v>1364</v>
      </c>
      <c r="D74" s="73">
        <v>7997</v>
      </c>
      <c r="E74" s="73"/>
      <c r="F74" s="73" t="s">
        <v>281</v>
      </c>
      <c r="G74" s="100">
        <v>44115</v>
      </c>
      <c r="H74" s="73" t="s">
        <v>1351</v>
      </c>
      <c r="I74" s="83">
        <v>7.6100000761683715</v>
      </c>
      <c r="J74" s="86" t="s">
        <v>341</v>
      </c>
      <c r="K74" s="86" t="s">
        <v>119</v>
      </c>
      <c r="L74" s="87">
        <v>2.7000000000000003E-2</v>
      </c>
      <c r="M74" s="87">
        <v>2.3100000069243974E-2</v>
      </c>
      <c r="N74" s="83">
        <v>7.0010159999999999</v>
      </c>
      <c r="O74" s="85">
        <v>103.14</v>
      </c>
      <c r="P74" s="83">
        <v>7.220845E-3</v>
      </c>
      <c r="Q74" s="84">
        <f t="shared" si="0"/>
        <v>6.4320124417231408E-5</v>
      </c>
      <c r="R74" s="84">
        <f>P74/'סכום נכסי הקרן'!$C$42</f>
        <v>1.3977448253840564E-6</v>
      </c>
    </row>
    <row r="75" spans="2:18">
      <c r="B75" s="76" t="s">
        <v>1433</v>
      </c>
      <c r="C75" s="86" t="s">
        <v>1364</v>
      </c>
      <c r="D75" s="73">
        <v>8042</v>
      </c>
      <c r="E75" s="73"/>
      <c r="F75" s="73" t="s">
        <v>281</v>
      </c>
      <c r="G75" s="100">
        <v>44138</v>
      </c>
      <c r="H75" s="73" t="s">
        <v>1351</v>
      </c>
      <c r="I75" s="83">
        <v>7.6299996898298819</v>
      </c>
      <c r="J75" s="86" t="s">
        <v>341</v>
      </c>
      <c r="K75" s="86" t="s">
        <v>119</v>
      </c>
      <c r="L75" s="87">
        <v>2.7000000000000003E-2</v>
      </c>
      <c r="M75" s="87">
        <v>2.209999956720449E-2</v>
      </c>
      <c r="N75" s="83">
        <v>5.3366809999999996</v>
      </c>
      <c r="O75" s="85">
        <v>103.91</v>
      </c>
      <c r="P75" s="83">
        <v>5.5453439999999998E-3</v>
      </c>
      <c r="Q75" s="84">
        <f t="shared" ref="Q75:Q122" si="1">IFERROR(P75/$P$10,0)</f>
        <v>4.9395495404810325E-5</v>
      </c>
      <c r="R75" s="84">
        <f>P75/'סכום נכסי הקרן'!$C$42</f>
        <v>1.0734167373727762E-6</v>
      </c>
    </row>
    <row r="76" spans="2:18">
      <c r="B76" s="76" t="s">
        <v>1434</v>
      </c>
      <c r="C76" s="86" t="s">
        <v>1364</v>
      </c>
      <c r="D76" s="73">
        <v>7490</v>
      </c>
      <c r="E76" s="73"/>
      <c r="F76" s="73" t="s">
        <v>281</v>
      </c>
      <c r="G76" s="100">
        <v>43899</v>
      </c>
      <c r="H76" s="73" t="s">
        <v>1351</v>
      </c>
      <c r="I76" s="83">
        <v>4.7200000082235594</v>
      </c>
      <c r="J76" s="86" t="s">
        <v>115</v>
      </c>
      <c r="K76" s="86" t="s">
        <v>119</v>
      </c>
      <c r="L76" s="87">
        <v>2.3889999999999998E-2</v>
      </c>
      <c r="M76" s="87">
        <v>1.5800000037691313E-2</v>
      </c>
      <c r="N76" s="83">
        <v>56.204999999999998</v>
      </c>
      <c r="O76" s="85">
        <v>103.85</v>
      </c>
      <c r="P76" s="83">
        <v>5.8368890999999992E-2</v>
      </c>
      <c r="Q76" s="84">
        <f t="shared" si="1"/>
        <v>5.1992451454307878E-4</v>
      </c>
      <c r="R76" s="84">
        <f>P76/'סכום נכסי הקרן'!$C$42</f>
        <v>1.1298513589289897E-5</v>
      </c>
    </row>
    <row r="77" spans="2:18">
      <c r="B77" s="76" t="s">
        <v>1434</v>
      </c>
      <c r="C77" s="86" t="s">
        <v>1364</v>
      </c>
      <c r="D77" s="73">
        <v>7491</v>
      </c>
      <c r="E77" s="73"/>
      <c r="F77" s="73" t="s">
        <v>281</v>
      </c>
      <c r="G77" s="100">
        <v>43899</v>
      </c>
      <c r="H77" s="73" t="s">
        <v>1351</v>
      </c>
      <c r="I77" s="83">
        <v>4.8899999940070469</v>
      </c>
      <c r="J77" s="86" t="s">
        <v>115</v>
      </c>
      <c r="K77" s="86" t="s">
        <v>119</v>
      </c>
      <c r="L77" s="87">
        <v>1.2969999999999999E-2</v>
      </c>
      <c r="M77" s="87">
        <v>1.8000000116935697E-3</v>
      </c>
      <c r="N77" s="83">
        <v>259.29000000000002</v>
      </c>
      <c r="O77" s="85">
        <v>105.54</v>
      </c>
      <c r="P77" s="83">
        <v>0.27365467599999999</v>
      </c>
      <c r="Q77" s="84">
        <f t="shared" si="1"/>
        <v>2.4375959887903906E-3</v>
      </c>
      <c r="R77" s="84">
        <f>P77/'סכום נכסי הקרן'!$C$42</f>
        <v>5.29715576668867E-5</v>
      </c>
    </row>
    <row r="78" spans="2:18">
      <c r="B78" s="76" t="s">
        <v>1425</v>
      </c>
      <c r="C78" s="86" t="s">
        <v>1364</v>
      </c>
      <c r="D78" s="73" t="s">
        <v>1372</v>
      </c>
      <c r="E78" s="73"/>
      <c r="F78" s="73" t="s">
        <v>281</v>
      </c>
      <c r="G78" s="100">
        <v>40742</v>
      </c>
      <c r="H78" s="73" t="s">
        <v>1351</v>
      </c>
      <c r="I78" s="83">
        <v>7.039999995718027</v>
      </c>
      <c r="J78" s="86" t="s">
        <v>341</v>
      </c>
      <c r="K78" s="86" t="s">
        <v>119</v>
      </c>
      <c r="L78" s="87">
        <v>0.06</v>
      </c>
      <c r="M78" s="87">
        <v>-7.0000000356831144E-4</v>
      </c>
      <c r="N78" s="83">
        <v>445.65329899999995</v>
      </c>
      <c r="O78" s="85">
        <v>157.21</v>
      </c>
      <c r="P78" s="83">
        <v>0.7006115249999999</v>
      </c>
      <c r="Q78" s="84">
        <f t="shared" si="1"/>
        <v>6.2407405859212072E-3</v>
      </c>
      <c r="R78" s="84">
        <f>P78/'סכום נכסי הקרן'!$C$42</f>
        <v>1.3561794134525561E-4</v>
      </c>
    </row>
    <row r="79" spans="2:18">
      <c r="B79" s="76" t="s">
        <v>1425</v>
      </c>
      <c r="C79" s="86" t="s">
        <v>1364</v>
      </c>
      <c r="D79" s="73" t="s">
        <v>1373</v>
      </c>
      <c r="E79" s="73"/>
      <c r="F79" s="73" t="s">
        <v>281</v>
      </c>
      <c r="G79" s="100">
        <v>42201</v>
      </c>
      <c r="H79" s="73" t="s">
        <v>1351</v>
      </c>
      <c r="I79" s="83">
        <v>6.4299999470512619</v>
      </c>
      <c r="J79" s="86" t="s">
        <v>341</v>
      </c>
      <c r="K79" s="86" t="s">
        <v>119</v>
      </c>
      <c r="L79" s="87">
        <v>4.2030000000000005E-2</v>
      </c>
      <c r="M79" s="87">
        <v>7.7999999905448694E-3</v>
      </c>
      <c r="N79" s="83">
        <v>33.830522999999999</v>
      </c>
      <c r="O79" s="85">
        <v>125.05</v>
      </c>
      <c r="P79" s="83">
        <v>4.2305068000000001E-2</v>
      </c>
      <c r="Q79" s="84">
        <f t="shared" si="1"/>
        <v>3.7683501546417834E-4</v>
      </c>
      <c r="R79" s="84">
        <f>P79/'סכום נכסי הקרן'!$C$42</f>
        <v>8.189026337571383E-6</v>
      </c>
    </row>
    <row r="80" spans="2:18">
      <c r="B80" s="76" t="s">
        <v>1435</v>
      </c>
      <c r="C80" s="86" t="s">
        <v>1352</v>
      </c>
      <c r="D80" s="73" t="s">
        <v>1374</v>
      </c>
      <c r="E80" s="73"/>
      <c r="F80" s="73" t="s">
        <v>281</v>
      </c>
      <c r="G80" s="100">
        <v>42521</v>
      </c>
      <c r="H80" s="73" t="s">
        <v>1351</v>
      </c>
      <c r="I80" s="83">
        <v>2.9900000298334497</v>
      </c>
      <c r="J80" s="86" t="s">
        <v>115</v>
      </c>
      <c r="K80" s="86" t="s">
        <v>119</v>
      </c>
      <c r="L80" s="87">
        <v>2.3E-2</v>
      </c>
      <c r="M80" s="87">
        <v>1.4200000111243373E-2</v>
      </c>
      <c r="N80" s="83">
        <v>37.878678999999998</v>
      </c>
      <c r="O80" s="85">
        <v>104.42</v>
      </c>
      <c r="P80" s="83">
        <v>3.9552917999999999E-2</v>
      </c>
      <c r="Q80" s="84">
        <f t="shared" si="1"/>
        <v>3.5232006874881696E-4</v>
      </c>
      <c r="R80" s="84">
        <f>P80/'סכום נכסי הקרן'!$C$42</f>
        <v>7.6562904290758075E-6</v>
      </c>
    </row>
    <row r="81" spans="2:18">
      <c r="B81" s="76" t="s">
        <v>1435</v>
      </c>
      <c r="C81" s="86" t="s">
        <v>1352</v>
      </c>
      <c r="D81" s="73" t="s">
        <v>1375</v>
      </c>
      <c r="E81" s="73"/>
      <c r="F81" s="73" t="s">
        <v>281</v>
      </c>
      <c r="G81" s="100">
        <v>42474</v>
      </c>
      <c r="H81" s="73" t="s">
        <v>1351</v>
      </c>
      <c r="I81" s="83">
        <v>1.8499999966277809</v>
      </c>
      <c r="J81" s="86" t="s">
        <v>115</v>
      </c>
      <c r="K81" s="86" t="s">
        <v>119</v>
      </c>
      <c r="L81" s="87">
        <v>2.2000000000000002E-2</v>
      </c>
      <c r="M81" s="87">
        <v>1.6900000155122063E-2</v>
      </c>
      <c r="N81" s="83">
        <v>29.340128</v>
      </c>
      <c r="O81" s="85">
        <v>101.07</v>
      </c>
      <c r="P81" s="83">
        <v>2.9654066000000003E-2</v>
      </c>
      <c r="Q81" s="84">
        <f t="shared" si="1"/>
        <v>2.641454309844335E-4</v>
      </c>
      <c r="R81" s="84">
        <f>P81/'סכום נכסי הקרן'!$C$42</f>
        <v>5.7401616158631417E-6</v>
      </c>
    </row>
    <row r="82" spans="2:18">
      <c r="B82" s="76" t="s">
        <v>1435</v>
      </c>
      <c r="C82" s="86" t="s">
        <v>1352</v>
      </c>
      <c r="D82" s="73" t="s">
        <v>1376</v>
      </c>
      <c r="E82" s="73"/>
      <c r="F82" s="73" t="s">
        <v>281</v>
      </c>
      <c r="G82" s="100">
        <v>42562</v>
      </c>
      <c r="H82" s="73" t="s">
        <v>1351</v>
      </c>
      <c r="I82" s="83">
        <v>2.9499999364968597</v>
      </c>
      <c r="J82" s="86" t="s">
        <v>115</v>
      </c>
      <c r="K82" s="86" t="s">
        <v>119</v>
      </c>
      <c r="L82" s="87">
        <v>3.3700000000000001E-2</v>
      </c>
      <c r="M82" s="87">
        <v>2.5500000057730125E-2</v>
      </c>
      <c r="N82" s="83">
        <v>8.4349329999999991</v>
      </c>
      <c r="O82" s="85">
        <v>102.68</v>
      </c>
      <c r="P82" s="83">
        <v>8.6609890000000009E-3</v>
      </c>
      <c r="Q82" s="84">
        <f t="shared" si="1"/>
        <v>7.7148296363690493E-5</v>
      </c>
      <c r="R82" s="84">
        <f>P82/'סכום נכסי הקרן'!$C$42</f>
        <v>1.6765146679451275E-6</v>
      </c>
    </row>
    <row r="83" spans="2:18">
      <c r="B83" s="76" t="s">
        <v>1435</v>
      </c>
      <c r="C83" s="86" t="s">
        <v>1352</v>
      </c>
      <c r="D83" s="73" t="s">
        <v>1377</v>
      </c>
      <c r="E83" s="73"/>
      <c r="F83" s="73" t="s">
        <v>281</v>
      </c>
      <c r="G83" s="100">
        <v>42717</v>
      </c>
      <c r="H83" s="73" t="s">
        <v>1351</v>
      </c>
      <c r="I83" s="83">
        <v>2.8000001850124208</v>
      </c>
      <c r="J83" s="86" t="s">
        <v>115</v>
      </c>
      <c r="K83" s="86" t="s">
        <v>119</v>
      </c>
      <c r="L83" s="87">
        <v>3.85E-2</v>
      </c>
      <c r="M83" s="87">
        <v>3.0900002173895949E-2</v>
      </c>
      <c r="N83" s="83">
        <v>2.1107269999999998</v>
      </c>
      <c r="O83" s="85">
        <v>102.43</v>
      </c>
      <c r="P83" s="83">
        <v>2.162017E-3</v>
      </c>
      <c r="Q83" s="84">
        <f t="shared" si="1"/>
        <v>1.9258300438822516E-5</v>
      </c>
      <c r="R83" s="84">
        <f>P83/'סכום נכסי הקרן'!$C$42</f>
        <v>4.1850338487287311E-7</v>
      </c>
    </row>
    <row r="84" spans="2:18">
      <c r="B84" s="76" t="s">
        <v>1435</v>
      </c>
      <c r="C84" s="86" t="s">
        <v>1352</v>
      </c>
      <c r="D84" s="73" t="s">
        <v>1378</v>
      </c>
      <c r="E84" s="73"/>
      <c r="F84" s="73" t="s">
        <v>281</v>
      </c>
      <c r="G84" s="100">
        <v>42710</v>
      </c>
      <c r="H84" s="73" t="s">
        <v>1351</v>
      </c>
      <c r="I84" s="83">
        <v>2.8000002475311478</v>
      </c>
      <c r="J84" s="86" t="s">
        <v>115</v>
      </c>
      <c r="K84" s="86" t="s">
        <v>119</v>
      </c>
      <c r="L84" s="87">
        <v>3.8399999999999997E-2</v>
      </c>
      <c r="M84" s="87">
        <v>3.0800002104014759E-2</v>
      </c>
      <c r="N84" s="83">
        <v>6.3104890000000005</v>
      </c>
      <c r="O84" s="85">
        <v>102.43</v>
      </c>
      <c r="P84" s="83">
        <v>6.4638329999999996E-3</v>
      </c>
      <c r="Q84" s="84">
        <f t="shared" si="1"/>
        <v>5.7576993104298191E-5</v>
      </c>
      <c r="R84" s="84">
        <f>P84/'סכום נכסי הקרן'!$C$42</f>
        <v>1.2512093983317326E-6</v>
      </c>
    </row>
    <row r="85" spans="2:18">
      <c r="B85" s="76" t="s">
        <v>1435</v>
      </c>
      <c r="C85" s="86" t="s">
        <v>1352</v>
      </c>
      <c r="D85" s="73" t="s">
        <v>1379</v>
      </c>
      <c r="E85" s="73"/>
      <c r="F85" s="73" t="s">
        <v>281</v>
      </c>
      <c r="G85" s="100">
        <v>42474</v>
      </c>
      <c r="H85" s="73" t="s">
        <v>1351</v>
      </c>
      <c r="I85" s="83">
        <v>3.8899999945714048</v>
      </c>
      <c r="J85" s="86" t="s">
        <v>115</v>
      </c>
      <c r="K85" s="86" t="s">
        <v>119</v>
      </c>
      <c r="L85" s="87">
        <v>3.6699999999999997E-2</v>
      </c>
      <c r="M85" s="87">
        <v>2.5400000121345065E-2</v>
      </c>
      <c r="N85" s="83">
        <v>29.904174999999999</v>
      </c>
      <c r="O85" s="85">
        <v>104.72</v>
      </c>
      <c r="P85" s="83">
        <v>3.1315652999999999E-2</v>
      </c>
      <c r="Q85" s="84">
        <f t="shared" si="1"/>
        <v>2.7894612017940361E-4</v>
      </c>
      <c r="R85" s="84">
        <f>P85/'סכום נכסי הקרן'!$C$42</f>
        <v>6.061796359605101E-6</v>
      </c>
    </row>
    <row r="86" spans="2:18">
      <c r="B86" s="76" t="s">
        <v>1435</v>
      </c>
      <c r="C86" s="86" t="s">
        <v>1352</v>
      </c>
      <c r="D86" s="73" t="s">
        <v>1380</v>
      </c>
      <c r="E86" s="73"/>
      <c r="F86" s="73" t="s">
        <v>281</v>
      </c>
      <c r="G86" s="100">
        <v>42474</v>
      </c>
      <c r="H86" s="73" t="s">
        <v>1351</v>
      </c>
      <c r="I86" s="83">
        <v>1.829999978711736</v>
      </c>
      <c r="J86" s="86" t="s">
        <v>115</v>
      </c>
      <c r="K86" s="86" t="s">
        <v>119</v>
      </c>
      <c r="L86" s="87">
        <v>3.1800000000000002E-2</v>
      </c>
      <c r="M86" s="87">
        <v>2.4599999574234713E-2</v>
      </c>
      <c r="N86" s="83">
        <v>30.079059000000001</v>
      </c>
      <c r="O86" s="85">
        <v>101.51</v>
      </c>
      <c r="P86" s="83">
        <v>3.0533255000000002E-2</v>
      </c>
      <c r="Q86" s="84">
        <f t="shared" si="1"/>
        <v>2.7197686149793451E-4</v>
      </c>
      <c r="R86" s="84">
        <f>P86/'סכום נכסי הקרן'!$C$42</f>
        <v>5.9103469439354908E-6</v>
      </c>
    </row>
    <row r="87" spans="2:18">
      <c r="B87" s="76" t="s">
        <v>1436</v>
      </c>
      <c r="C87" s="86" t="s">
        <v>1364</v>
      </c>
      <c r="D87" s="73" t="s">
        <v>1381</v>
      </c>
      <c r="E87" s="73"/>
      <c r="F87" s="73" t="s">
        <v>281</v>
      </c>
      <c r="G87" s="100">
        <v>42884</v>
      </c>
      <c r="H87" s="73" t="s">
        <v>1351</v>
      </c>
      <c r="I87" s="83">
        <v>0.28000005090956298</v>
      </c>
      <c r="J87" s="86" t="s">
        <v>115</v>
      </c>
      <c r="K87" s="86" t="s">
        <v>119</v>
      </c>
      <c r="L87" s="87">
        <v>2.2099999999999998E-2</v>
      </c>
      <c r="M87" s="87">
        <v>1.3199999773735276E-2</v>
      </c>
      <c r="N87" s="83">
        <v>7.0396850000000004</v>
      </c>
      <c r="O87" s="85">
        <v>100.45</v>
      </c>
      <c r="P87" s="83">
        <v>7.0713629999999998E-3</v>
      </c>
      <c r="Q87" s="84">
        <f t="shared" si="1"/>
        <v>6.2988604236679599E-5</v>
      </c>
      <c r="R87" s="84">
        <f>P87/'סכום נכסי הקרן'!$C$42</f>
        <v>1.3688094733597352E-6</v>
      </c>
    </row>
    <row r="88" spans="2:18">
      <c r="B88" s="76" t="s">
        <v>1436</v>
      </c>
      <c r="C88" s="86" t="s">
        <v>1364</v>
      </c>
      <c r="D88" s="73" t="s">
        <v>1382</v>
      </c>
      <c r="E88" s="73"/>
      <c r="F88" s="73" t="s">
        <v>281</v>
      </c>
      <c r="G88" s="100">
        <v>43006</v>
      </c>
      <c r="H88" s="73" t="s">
        <v>1351</v>
      </c>
      <c r="I88" s="83">
        <v>0.48999997545867258</v>
      </c>
      <c r="J88" s="86" t="s">
        <v>115</v>
      </c>
      <c r="K88" s="86" t="s">
        <v>119</v>
      </c>
      <c r="L88" s="87">
        <v>2.0799999999999999E-2</v>
      </c>
      <c r="M88" s="87">
        <v>1.4499999716830837E-2</v>
      </c>
      <c r="N88" s="83">
        <v>10.559526999999997</v>
      </c>
      <c r="O88" s="85">
        <v>100.33</v>
      </c>
      <c r="P88" s="83">
        <v>1.0594374E-2</v>
      </c>
      <c r="Q88" s="84">
        <f t="shared" si="1"/>
        <v>9.4370043090896078E-5</v>
      </c>
      <c r="R88" s="84">
        <f>P88/'סכום נכסי הקרן'!$C$42</f>
        <v>2.0507615710742144E-6</v>
      </c>
    </row>
    <row r="89" spans="2:18">
      <c r="B89" s="76" t="s">
        <v>1436</v>
      </c>
      <c r="C89" s="86" t="s">
        <v>1364</v>
      </c>
      <c r="D89" s="73" t="s">
        <v>1383</v>
      </c>
      <c r="E89" s="73"/>
      <c r="F89" s="73" t="s">
        <v>281</v>
      </c>
      <c r="G89" s="100">
        <v>43321</v>
      </c>
      <c r="H89" s="73" t="s">
        <v>1351</v>
      </c>
      <c r="I89" s="83">
        <v>0.85000000722691438</v>
      </c>
      <c r="J89" s="86" t="s">
        <v>115</v>
      </c>
      <c r="K89" s="86" t="s">
        <v>119</v>
      </c>
      <c r="L89" s="87">
        <v>2.3980000000000001E-2</v>
      </c>
      <c r="M89" s="87">
        <v>1.2899999956638515E-2</v>
      </c>
      <c r="N89" s="83">
        <v>27.321874999999999</v>
      </c>
      <c r="O89" s="85">
        <v>101.29</v>
      </c>
      <c r="P89" s="83">
        <v>2.7674327999999998E-2</v>
      </c>
      <c r="Q89" s="84">
        <f t="shared" si="1"/>
        <v>2.4651079203656505E-4</v>
      </c>
      <c r="R89" s="84">
        <f>P89/'סכום נכסי הקרן'!$C$42</f>
        <v>5.3569421249148958E-6</v>
      </c>
    </row>
    <row r="90" spans="2:18">
      <c r="B90" s="76" t="s">
        <v>1436</v>
      </c>
      <c r="C90" s="86" t="s">
        <v>1364</v>
      </c>
      <c r="D90" s="73" t="s">
        <v>1384</v>
      </c>
      <c r="E90" s="73"/>
      <c r="F90" s="73" t="s">
        <v>281</v>
      </c>
      <c r="G90" s="100">
        <v>43343</v>
      </c>
      <c r="H90" s="73" t="s">
        <v>1351</v>
      </c>
      <c r="I90" s="83">
        <v>0.90999999312560853</v>
      </c>
      <c r="J90" s="86" t="s">
        <v>115</v>
      </c>
      <c r="K90" s="86" t="s">
        <v>119</v>
      </c>
      <c r="L90" s="87">
        <v>2.3789999999999999E-2</v>
      </c>
      <c r="M90" s="87">
        <v>1.3300000010854305E-2</v>
      </c>
      <c r="N90" s="83">
        <v>27.321874999999999</v>
      </c>
      <c r="O90" s="85">
        <v>101.16</v>
      </c>
      <c r="P90" s="83">
        <v>2.7638808999999993E-2</v>
      </c>
      <c r="Q90" s="84">
        <f t="shared" si="1"/>
        <v>2.4619440434244118E-4</v>
      </c>
      <c r="R90" s="84">
        <f>P90/'סכום נכסי הקרן'!$C$42</f>
        <v>5.3500666832660549E-6</v>
      </c>
    </row>
    <row r="91" spans="2:18">
      <c r="B91" s="76" t="s">
        <v>1436</v>
      </c>
      <c r="C91" s="86" t="s">
        <v>1364</v>
      </c>
      <c r="D91" s="73" t="s">
        <v>1385</v>
      </c>
      <c r="E91" s="73"/>
      <c r="F91" s="73" t="s">
        <v>281</v>
      </c>
      <c r="G91" s="100">
        <v>42828</v>
      </c>
      <c r="H91" s="73" t="s">
        <v>1351</v>
      </c>
      <c r="I91" s="83">
        <v>0.129999997178152</v>
      </c>
      <c r="J91" s="86" t="s">
        <v>115</v>
      </c>
      <c r="K91" s="86" t="s">
        <v>119</v>
      </c>
      <c r="L91" s="87">
        <v>2.2700000000000001E-2</v>
      </c>
      <c r="M91" s="87">
        <v>1.2700000592588079E-2</v>
      </c>
      <c r="N91" s="83">
        <v>7.0396850000000004</v>
      </c>
      <c r="O91" s="85">
        <v>100.68</v>
      </c>
      <c r="P91" s="83">
        <v>7.0875540000000002E-3</v>
      </c>
      <c r="Q91" s="84">
        <f t="shared" si="1"/>
        <v>6.3132826572768989E-5</v>
      </c>
      <c r="R91" s="84">
        <f>P91/'סכום נכסי הקרן'!$C$42</f>
        <v>1.3719435783665305E-6</v>
      </c>
    </row>
    <row r="92" spans="2:18">
      <c r="B92" s="76" t="s">
        <v>1436</v>
      </c>
      <c r="C92" s="86" t="s">
        <v>1364</v>
      </c>
      <c r="D92" s="73" t="s">
        <v>1386</v>
      </c>
      <c r="E92" s="73"/>
      <c r="F92" s="73" t="s">
        <v>281</v>
      </c>
      <c r="G92" s="100">
        <v>42859</v>
      </c>
      <c r="H92" s="73" t="s">
        <v>1351</v>
      </c>
      <c r="I92" s="83">
        <v>0.21999994067638243</v>
      </c>
      <c r="J92" s="86" t="s">
        <v>115</v>
      </c>
      <c r="K92" s="86" t="s">
        <v>119</v>
      </c>
      <c r="L92" s="87">
        <v>2.2799999999999997E-2</v>
      </c>
      <c r="M92" s="87">
        <v>1.2999999576259873E-2</v>
      </c>
      <c r="N92" s="83">
        <v>7.0396850000000004</v>
      </c>
      <c r="O92" s="85">
        <v>100.57</v>
      </c>
      <c r="P92" s="83">
        <v>7.079811000000001E-3</v>
      </c>
      <c r="Q92" s="84">
        <f t="shared" si="1"/>
        <v>6.3063855320323806E-5</v>
      </c>
      <c r="R92" s="84">
        <f>P92/'סכום נכסי הקרן'!$C$42</f>
        <v>1.3704447595741389E-6</v>
      </c>
    </row>
    <row r="93" spans="2:18">
      <c r="B93" s="76" t="s">
        <v>1436</v>
      </c>
      <c r="C93" s="86" t="s">
        <v>1364</v>
      </c>
      <c r="D93" s="73" t="s">
        <v>1387</v>
      </c>
      <c r="E93" s="73"/>
      <c r="F93" s="73" t="s">
        <v>281</v>
      </c>
      <c r="G93" s="100">
        <v>43614</v>
      </c>
      <c r="H93" s="73" t="s">
        <v>1351</v>
      </c>
      <c r="I93" s="83">
        <v>1.259999996970379</v>
      </c>
      <c r="J93" s="86" t="s">
        <v>115</v>
      </c>
      <c r="K93" s="86" t="s">
        <v>119</v>
      </c>
      <c r="L93" s="87">
        <v>2.427E-2</v>
      </c>
      <c r="M93" s="87">
        <v>1.4399999929308842E-2</v>
      </c>
      <c r="N93" s="83">
        <v>39.03125</v>
      </c>
      <c r="O93" s="85">
        <v>101.48</v>
      </c>
      <c r="P93" s="83">
        <v>3.9608911999999996E-2</v>
      </c>
      <c r="Q93" s="84">
        <f t="shared" si="1"/>
        <v>3.5281883877457136E-4</v>
      </c>
      <c r="R93" s="84">
        <f>P93/'סכום נכסי הקרן'!$C$42</f>
        <v>7.6671292330873252E-6</v>
      </c>
    </row>
    <row r="94" spans="2:18">
      <c r="B94" s="76" t="s">
        <v>1436</v>
      </c>
      <c r="C94" s="86" t="s">
        <v>1364</v>
      </c>
      <c r="D94" s="73">
        <v>7355</v>
      </c>
      <c r="E94" s="73"/>
      <c r="F94" s="73" t="s">
        <v>281</v>
      </c>
      <c r="G94" s="100">
        <v>43842</v>
      </c>
      <c r="H94" s="73" t="s">
        <v>1351</v>
      </c>
      <c r="I94" s="83">
        <v>1.4899999821938572</v>
      </c>
      <c r="J94" s="86" t="s">
        <v>115</v>
      </c>
      <c r="K94" s="86" t="s">
        <v>119</v>
      </c>
      <c r="L94" s="87">
        <v>2.0838000000000002E-2</v>
      </c>
      <c r="M94" s="87">
        <v>1.9199999945211866E-2</v>
      </c>
      <c r="N94" s="83">
        <v>50.740625000000001</v>
      </c>
      <c r="O94" s="85">
        <v>100.72</v>
      </c>
      <c r="P94" s="83">
        <v>5.1105959000000006E-2</v>
      </c>
      <c r="Q94" s="84">
        <f t="shared" si="1"/>
        <v>4.5522949756461015E-4</v>
      </c>
      <c r="R94" s="84">
        <f>P94/'סכום נכסי הקרן'!$C$42</f>
        <v>9.8926219491679648E-6</v>
      </c>
    </row>
    <row r="95" spans="2:18">
      <c r="B95" s="76" t="s">
        <v>1437</v>
      </c>
      <c r="C95" s="86" t="s">
        <v>1352</v>
      </c>
      <c r="D95" s="73">
        <v>7127</v>
      </c>
      <c r="E95" s="73"/>
      <c r="F95" s="73" t="s">
        <v>281</v>
      </c>
      <c r="G95" s="100">
        <v>43631</v>
      </c>
      <c r="H95" s="73" t="s">
        <v>1351</v>
      </c>
      <c r="I95" s="83">
        <v>6.4700000000000006</v>
      </c>
      <c r="J95" s="86" t="s">
        <v>341</v>
      </c>
      <c r="K95" s="86" t="s">
        <v>119</v>
      </c>
      <c r="L95" s="87">
        <v>3.1E-2</v>
      </c>
      <c r="M95" s="87">
        <v>1.0800000000000001E-2</v>
      </c>
      <c r="N95" s="83">
        <v>1964.15</v>
      </c>
      <c r="O95" s="85">
        <v>113.8</v>
      </c>
      <c r="P95" s="83">
        <v>2.2351999999999999</v>
      </c>
      <c r="Q95" s="84">
        <f t="shared" si="1"/>
        <v>1.9910182547526724E-2</v>
      </c>
      <c r="R95" s="84">
        <f>P95/'סכום נכסי הקרן'!$C$42</f>
        <v>4.3266947756092847E-4</v>
      </c>
    </row>
    <row r="96" spans="2:18">
      <c r="B96" s="76" t="s">
        <v>1437</v>
      </c>
      <c r="C96" s="86" t="s">
        <v>1352</v>
      </c>
      <c r="D96" s="73">
        <v>7128</v>
      </c>
      <c r="E96" s="73"/>
      <c r="F96" s="73" t="s">
        <v>281</v>
      </c>
      <c r="G96" s="100">
        <v>43634</v>
      </c>
      <c r="H96" s="73" t="s">
        <v>1351</v>
      </c>
      <c r="I96" s="83">
        <v>6.49</v>
      </c>
      <c r="J96" s="86" t="s">
        <v>341</v>
      </c>
      <c r="K96" s="86" t="s">
        <v>119</v>
      </c>
      <c r="L96" s="87">
        <v>2.4900000000000002E-2</v>
      </c>
      <c r="M96" s="87">
        <v>1.0500000000000001E-2</v>
      </c>
      <c r="N96" s="83">
        <v>831.69</v>
      </c>
      <c r="O96" s="85">
        <v>111.51</v>
      </c>
      <c r="P96" s="83">
        <v>0.92741999999999991</v>
      </c>
      <c r="Q96" s="84">
        <f t="shared" si="1"/>
        <v>8.2610511355705237E-3</v>
      </c>
      <c r="R96" s="84">
        <f>P96/'סכום נכסי הקרן'!$C$42</f>
        <v>1.7952144187524888E-4</v>
      </c>
    </row>
    <row r="97" spans="2:18">
      <c r="B97" s="76" t="s">
        <v>1437</v>
      </c>
      <c r="C97" s="86" t="s">
        <v>1352</v>
      </c>
      <c r="D97" s="73">
        <v>7130</v>
      </c>
      <c r="E97" s="73"/>
      <c r="F97" s="73" t="s">
        <v>281</v>
      </c>
      <c r="G97" s="100">
        <v>43634</v>
      </c>
      <c r="H97" s="73" t="s">
        <v>1351</v>
      </c>
      <c r="I97" s="83">
        <v>6.8299999999999992</v>
      </c>
      <c r="J97" s="86" t="s">
        <v>341</v>
      </c>
      <c r="K97" s="86" t="s">
        <v>119</v>
      </c>
      <c r="L97" s="87">
        <v>3.6000000000000004E-2</v>
      </c>
      <c r="M97" s="87">
        <v>1.0999999999999999E-2</v>
      </c>
      <c r="N97" s="83">
        <v>527.78</v>
      </c>
      <c r="O97" s="85">
        <v>118.27</v>
      </c>
      <c r="P97" s="83">
        <v>0.62420000000000009</v>
      </c>
      <c r="Q97" s="84">
        <f t="shared" si="1"/>
        <v>5.560100190661321E-3</v>
      </c>
      <c r="R97" s="84">
        <f>P97/'סכום נכסי הקרן'!$C$42</f>
        <v>1.2082690045344112E-4</v>
      </c>
    </row>
    <row r="98" spans="2:18">
      <c r="B98" s="76" t="s">
        <v>1438</v>
      </c>
      <c r="C98" s="86" t="s">
        <v>1364</v>
      </c>
      <c r="D98" s="73">
        <v>22333</v>
      </c>
      <c r="E98" s="73"/>
      <c r="F98" s="73" t="s">
        <v>742</v>
      </c>
      <c r="G98" s="100">
        <v>41639</v>
      </c>
      <c r="H98" s="73" t="s">
        <v>291</v>
      </c>
      <c r="I98" s="83">
        <v>1.4700000028126465</v>
      </c>
      <c r="J98" s="86" t="s">
        <v>114</v>
      </c>
      <c r="K98" s="86" t="s">
        <v>119</v>
      </c>
      <c r="L98" s="87">
        <v>3.7000000000000005E-2</v>
      </c>
      <c r="M98" s="87">
        <v>2.2999999974430492E-3</v>
      </c>
      <c r="N98" s="83">
        <v>328.77050100000002</v>
      </c>
      <c r="O98" s="85">
        <v>107.06</v>
      </c>
      <c r="P98" s="83">
        <v>0.35198168299999999</v>
      </c>
      <c r="Q98" s="84">
        <f t="shared" si="1"/>
        <v>3.1352986586952775E-3</v>
      </c>
      <c r="R98" s="84">
        <f>P98/'סכום נכסי הקרן'!$C$42</f>
        <v>6.8133379963594462E-5</v>
      </c>
    </row>
    <row r="99" spans="2:18">
      <c r="B99" s="76" t="s">
        <v>1438</v>
      </c>
      <c r="C99" s="86" t="s">
        <v>1364</v>
      </c>
      <c r="D99" s="73">
        <v>22334</v>
      </c>
      <c r="E99" s="73"/>
      <c r="F99" s="73" t="s">
        <v>742</v>
      </c>
      <c r="G99" s="100">
        <v>42004</v>
      </c>
      <c r="H99" s="73" t="s">
        <v>291</v>
      </c>
      <c r="I99" s="83">
        <v>1.9400000011732983</v>
      </c>
      <c r="J99" s="86" t="s">
        <v>114</v>
      </c>
      <c r="K99" s="86" t="s">
        <v>119</v>
      </c>
      <c r="L99" s="87">
        <v>3.7000000000000005E-2</v>
      </c>
      <c r="M99" s="87">
        <v>1.8000000299842839E-3</v>
      </c>
      <c r="N99" s="83">
        <v>140.901644</v>
      </c>
      <c r="O99" s="85">
        <v>108.88</v>
      </c>
      <c r="P99" s="83">
        <v>0.15341370299999998</v>
      </c>
      <c r="Q99" s="84">
        <f t="shared" si="1"/>
        <v>1.366542068728547E-3</v>
      </c>
      <c r="R99" s="84">
        <f>P99/'סכום נכסי הקרן'!$C$42</f>
        <v>2.969641496407366E-5</v>
      </c>
    </row>
    <row r="100" spans="2:18">
      <c r="B100" s="76" t="s">
        <v>1438</v>
      </c>
      <c r="C100" s="86" t="s">
        <v>1364</v>
      </c>
      <c r="D100" s="73" t="s">
        <v>1388</v>
      </c>
      <c r="E100" s="73"/>
      <c r="F100" s="73" t="s">
        <v>742</v>
      </c>
      <c r="G100" s="100">
        <v>42759</v>
      </c>
      <c r="H100" s="73" t="s">
        <v>291</v>
      </c>
      <c r="I100" s="83">
        <v>2.9500000208751245</v>
      </c>
      <c r="J100" s="86" t="s">
        <v>114</v>
      </c>
      <c r="K100" s="86" t="s">
        <v>119</v>
      </c>
      <c r="L100" s="87">
        <v>2.4E-2</v>
      </c>
      <c r="M100" s="87">
        <v>9.4000000119286425E-3</v>
      </c>
      <c r="N100" s="83">
        <v>47.704005000000009</v>
      </c>
      <c r="O100" s="85">
        <v>105.44</v>
      </c>
      <c r="P100" s="83">
        <v>5.0299100999999999E-2</v>
      </c>
      <c r="Q100" s="84">
        <f t="shared" si="1"/>
        <v>4.4804235991700256E-4</v>
      </c>
      <c r="R100" s="84">
        <f>P100/'סכום נכסי הקרן'!$C$42</f>
        <v>9.7364377914523868E-6</v>
      </c>
    </row>
    <row r="101" spans="2:18">
      <c r="B101" s="76" t="s">
        <v>1438</v>
      </c>
      <c r="C101" s="86" t="s">
        <v>1364</v>
      </c>
      <c r="D101" s="73" t="s">
        <v>1389</v>
      </c>
      <c r="E101" s="73"/>
      <c r="F101" s="73" t="s">
        <v>742</v>
      </c>
      <c r="G101" s="100">
        <v>42759</v>
      </c>
      <c r="H101" s="73" t="s">
        <v>291</v>
      </c>
      <c r="I101" s="83">
        <v>2.8900000032814384</v>
      </c>
      <c r="J101" s="86" t="s">
        <v>114</v>
      </c>
      <c r="K101" s="86" t="s">
        <v>119</v>
      </c>
      <c r="L101" s="87">
        <v>3.8800000000000001E-2</v>
      </c>
      <c r="M101" s="87">
        <v>1.5500000028953869E-2</v>
      </c>
      <c r="N101" s="83">
        <v>47.704005000000009</v>
      </c>
      <c r="O101" s="85">
        <v>108.6</v>
      </c>
      <c r="P101" s="83">
        <v>5.1806547000000001E-2</v>
      </c>
      <c r="Q101" s="84">
        <f t="shared" si="1"/>
        <v>4.6147002860013562E-4</v>
      </c>
      <c r="R101" s="84">
        <f>P101/'סכום נכסי הקרן'!$C$42</f>
        <v>1.0028235336759882E-5</v>
      </c>
    </row>
    <row r="102" spans="2:18">
      <c r="B102" s="76" t="s">
        <v>1439</v>
      </c>
      <c r="C102" s="86" t="s">
        <v>1352</v>
      </c>
      <c r="D102" s="73" t="s">
        <v>1390</v>
      </c>
      <c r="E102" s="73"/>
      <c r="F102" s="73" t="s">
        <v>1391</v>
      </c>
      <c r="G102" s="100">
        <v>42732</v>
      </c>
      <c r="H102" s="73" t="s">
        <v>1351</v>
      </c>
      <c r="I102" s="83">
        <v>3.3100000001360494</v>
      </c>
      <c r="J102" s="86" t="s">
        <v>115</v>
      </c>
      <c r="K102" s="86" t="s">
        <v>119</v>
      </c>
      <c r="L102" s="87">
        <v>2.1613000000000004E-2</v>
      </c>
      <c r="M102" s="87">
        <v>5.6000000126978731E-3</v>
      </c>
      <c r="N102" s="83">
        <v>206.72109400000002</v>
      </c>
      <c r="O102" s="85">
        <v>106.67</v>
      </c>
      <c r="P102" s="83">
        <v>0.22050938699999997</v>
      </c>
      <c r="Q102" s="84">
        <f t="shared" si="1"/>
        <v>1.9642010328441376E-3</v>
      </c>
      <c r="R102" s="84">
        <f>P102/'סכום נכסי הקרן'!$C$42</f>
        <v>4.2684180954979686E-5</v>
      </c>
    </row>
    <row r="103" spans="2:18">
      <c r="B103" s="76" t="s">
        <v>1440</v>
      </c>
      <c r="C103" s="86" t="s">
        <v>1364</v>
      </c>
      <c r="D103" s="73">
        <v>6718</v>
      </c>
      <c r="E103" s="73"/>
      <c r="F103" s="73" t="s">
        <v>593</v>
      </c>
      <c r="G103" s="100">
        <v>43482</v>
      </c>
      <c r="H103" s="73" t="s">
        <v>117</v>
      </c>
      <c r="I103" s="83">
        <v>3.0599999947980874</v>
      </c>
      <c r="J103" s="86" t="s">
        <v>115</v>
      </c>
      <c r="K103" s="86" t="s">
        <v>119</v>
      </c>
      <c r="L103" s="87">
        <v>4.1299999999999996E-2</v>
      </c>
      <c r="M103" s="87">
        <v>1.0799999981640308E-2</v>
      </c>
      <c r="N103" s="83">
        <v>238.49872500000001</v>
      </c>
      <c r="O103" s="85">
        <v>109.62</v>
      </c>
      <c r="P103" s="83">
        <v>0.26144230599999996</v>
      </c>
      <c r="Q103" s="84">
        <f t="shared" si="1"/>
        <v>2.3288135460389861E-3</v>
      </c>
      <c r="R103" s="84">
        <f>P103/'סכום נכסי הקרן'!$C$42</f>
        <v>5.060759929730869E-5</v>
      </c>
    </row>
    <row r="104" spans="2:18">
      <c r="B104" s="76" t="s">
        <v>1441</v>
      </c>
      <c r="C104" s="86" t="s">
        <v>1352</v>
      </c>
      <c r="D104" s="73" t="s">
        <v>1392</v>
      </c>
      <c r="E104" s="73"/>
      <c r="F104" s="73" t="s">
        <v>1391</v>
      </c>
      <c r="G104" s="100">
        <v>42242</v>
      </c>
      <c r="H104" s="73" t="s">
        <v>1351</v>
      </c>
      <c r="I104" s="83">
        <v>4.4499999951569853</v>
      </c>
      <c r="J104" s="86" t="s">
        <v>641</v>
      </c>
      <c r="K104" s="86" t="s">
        <v>119</v>
      </c>
      <c r="L104" s="87">
        <v>2.3599999999999999E-2</v>
      </c>
      <c r="M104" s="87">
        <v>6.4999999838566188E-3</v>
      </c>
      <c r="N104" s="83">
        <v>344.87275</v>
      </c>
      <c r="O104" s="85">
        <v>107.77</v>
      </c>
      <c r="P104" s="83">
        <v>0.37166936399999995</v>
      </c>
      <c r="Q104" s="84">
        <f t="shared" si="1"/>
        <v>3.3106678975318347E-3</v>
      </c>
      <c r="R104" s="84">
        <f>P104/'סכום נכסי הקרן'!$C$42</f>
        <v>7.1944340348641076E-5</v>
      </c>
    </row>
    <row r="105" spans="2:18">
      <c r="B105" s="76" t="s">
        <v>1442</v>
      </c>
      <c r="C105" s="86" t="s">
        <v>1364</v>
      </c>
      <c r="D105" s="73" t="s">
        <v>1393</v>
      </c>
      <c r="E105" s="73"/>
      <c r="F105" s="73" t="s">
        <v>1391</v>
      </c>
      <c r="G105" s="100">
        <v>42978</v>
      </c>
      <c r="H105" s="73" t="s">
        <v>1351</v>
      </c>
      <c r="I105" s="83">
        <v>2.2799999636513464</v>
      </c>
      <c r="J105" s="86" t="s">
        <v>115</v>
      </c>
      <c r="K105" s="86" t="s">
        <v>119</v>
      </c>
      <c r="L105" s="87">
        <v>2.3E-2</v>
      </c>
      <c r="M105" s="87">
        <v>1.6300000128734813E-2</v>
      </c>
      <c r="N105" s="83">
        <v>12.908483</v>
      </c>
      <c r="O105" s="85">
        <v>102.3</v>
      </c>
      <c r="P105" s="83">
        <v>1.3205441E-2</v>
      </c>
      <c r="Q105" s="84">
        <f t="shared" si="1"/>
        <v>1.1762828423881259E-4</v>
      </c>
      <c r="R105" s="84">
        <f>P105/'סכום נכסי הקרן'!$C$42</f>
        <v>2.5561879287901149E-6</v>
      </c>
    </row>
    <row r="106" spans="2:18">
      <c r="B106" s="76" t="s">
        <v>1442</v>
      </c>
      <c r="C106" s="86" t="s">
        <v>1364</v>
      </c>
      <c r="D106" s="73" t="s">
        <v>1394</v>
      </c>
      <c r="E106" s="73"/>
      <c r="F106" s="73" t="s">
        <v>1391</v>
      </c>
      <c r="G106" s="100">
        <v>42978</v>
      </c>
      <c r="H106" s="73" t="s">
        <v>1351</v>
      </c>
      <c r="I106" s="83">
        <v>2.2700000112446932</v>
      </c>
      <c r="J106" s="86" t="s">
        <v>115</v>
      </c>
      <c r="K106" s="86" t="s">
        <v>119</v>
      </c>
      <c r="L106" s="87">
        <v>2.76E-2</v>
      </c>
      <c r="M106" s="87">
        <v>1.6999999839361533E-2</v>
      </c>
      <c r="N106" s="83">
        <v>30.119793999999999</v>
      </c>
      <c r="O106" s="85">
        <v>103.34</v>
      </c>
      <c r="P106" s="83">
        <v>3.1125794999999998E-2</v>
      </c>
      <c r="Q106" s="84">
        <f t="shared" si="1"/>
        <v>2.7725494827616972E-4</v>
      </c>
      <c r="R106" s="84">
        <f>P106/'סכום נכסי הקרן'!$C$42</f>
        <v>6.0250453925011447E-6</v>
      </c>
    </row>
    <row r="107" spans="2:18">
      <c r="B107" s="76" t="s">
        <v>1443</v>
      </c>
      <c r="C107" s="86" t="s">
        <v>1364</v>
      </c>
      <c r="D107" s="73">
        <v>7561</v>
      </c>
      <c r="E107" s="73"/>
      <c r="F107" s="73" t="s">
        <v>613</v>
      </c>
      <c r="G107" s="100">
        <v>43920</v>
      </c>
      <c r="H107" s="73" t="s">
        <v>117</v>
      </c>
      <c r="I107" s="83">
        <v>6.5499999999999989</v>
      </c>
      <c r="J107" s="86" t="s">
        <v>141</v>
      </c>
      <c r="K107" s="86" t="s">
        <v>119</v>
      </c>
      <c r="L107" s="87">
        <v>5.5918000000000002E-2</v>
      </c>
      <c r="M107" s="87">
        <v>2.7900000000000001E-2</v>
      </c>
      <c r="N107" s="83">
        <v>873.28</v>
      </c>
      <c r="O107" s="85">
        <v>120.31</v>
      </c>
      <c r="P107" s="83">
        <v>1.05064</v>
      </c>
      <c r="Q107" s="84">
        <f t="shared" si="1"/>
        <v>9.3586409232880637E-3</v>
      </c>
      <c r="R107" s="84">
        <f>P107/'סכום נכסי הקרן'!$C$42</f>
        <v>2.0337323725152734E-4</v>
      </c>
    </row>
    <row r="108" spans="2:18">
      <c r="B108" s="76" t="s">
        <v>1443</v>
      </c>
      <c r="C108" s="86" t="s">
        <v>1364</v>
      </c>
      <c r="D108" s="73">
        <v>7894</v>
      </c>
      <c r="E108" s="73"/>
      <c r="F108" s="73" t="s">
        <v>613</v>
      </c>
      <c r="G108" s="100">
        <v>44068</v>
      </c>
      <c r="H108" s="73" t="s">
        <v>117</v>
      </c>
      <c r="I108" s="83">
        <v>6.5900000000000007</v>
      </c>
      <c r="J108" s="86" t="s">
        <v>141</v>
      </c>
      <c r="K108" s="86" t="s">
        <v>119</v>
      </c>
      <c r="L108" s="87">
        <v>4.5102999999999997E-2</v>
      </c>
      <c r="M108" s="87">
        <v>3.7000000000000005E-2</v>
      </c>
      <c r="N108" s="83">
        <v>1086.3599999999999</v>
      </c>
      <c r="O108" s="85">
        <v>106.74</v>
      </c>
      <c r="P108" s="83">
        <v>1.1595799999999998</v>
      </c>
      <c r="Q108" s="84">
        <f t="shared" si="1"/>
        <v>1.0329030725868396E-2</v>
      </c>
      <c r="R108" s="84">
        <f>P108/'סכום נכסי הקרן'!$C$42</f>
        <v>2.2446084144152711E-4</v>
      </c>
    </row>
    <row r="109" spans="2:18">
      <c r="B109" s="76" t="s">
        <v>1443</v>
      </c>
      <c r="C109" s="86" t="s">
        <v>1364</v>
      </c>
      <c r="D109" s="73">
        <v>8076</v>
      </c>
      <c r="E109" s="73"/>
      <c r="F109" s="73" t="s">
        <v>613</v>
      </c>
      <c r="G109" s="100">
        <v>44160</v>
      </c>
      <c r="H109" s="73" t="s">
        <v>117</v>
      </c>
      <c r="I109" s="83">
        <v>6.52</v>
      </c>
      <c r="J109" s="86" t="s">
        <v>141</v>
      </c>
      <c r="K109" s="86" t="s">
        <v>119</v>
      </c>
      <c r="L109" s="87">
        <v>4.5465999999999999E-2</v>
      </c>
      <c r="M109" s="87">
        <v>4.6800000000000008E-2</v>
      </c>
      <c r="N109" s="83">
        <v>1002.47</v>
      </c>
      <c r="O109" s="85">
        <v>100.08</v>
      </c>
      <c r="P109" s="83">
        <v>1.0032699999999999</v>
      </c>
      <c r="Q109" s="84">
        <f t="shared" si="1"/>
        <v>8.936689712087123E-3</v>
      </c>
      <c r="R109" s="84">
        <f>P109/'סכום נכסי הקרן'!$C$42</f>
        <v>1.9420378791721219E-4</v>
      </c>
    </row>
    <row r="110" spans="2:18">
      <c r="B110" s="76" t="s">
        <v>1444</v>
      </c>
      <c r="C110" s="86" t="s">
        <v>1364</v>
      </c>
      <c r="D110" s="73" t="s">
        <v>1395</v>
      </c>
      <c r="E110" s="73"/>
      <c r="F110" s="73" t="s">
        <v>613</v>
      </c>
      <c r="G110" s="100">
        <v>42372</v>
      </c>
      <c r="H110" s="73" t="s">
        <v>117</v>
      </c>
      <c r="I110" s="83">
        <v>9.3800000077877002</v>
      </c>
      <c r="J110" s="86" t="s">
        <v>115</v>
      </c>
      <c r="K110" s="86" t="s">
        <v>119</v>
      </c>
      <c r="L110" s="87">
        <v>6.7000000000000004E-2</v>
      </c>
      <c r="M110" s="87">
        <v>1.6600000015363488E-2</v>
      </c>
      <c r="N110" s="83">
        <v>249.21999599999998</v>
      </c>
      <c r="O110" s="85">
        <v>151.47999999999999</v>
      </c>
      <c r="P110" s="83">
        <v>0.37751843699999993</v>
      </c>
      <c r="Q110" s="84">
        <f t="shared" si="1"/>
        <v>3.3627688778306041E-3</v>
      </c>
      <c r="R110" s="84">
        <f>P110/'סכום נכסי הקרן'!$C$42</f>
        <v>7.3076550154978651E-5</v>
      </c>
    </row>
    <row r="111" spans="2:18">
      <c r="B111" s="72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83"/>
      <c r="O111" s="85"/>
      <c r="P111" s="73"/>
      <c r="Q111" s="84"/>
      <c r="R111" s="73"/>
    </row>
    <row r="112" spans="2:18">
      <c r="B112" s="70" t="s">
        <v>36</v>
      </c>
      <c r="C112" s="71"/>
      <c r="D112" s="71"/>
      <c r="E112" s="71"/>
      <c r="F112" s="71"/>
      <c r="G112" s="71"/>
      <c r="H112" s="71"/>
      <c r="I112" s="80">
        <v>4.1122442717565626</v>
      </c>
      <c r="J112" s="71"/>
      <c r="K112" s="71"/>
      <c r="L112" s="71"/>
      <c r="M112" s="91">
        <v>2.7331134747116265E-2</v>
      </c>
      <c r="N112" s="80"/>
      <c r="O112" s="82"/>
      <c r="P112" s="80">
        <v>84.373160000000027</v>
      </c>
      <c r="Q112" s="81">
        <f t="shared" si="1"/>
        <v>0.7515591525195422</v>
      </c>
      <c r="R112" s="81">
        <f>P112/'סכום נכסי הקרן'!$C$42</f>
        <v>1.6332181038548964E-2</v>
      </c>
    </row>
    <row r="113" spans="2:18">
      <c r="B113" s="89" t="s">
        <v>34</v>
      </c>
      <c r="C113" s="71"/>
      <c r="D113" s="71"/>
      <c r="E113" s="71"/>
      <c r="F113" s="71"/>
      <c r="G113" s="71"/>
      <c r="H113" s="71"/>
      <c r="I113" s="80">
        <v>4.1122442717565626</v>
      </c>
      <c r="J113" s="71"/>
      <c r="K113" s="71"/>
      <c r="L113" s="71"/>
      <c r="M113" s="91">
        <v>2.7331134747116265E-2</v>
      </c>
      <c r="N113" s="80"/>
      <c r="O113" s="82"/>
      <c r="P113" s="80">
        <v>84.373160000000027</v>
      </c>
      <c r="Q113" s="81">
        <f t="shared" si="1"/>
        <v>0.7515591525195422</v>
      </c>
      <c r="R113" s="81">
        <f>P113/'סכום נכסי הקרן'!$C$42</f>
        <v>1.6332181038548964E-2</v>
      </c>
    </row>
    <row r="114" spans="2:18">
      <c r="B114" s="76" t="s">
        <v>1445</v>
      </c>
      <c r="C114" s="86" t="s">
        <v>1352</v>
      </c>
      <c r="D114" s="73">
        <v>7598</v>
      </c>
      <c r="E114" s="73"/>
      <c r="F114" s="73" t="s">
        <v>1366</v>
      </c>
      <c r="G114" s="100">
        <v>43942</v>
      </c>
      <c r="H114" s="73" t="s">
        <v>1351</v>
      </c>
      <c r="I114" s="83">
        <v>4.87</v>
      </c>
      <c r="J114" s="86" t="s">
        <v>140</v>
      </c>
      <c r="K114" s="86" t="s">
        <v>118</v>
      </c>
      <c r="L114" s="87">
        <v>5.4400000000000004E-2</v>
      </c>
      <c r="M114" s="87">
        <v>3.9600000000000003E-2</v>
      </c>
      <c r="N114" s="83">
        <v>711.59</v>
      </c>
      <c r="O114" s="85">
        <v>109.08</v>
      </c>
      <c r="P114" s="83">
        <v>2.4954899999999998</v>
      </c>
      <c r="Q114" s="84">
        <f t="shared" si="1"/>
        <v>2.2228731856445718E-2</v>
      </c>
      <c r="R114" s="84">
        <f>P114/'סכום נכסי הקרן'!$C$42</f>
        <v>4.8305402405087746E-4</v>
      </c>
    </row>
    <row r="115" spans="2:18">
      <c r="B115" s="76" t="s">
        <v>1446</v>
      </c>
      <c r="C115" s="86" t="s">
        <v>1352</v>
      </c>
      <c r="D115" s="73">
        <v>7088</v>
      </c>
      <c r="E115" s="73"/>
      <c r="F115" s="73" t="s">
        <v>862</v>
      </c>
      <c r="G115" s="100">
        <v>43684</v>
      </c>
      <c r="H115" s="73" t="s">
        <v>282</v>
      </c>
      <c r="I115" s="83">
        <v>8.02</v>
      </c>
      <c r="J115" s="86" t="s">
        <v>866</v>
      </c>
      <c r="K115" s="86" t="s">
        <v>118</v>
      </c>
      <c r="L115" s="87">
        <v>4.36E-2</v>
      </c>
      <c r="M115" s="87">
        <v>3.9300000000000009E-2</v>
      </c>
      <c r="N115" s="83">
        <v>1336.39</v>
      </c>
      <c r="O115" s="85">
        <v>105.95</v>
      </c>
      <c r="P115" s="83">
        <v>4.5521199999999995</v>
      </c>
      <c r="Q115" s="84">
        <f t="shared" si="1"/>
        <v>4.0548291060418462E-2</v>
      </c>
      <c r="R115" s="84">
        <f>P115/'סכום נכסי הקרן'!$C$42</f>
        <v>8.8115756182652718E-4</v>
      </c>
    </row>
    <row r="116" spans="2:18">
      <c r="B116" s="76" t="s">
        <v>1447</v>
      </c>
      <c r="C116" s="86" t="s">
        <v>1352</v>
      </c>
      <c r="D116" s="73" t="s">
        <v>1396</v>
      </c>
      <c r="E116" s="73"/>
      <c r="F116" s="73" t="s">
        <v>951</v>
      </c>
      <c r="G116" s="100">
        <v>43811</v>
      </c>
      <c r="H116" s="73" t="s">
        <v>896</v>
      </c>
      <c r="I116" s="83">
        <v>9.59</v>
      </c>
      <c r="J116" s="86" t="s">
        <v>866</v>
      </c>
      <c r="K116" s="86" t="s">
        <v>118</v>
      </c>
      <c r="L116" s="87">
        <v>4.4800000000000006E-2</v>
      </c>
      <c r="M116" s="87">
        <v>3.0699999999999998E-2</v>
      </c>
      <c r="N116" s="83">
        <v>310.47000000000003</v>
      </c>
      <c r="O116" s="85">
        <v>115.36</v>
      </c>
      <c r="P116" s="83">
        <v>1.1514500000000001</v>
      </c>
      <c r="Q116" s="84">
        <f t="shared" si="1"/>
        <v>1.0256612246935241E-2</v>
      </c>
      <c r="R116" s="84">
        <f>P116/'סכום נכסי הקרן'!$C$42</f>
        <v>2.2288711074513741E-4</v>
      </c>
    </row>
    <row r="117" spans="2:18">
      <c r="B117" s="76" t="s">
        <v>1448</v>
      </c>
      <c r="C117" s="86" t="s">
        <v>1352</v>
      </c>
      <c r="D117" s="73">
        <v>7258</v>
      </c>
      <c r="E117" s="73"/>
      <c r="F117" s="73" t="s">
        <v>624</v>
      </c>
      <c r="G117" s="100">
        <v>43774</v>
      </c>
      <c r="H117" s="73"/>
      <c r="I117" s="83">
        <v>4.8000000000000007</v>
      </c>
      <c r="J117" s="86" t="s">
        <v>866</v>
      </c>
      <c r="K117" s="86" t="s">
        <v>118</v>
      </c>
      <c r="L117" s="87">
        <v>2.3967000000000002E-2</v>
      </c>
      <c r="M117" s="87">
        <v>2.0400000000000001E-2</v>
      </c>
      <c r="N117" s="83">
        <v>333.96</v>
      </c>
      <c r="O117" s="85">
        <v>102.9</v>
      </c>
      <c r="P117" s="83">
        <v>1.1047899999999999</v>
      </c>
      <c r="Q117" s="84">
        <f t="shared" si="1"/>
        <v>9.8409854047432233E-3</v>
      </c>
      <c r="R117" s="84">
        <f>P117/'סכום נכסי הקרן'!$C$42</f>
        <v>2.1385509668689074E-4</v>
      </c>
    </row>
    <row r="118" spans="2:18">
      <c r="B118" s="76" t="s">
        <v>1449</v>
      </c>
      <c r="C118" s="86" t="s">
        <v>1352</v>
      </c>
      <c r="D118" s="73">
        <v>8150</v>
      </c>
      <c r="E118" s="73"/>
      <c r="F118" s="73" t="s">
        <v>624</v>
      </c>
      <c r="G118" s="100">
        <v>44186</v>
      </c>
      <c r="H118" s="73"/>
      <c r="I118" s="83">
        <v>0.37000000000000005</v>
      </c>
      <c r="J118" s="86" t="s">
        <v>866</v>
      </c>
      <c r="K118" s="86" t="s">
        <v>118</v>
      </c>
      <c r="L118" s="87">
        <v>2.6516000000000001E-2</v>
      </c>
      <c r="M118" s="87">
        <v>2.06E-2</v>
      </c>
      <c r="N118" s="83">
        <v>958.85</v>
      </c>
      <c r="O118" s="85">
        <v>100.31</v>
      </c>
      <c r="P118" s="83">
        <v>3.0922899999999998</v>
      </c>
      <c r="Q118" s="84">
        <f t="shared" si="1"/>
        <v>2.7544764848734526E-2</v>
      </c>
      <c r="R118" s="84">
        <f>P118/'סכום נכסי הקרן'!$C$42</f>
        <v>5.9857708427294353E-4</v>
      </c>
    </row>
    <row r="119" spans="2:18">
      <c r="B119" s="76" t="s">
        <v>1450</v>
      </c>
      <c r="C119" s="86" t="s">
        <v>1352</v>
      </c>
      <c r="D119" s="73">
        <v>7889</v>
      </c>
      <c r="E119" s="73"/>
      <c r="F119" s="73" t="s">
        <v>624</v>
      </c>
      <c r="G119" s="100">
        <v>44064</v>
      </c>
      <c r="H119" s="73"/>
      <c r="I119" s="83">
        <v>4.9399999999999995</v>
      </c>
      <c r="J119" s="86" t="s">
        <v>866</v>
      </c>
      <c r="K119" s="86" t="s">
        <v>118</v>
      </c>
      <c r="L119" s="87">
        <v>3.6499999999999998E-2</v>
      </c>
      <c r="M119" s="87">
        <v>3.4099999999999998E-2</v>
      </c>
      <c r="N119" s="83">
        <v>251.18</v>
      </c>
      <c r="O119" s="85">
        <v>101.66</v>
      </c>
      <c r="P119" s="83">
        <v>0.82095000000000007</v>
      </c>
      <c r="Q119" s="84">
        <f t="shared" si="1"/>
        <v>7.312663011091655E-3</v>
      </c>
      <c r="R119" s="84">
        <f>P119/'סכום נכסי הקרן'!$C$42</f>
        <v>1.589119575893183E-4</v>
      </c>
    </row>
    <row r="120" spans="2:18">
      <c r="B120" s="76" t="s">
        <v>1450</v>
      </c>
      <c r="C120" s="86" t="s">
        <v>1352</v>
      </c>
      <c r="D120" s="73">
        <v>7979</v>
      </c>
      <c r="E120" s="73"/>
      <c r="F120" s="73" t="s">
        <v>624</v>
      </c>
      <c r="G120" s="100">
        <v>44104</v>
      </c>
      <c r="H120" s="73"/>
      <c r="I120" s="83">
        <v>4.9399999999999995</v>
      </c>
      <c r="J120" s="86" t="s">
        <v>866</v>
      </c>
      <c r="K120" s="86" t="s">
        <v>118</v>
      </c>
      <c r="L120" s="87">
        <v>3.6499999999999998E-2</v>
      </c>
      <c r="M120" s="87">
        <v>3.4099999999999998E-2</v>
      </c>
      <c r="N120" s="83">
        <v>22.39</v>
      </c>
      <c r="O120" s="85">
        <v>101.66</v>
      </c>
      <c r="P120" s="83">
        <v>7.3169999999999999E-2</v>
      </c>
      <c r="Q120" s="84">
        <f t="shared" si="1"/>
        <v>6.5176631039841207E-4</v>
      </c>
      <c r="R120" s="84">
        <f>P120/'סכום נכסי הקרן'!$C$42</f>
        <v>1.4163576267507667E-5</v>
      </c>
    </row>
    <row r="121" spans="2:18">
      <c r="B121" s="76" t="s">
        <v>1450</v>
      </c>
      <c r="C121" s="86" t="s">
        <v>1352</v>
      </c>
      <c r="D121" s="73">
        <v>8037</v>
      </c>
      <c r="E121" s="73"/>
      <c r="F121" s="73" t="s">
        <v>624</v>
      </c>
      <c r="G121" s="100">
        <v>44134</v>
      </c>
      <c r="H121" s="73"/>
      <c r="I121" s="83">
        <v>4.9399999999999995</v>
      </c>
      <c r="J121" s="86" t="s">
        <v>866</v>
      </c>
      <c r="K121" s="86" t="s">
        <v>118</v>
      </c>
      <c r="L121" s="87">
        <v>3.6499999999999998E-2</v>
      </c>
      <c r="M121" s="87">
        <v>3.4099999999999998E-2</v>
      </c>
      <c r="N121" s="83">
        <v>28.45</v>
      </c>
      <c r="O121" s="85">
        <v>101.66</v>
      </c>
      <c r="P121" s="83">
        <v>9.2980000000000007E-2</v>
      </c>
      <c r="Q121" s="84">
        <f t="shared" si="1"/>
        <v>8.2822511330933927E-4</v>
      </c>
      <c r="R121" s="84">
        <f>P121/'סכום נכסי הקרן'!$C$42</f>
        <v>1.7998214040629533E-5</v>
      </c>
    </row>
    <row r="122" spans="2:18">
      <c r="B122" s="76" t="s">
        <v>1450</v>
      </c>
      <c r="C122" s="86" t="s">
        <v>1352</v>
      </c>
      <c r="D122" s="73">
        <v>8102</v>
      </c>
      <c r="E122" s="73"/>
      <c r="F122" s="73" t="s">
        <v>624</v>
      </c>
      <c r="G122" s="100">
        <v>44165</v>
      </c>
      <c r="H122" s="73"/>
      <c r="I122" s="83">
        <v>4.9399999999999995</v>
      </c>
      <c r="J122" s="86" t="s">
        <v>866</v>
      </c>
      <c r="K122" s="86" t="s">
        <v>118</v>
      </c>
      <c r="L122" s="87">
        <v>3.6499999999999998E-2</v>
      </c>
      <c r="M122" s="87">
        <v>3.4199999999999994E-2</v>
      </c>
      <c r="N122" s="83">
        <v>33.58</v>
      </c>
      <c r="O122" s="85">
        <v>101.66</v>
      </c>
      <c r="P122" s="83">
        <v>0.10973000000000001</v>
      </c>
      <c r="Q122" s="84">
        <f t="shared" si="1"/>
        <v>9.7742677654800818E-4</v>
      </c>
      <c r="R122" s="84">
        <f>P122/'סכום נכסי הקרן'!$C$42</f>
        <v>2.1240525130977402E-5</v>
      </c>
    </row>
    <row r="123" spans="2:18">
      <c r="B123" s="76" t="s">
        <v>1450</v>
      </c>
      <c r="C123" s="86" t="s">
        <v>1352</v>
      </c>
      <c r="D123" s="73">
        <v>8164</v>
      </c>
      <c r="E123" s="73"/>
      <c r="F123" s="73" t="s">
        <v>624</v>
      </c>
      <c r="G123" s="100">
        <v>44196</v>
      </c>
      <c r="H123" s="73"/>
      <c r="I123" s="83">
        <v>4.92</v>
      </c>
      <c r="J123" s="86" t="s">
        <v>866</v>
      </c>
      <c r="K123" s="86" t="s">
        <v>118</v>
      </c>
      <c r="L123" s="87">
        <v>3.6499999999999998E-2</v>
      </c>
      <c r="M123" s="87">
        <v>4.2900000000000001E-2</v>
      </c>
      <c r="N123" s="83">
        <v>74.400000000000006</v>
      </c>
      <c r="O123" s="85">
        <v>97.5</v>
      </c>
      <c r="P123" s="83">
        <v>0.23322000000000001</v>
      </c>
      <c r="Q123" s="84">
        <f t="shared" ref="Q123:Q186" si="2">IFERROR(P123/$P$10,0)</f>
        <v>2.0774216060013349E-3</v>
      </c>
      <c r="R123" s="84">
        <f>P123/'סכום נכסי הקרן'!$C$42</f>
        <v>4.5144584626324152E-5</v>
      </c>
    </row>
    <row r="124" spans="2:18">
      <c r="B124" s="76" t="s">
        <v>1451</v>
      </c>
      <c r="C124" s="86" t="s">
        <v>1352</v>
      </c>
      <c r="D124" s="73">
        <v>8056</v>
      </c>
      <c r="E124" s="73"/>
      <c r="F124" s="73" t="s">
        <v>624</v>
      </c>
      <c r="G124" s="100">
        <v>44141</v>
      </c>
      <c r="H124" s="73"/>
      <c r="I124" s="83">
        <v>2.98</v>
      </c>
      <c r="J124" s="86" t="s">
        <v>866</v>
      </c>
      <c r="K124" s="86" t="s">
        <v>118</v>
      </c>
      <c r="L124" s="87">
        <v>4.7538999999999998E-2</v>
      </c>
      <c r="M124" s="87">
        <v>5.0199999999999995E-2</v>
      </c>
      <c r="N124" s="83">
        <v>621.29</v>
      </c>
      <c r="O124" s="85">
        <v>99.63</v>
      </c>
      <c r="P124" s="83">
        <v>1.9900499999999999</v>
      </c>
      <c r="Q124" s="84">
        <f t="shared" si="2"/>
        <v>1.7726493727051523E-2</v>
      </c>
      <c r="R124" s="84">
        <f>P124/'סכום נכסי הקרן'!$C$42</f>
        <v>3.8521559315503117E-4</v>
      </c>
    </row>
    <row r="125" spans="2:18">
      <c r="B125" s="76" t="s">
        <v>1452</v>
      </c>
      <c r="C125" s="86" t="s">
        <v>1352</v>
      </c>
      <c r="D125" s="73">
        <v>7903</v>
      </c>
      <c r="E125" s="73"/>
      <c r="F125" s="73" t="s">
        <v>624</v>
      </c>
      <c r="G125" s="100">
        <v>44070</v>
      </c>
      <c r="H125" s="73"/>
      <c r="I125" s="83">
        <v>3.6900000000000004</v>
      </c>
      <c r="J125" s="86" t="s">
        <v>894</v>
      </c>
      <c r="K125" s="86" t="s">
        <v>118</v>
      </c>
      <c r="L125" s="87">
        <v>2.7339000000000002E-2</v>
      </c>
      <c r="M125" s="87">
        <v>2.81E-2</v>
      </c>
      <c r="N125" s="83">
        <v>684.96</v>
      </c>
      <c r="O125" s="85">
        <v>100.67</v>
      </c>
      <c r="P125" s="83">
        <v>2.2169099999999999</v>
      </c>
      <c r="Q125" s="84">
        <f t="shared" si="2"/>
        <v>1.9747263238832084E-2</v>
      </c>
      <c r="R125" s="84">
        <f>P125/'סכום נכסי הקרן'!$C$42</f>
        <v>4.2912906742107999E-4</v>
      </c>
    </row>
    <row r="126" spans="2:18">
      <c r="B126" s="76" t="s">
        <v>1452</v>
      </c>
      <c r="C126" s="86" t="s">
        <v>1352</v>
      </c>
      <c r="D126" s="73">
        <v>7364</v>
      </c>
      <c r="E126" s="73"/>
      <c r="F126" s="73" t="s">
        <v>624</v>
      </c>
      <c r="G126" s="100">
        <v>43846</v>
      </c>
      <c r="H126" s="73"/>
      <c r="I126" s="83">
        <v>2.29</v>
      </c>
      <c r="J126" s="86" t="s">
        <v>866</v>
      </c>
      <c r="K126" s="86" t="s">
        <v>120</v>
      </c>
      <c r="L126" s="87">
        <v>1.7500000000000002E-2</v>
      </c>
      <c r="M126" s="87">
        <v>1.37E-2</v>
      </c>
      <c r="N126" s="83">
        <v>1095.78</v>
      </c>
      <c r="O126" s="85">
        <v>100.94</v>
      </c>
      <c r="P126" s="83">
        <v>4.3624900000000002</v>
      </c>
      <c r="Q126" s="84">
        <f t="shared" si="2"/>
        <v>3.8859150081317052E-2</v>
      </c>
      <c r="R126" s="84">
        <f>P126/'סכום נכסי הקרן'!$C$42</f>
        <v>8.4445072886756218E-4</v>
      </c>
    </row>
    <row r="127" spans="2:18">
      <c r="B127" s="76" t="s">
        <v>1453</v>
      </c>
      <c r="C127" s="86" t="s">
        <v>1352</v>
      </c>
      <c r="D127" s="73">
        <v>8160</v>
      </c>
      <c r="E127" s="73"/>
      <c r="F127" s="73" t="s">
        <v>624</v>
      </c>
      <c r="G127" s="100">
        <v>44195</v>
      </c>
      <c r="H127" s="73"/>
      <c r="I127" s="83">
        <v>5.4599999999999991</v>
      </c>
      <c r="J127" s="86" t="s">
        <v>866</v>
      </c>
      <c r="K127" s="86" t="s">
        <v>120</v>
      </c>
      <c r="L127" s="87">
        <v>2.6249999999999999E-2</v>
      </c>
      <c r="M127" s="87">
        <v>2.8599999999999993E-2</v>
      </c>
      <c r="N127" s="83">
        <v>168.21</v>
      </c>
      <c r="O127" s="85">
        <v>99.1</v>
      </c>
      <c r="P127" s="83">
        <v>0.65744000000000002</v>
      </c>
      <c r="Q127" s="84">
        <f t="shared" si="2"/>
        <v>5.856187551022715E-3</v>
      </c>
      <c r="R127" s="84">
        <f>P127/'סכום נכסי הקרן'!$C$42</f>
        <v>1.272611942231822E-4</v>
      </c>
    </row>
    <row r="128" spans="2:18">
      <c r="B128" s="76" t="s">
        <v>1453</v>
      </c>
      <c r="C128" s="86" t="s">
        <v>1352</v>
      </c>
      <c r="D128" s="73">
        <v>7384</v>
      </c>
      <c r="E128" s="73"/>
      <c r="F128" s="73" t="s">
        <v>624</v>
      </c>
      <c r="G128" s="100">
        <v>43861</v>
      </c>
      <c r="H128" s="73"/>
      <c r="I128" s="83">
        <v>5.47</v>
      </c>
      <c r="J128" s="86" t="s">
        <v>866</v>
      </c>
      <c r="K128" s="86" t="s">
        <v>120</v>
      </c>
      <c r="L128" s="87">
        <v>2.6249999999999999E-2</v>
      </c>
      <c r="M128" s="87">
        <v>2.8600000000000004E-2</v>
      </c>
      <c r="N128" s="83">
        <v>6.82</v>
      </c>
      <c r="O128" s="85">
        <v>99.1</v>
      </c>
      <c r="P128" s="83">
        <v>2.666E-2</v>
      </c>
      <c r="Q128" s="84">
        <f t="shared" si="2"/>
        <v>2.3747560250405447E-4</v>
      </c>
      <c r="R128" s="84">
        <f>P128/'סכום נכסי הקרן'!$C$42</f>
        <v>5.1605978309656203E-6</v>
      </c>
    </row>
    <row r="129" spans="2:18">
      <c r="B129" s="76" t="s">
        <v>1453</v>
      </c>
      <c r="C129" s="86" t="s">
        <v>1352</v>
      </c>
      <c r="D129" s="73" t="s">
        <v>1397</v>
      </c>
      <c r="E129" s="73"/>
      <c r="F129" s="73" t="s">
        <v>624</v>
      </c>
      <c r="G129" s="100">
        <v>43937</v>
      </c>
      <c r="H129" s="73"/>
      <c r="I129" s="83">
        <v>5.46</v>
      </c>
      <c r="J129" s="86" t="s">
        <v>866</v>
      </c>
      <c r="K129" s="86" t="s">
        <v>120</v>
      </c>
      <c r="L129" s="87">
        <v>2.6249999999999999E-2</v>
      </c>
      <c r="M129" s="87">
        <v>2.8600000000000004E-2</v>
      </c>
      <c r="N129" s="83">
        <v>24.14</v>
      </c>
      <c r="O129" s="85">
        <v>99.1</v>
      </c>
      <c r="P129" s="83">
        <v>9.4340000000000007E-2</v>
      </c>
      <c r="Q129" s="84">
        <f t="shared" si="2"/>
        <v>8.4033939760812075E-4</v>
      </c>
      <c r="R129" s="84">
        <f>P129/'סכום נכסי הקרן'!$C$42</f>
        <v>1.8261470344084644E-5</v>
      </c>
    </row>
    <row r="130" spans="2:18">
      <c r="B130" s="76" t="s">
        <v>1453</v>
      </c>
      <c r="C130" s="86" t="s">
        <v>1352</v>
      </c>
      <c r="D130" s="73">
        <v>7824</v>
      </c>
      <c r="E130" s="73"/>
      <c r="F130" s="73" t="s">
        <v>624</v>
      </c>
      <c r="G130" s="100">
        <v>44027</v>
      </c>
      <c r="H130" s="73"/>
      <c r="I130" s="83">
        <v>5.4700000000000006</v>
      </c>
      <c r="J130" s="86" t="s">
        <v>866</v>
      </c>
      <c r="K130" s="86" t="s">
        <v>120</v>
      </c>
      <c r="L130" s="87">
        <v>2.6249999999999999E-2</v>
      </c>
      <c r="M130" s="87">
        <v>2.8999999999999998E-2</v>
      </c>
      <c r="N130" s="83">
        <v>1.82</v>
      </c>
      <c r="O130" s="85">
        <v>99.1</v>
      </c>
      <c r="P130" s="83">
        <v>7.0999999999999995E-3</v>
      </c>
      <c r="Q130" s="84">
        <f t="shared" si="2"/>
        <v>6.3243690089226801E-5</v>
      </c>
      <c r="R130" s="84">
        <f>P130/'סכום נכסי הקרן'!$C$42</f>
        <v>1.3743527606847673E-6</v>
      </c>
    </row>
    <row r="131" spans="2:18">
      <c r="B131" s="76" t="s">
        <v>1453</v>
      </c>
      <c r="C131" s="86" t="s">
        <v>1352</v>
      </c>
      <c r="D131" s="73">
        <v>8016</v>
      </c>
      <c r="E131" s="73"/>
      <c r="F131" s="73" t="s">
        <v>624</v>
      </c>
      <c r="G131" s="100">
        <v>44124</v>
      </c>
      <c r="H131" s="73"/>
      <c r="I131" s="83">
        <v>5.46</v>
      </c>
      <c r="J131" s="86" t="s">
        <v>866</v>
      </c>
      <c r="K131" s="86" t="s">
        <v>120</v>
      </c>
      <c r="L131" s="87">
        <v>2.6249999999999999E-2</v>
      </c>
      <c r="M131" s="87">
        <v>2.8800000000000003E-2</v>
      </c>
      <c r="N131" s="83">
        <v>3.01</v>
      </c>
      <c r="O131" s="85">
        <v>99.1</v>
      </c>
      <c r="P131" s="83">
        <v>1.175E-2</v>
      </c>
      <c r="Q131" s="84">
        <f t="shared" si="2"/>
        <v>1.0466385331667817E-4</v>
      </c>
      <c r="R131" s="84">
        <f>P131/'סכום נכסי הקרן'!$C$42</f>
        <v>2.2744570335276082E-6</v>
      </c>
    </row>
    <row r="132" spans="2:18">
      <c r="B132" s="76" t="s">
        <v>1453</v>
      </c>
      <c r="C132" s="86" t="s">
        <v>1352</v>
      </c>
      <c r="D132" s="73">
        <v>8127</v>
      </c>
      <c r="E132" s="73"/>
      <c r="F132" s="73" t="s">
        <v>624</v>
      </c>
      <c r="G132" s="100">
        <v>44179</v>
      </c>
      <c r="H132" s="73"/>
      <c r="I132" s="83">
        <v>5.46</v>
      </c>
      <c r="J132" s="86" t="s">
        <v>866</v>
      </c>
      <c r="K132" s="86" t="s">
        <v>120</v>
      </c>
      <c r="L132" s="87">
        <v>2.6249999999999999E-2</v>
      </c>
      <c r="M132" s="87">
        <v>2.8600000000000004E-2</v>
      </c>
      <c r="N132" s="83">
        <v>182.23</v>
      </c>
      <c r="O132" s="85">
        <v>99.1</v>
      </c>
      <c r="P132" s="83">
        <v>0.71226999999999996</v>
      </c>
      <c r="Q132" s="84">
        <f t="shared" si="2"/>
        <v>6.3445891746272643E-3</v>
      </c>
      <c r="R132" s="84">
        <f>P132/'סכום נכסי הקרן'!$C$42</f>
        <v>1.3787468181027313E-4</v>
      </c>
    </row>
    <row r="133" spans="2:18">
      <c r="B133" s="76" t="s">
        <v>1453</v>
      </c>
      <c r="C133" s="86" t="s">
        <v>1352</v>
      </c>
      <c r="D133" s="73">
        <v>8151</v>
      </c>
      <c r="E133" s="73"/>
      <c r="F133" s="73" t="s">
        <v>624</v>
      </c>
      <c r="G133" s="100">
        <v>44187</v>
      </c>
      <c r="H133" s="73"/>
      <c r="I133" s="83">
        <v>5.4700000000000006</v>
      </c>
      <c r="J133" s="86" t="s">
        <v>866</v>
      </c>
      <c r="K133" s="86" t="s">
        <v>120</v>
      </c>
      <c r="L133" s="87">
        <v>2.6249999999999999E-2</v>
      </c>
      <c r="M133" s="87">
        <v>2.8399999999999998E-2</v>
      </c>
      <c r="N133" s="83">
        <v>2.4300000000000002</v>
      </c>
      <c r="O133" s="85">
        <v>99.1</v>
      </c>
      <c r="P133" s="83">
        <v>9.4999999999999998E-3</v>
      </c>
      <c r="Q133" s="84">
        <f t="shared" si="2"/>
        <v>8.462183885178235E-5</v>
      </c>
      <c r="R133" s="84">
        <f>P133/'סכום נכסי הקרן'!$C$42</f>
        <v>1.8389227079584917E-6</v>
      </c>
    </row>
    <row r="134" spans="2:18">
      <c r="B134" s="76" t="s">
        <v>1453</v>
      </c>
      <c r="C134" s="86" t="s">
        <v>1352</v>
      </c>
      <c r="D134" s="73">
        <v>8159</v>
      </c>
      <c r="E134" s="73"/>
      <c r="F134" s="73" t="s">
        <v>624</v>
      </c>
      <c r="G134" s="100">
        <v>44195</v>
      </c>
      <c r="H134" s="73"/>
      <c r="I134" s="83">
        <v>5.4300000000000006</v>
      </c>
      <c r="J134" s="86" t="s">
        <v>866</v>
      </c>
      <c r="K134" s="86" t="s">
        <v>121</v>
      </c>
      <c r="L134" s="87">
        <v>2.8999E-2</v>
      </c>
      <c r="M134" s="87">
        <v>3.1000000000000007E-2</v>
      </c>
      <c r="N134" s="83">
        <v>124.9</v>
      </c>
      <c r="O134" s="85">
        <v>99.1</v>
      </c>
      <c r="P134" s="83">
        <v>0.54364000000000001</v>
      </c>
      <c r="Q134" s="84">
        <f t="shared" si="2"/>
        <v>4.8425069971982058E-3</v>
      </c>
      <c r="R134" s="84">
        <f>P134/'סכום נכסי הקרן'!$C$42</f>
        <v>1.0523283588995311E-4</v>
      </c>
    </row>
    <row r="135" spans="2:18">
      <c r="B135" s="76" t="s">
        <v>1453</v>
      </c>
      <c r="C135" s="86" t="s">
        <v>1352</v>
      </c>
      <c r="D135" s="73">
        <v>7385</v>
      </c>
      <c r="E135" s="73"/>
      <c r="F135" s="73" t="s">
        <v>624</v>
      </c>
      <c r="G135" s="100">
        <v>43861</v>
      </c>
      <c r="H135" s="73"/>
      <c r="I135" s="83">
        <v>5.43</v>
      </c>
      <c r="J135" s="86" t="s">
        <v>866</v>
      </c>
      <c r="K135" s="86" t="s">
        <v>121</v>
      </c>
      <c r="L135" s="87">
        <v>2.9003999999999999E-2</v>
      </c>
      <c r="M135" s="87">
        <v>3.1099999999999999E-2</v>
      </c>
      <c r="N135" s="83">
        <v>22.25</v>
      </c>
      <c r="O135" s="85">
        <v>99.1</v>
      </c>
      <c r="P135" s="83">
        <v>9.6840000000000009E-2</v>
      </c>
      <c r="Q135" s="84">
        <f t="shared" si="2"/>
        <v>8.626083025691162E-4</v>
      </c>
      <c r="R135" s="84">
        <f>P135/'סכום נכסי הקרן'!$C$42</f>
        <v>1.8745397372494773E-5</v>
      </c>
    </row>
    <row r="136" spans="2:18">
      <c r="B136" s="76" t="s">
        <v>1453</v>
      </c>
      <c r="C136" s="86" t="s">
        <v>1352</v>
      </c>
      <c r="D136" s="73">
        <v>7610</v>
      </c>
      <c r="E136" s="73"/>
      <c r="F136" s="73" t="s">
        <v>624</v>
      </c>
      <c r="G136" s="100">
        <v>43937</v>
      </c>
      <c r="H136" s="73"/>
      <c r="I136" s="83">
        <v>5.4300000000000006</v>
      </c>
      <c r="J136" s="86" t="s">
        <v>866</v>
      </c>
      <c r="K136" s="86" t="s">
        <v>121</v>
      </c>
      <c r="L136" s="87">
        <v>2.9003999999999999E-2</v>
      </c>
      <c r="M136" s="87">
        <v>3.1099999999999999E-2</v>
      </c>
      <c r="N136" s="83">
        <v>34.46</v>
      </c>
      <c r="O136" s="85">
        <v>99.1</v>
      </c>
      <c r="P136" s="83">
        <v>0.14998</v>
      </c>
      <c r="Q136" s="84">
        <f t="shared" si="2"/>
        <v>1.3359561464200333E-3</v>
      </c>
      <c r="R136" s="84">
        <f>P136/'סכום נכסי הקרן'!$C$42</f>
        <v>2.9031750288380483E-5</v>
      </c>
    </row>
    <row r="137" spans="2:18">
      <c r="B137" s="76" t="s">
        <v>1453</v>
      </c>
      <c r="C137" s="86" t="s">
        <v>1352</v>
      </c>
      <c r="D137" s="73">
        <v>7828</v>
      </c>
      <c r="E137" s="73"/>
      <c r="F137" s="73" t="s">
        <v>624</v>
      </c>
      <c r="G137" s="100">
        <v>44027</v>
      </c>
      <c r="H137" s="73"/>
      <c r="I137" s="83">
        <v>5.43</v>
      </c>
      <c r="J137" s="86" t="s">
        <v>866</v>
      </c>
      <c r="K137" s="86" t="s">
        <v>121</v>
      </c>
      <c r="L137" s="87">
        <v>2.8999E-2</v>
      </c>
      <c r="M137" s="87">
        <v>3.1099999999999999E-2</v>
      </c>
      <c r="N137" s="83">
        <v>22.89</v>
      </c>
      <c r="O137" s="85">
        <v>99.1</v>
      </c>
      <c r="P137" s="83">
        <v>9.9599999999999994E-2</v>
      </c>
      <c r="Q137" s="84">
        <f t="shared" si="2"/>
        <v>8.8719317364605488E-4</v>
      </c>
      <c r="R137" s="84">
        <f>P137/'סכום נכסי הקרן'!$C$42</f>
        <v>1.9279652811859555E-5</v>
      </c>
    </row>
    <row r="138" spans="2:18">
      <c r="B138" s="76" t="s">
        <v>1453</v>
      </c>
      <c r="C138" s="86" t="s">
        <v>1352</v>
      </c>
      <c r="D138" s="73">
        <v>8015</v>
      </c>
      <c r="E138" s="73"/>
      <c r="F138" s="73" t="s">
        <v>624</v>
      </c>
      <c r="G138" s="100">
        <v>44124</v>
      </c>
      <c r="H138" s="73"/>
      <c r="I138" s="83">
        <v>5.43</v>
      </c>
      <c r="J138" s="86" t="s">
        <v>866</v>
      </c>
      <c r="K138" s="86" t="s">
        <v>121</v>
      </c>
      <c r="L138" s="87">
        <v>2.9014999999999999E-2</v>
      </c>
      <c r="M138" s="87">
        <v>3.1099999999999999E-2</v>
      </c>
      <c r="N138" s="83">
        <v>17.13</v>
      </c>
      <c r="O138" s="85">
        <v>99.1</v>
      </c>
      <c r="P138" s="83">
        <v>7.4529999999999999E-2</v>
      </c>
      <c r="Q138" s="84">
        <f t="shared" si="2"/>
        <v>6.6388059469719356E-4</v>
      </c>
      <c r="R138" s="84">
        <f>P138/'סכום נכסי הקרן'!$C$42</f>
        <v>1.4426832570962778E-5</v>
      </c>
    </row>
    <row r="139" spans="2:18">
      <c r="B139" s="76" t="s">
        <v>1453</v>
      </c>
      <c r="C139" s="86" t="s">
        <v>1352</v>
      </c>
      <c r="D139" s="73">
        <v>8143</v>
      </c>
      <c r="E139" s="73"/>
      <c r="F139" s="73" t="s">
        <v>624</v>
      </c>
      <c r="G139" s="100">
        <v>44187</v>
      </c>
      <c r="H139" s="73"/>
      <c r="I139" s="83">
        <v>5.4300000000000006</v>
      </c>
      <c r="J139" s="86" t="s">
        <v>866</v>
      </c>
      <c r="K139" s="86" t="s">
        <v>121</v>
      </c>
      <c r="L139" s="87">
        <v>2.8999E-2</v>
      </c>
      <c r="M139" s="87">
        <v>3.1200000000000006E-2</v>
      </c>
      <c r="N139" s="83">
        <v>8.2799999999999994</v>
      </c>
      <c r="O139" s="85">
        <v>99.1</v>
      </c>
      <c r="P139" s="83">
        <v>3.601E-2</v>
      </c>
      <c r="Q139" s="84">
        <f t="shared" si="2"/>
        <v>3.2076130705817709E-4</v>
      </c>
      <c r="R139" s="84">
        <f>P139/'סכום נכסי הקרן'!$C$42</f>
        <v>6.9704849172195042E-6</v>
      </c>
    </row>
    <row r="140" spans="2:18">
      <c r="B140" s="76" t="s">
        <v>1453</v>
      </c>
      <c r="C140" s="86" t="s">
        <v>1352</v>
      </c>
      <c r="D140" s="73">
        <v>7276</v>
      </c>
      <c r="E140" s="73"/>
      <c r="F140" s="73" t="s">
        <v>624</v>
      </c>
      <c r="G140" s="100">
        <v>43788</v>
      </c>
      <c r="H140" s="73"/>
      <c r="I140" s="83">
        <v>5.4599999999999991</v>
      </c>
      <c r="J140" s="86" t="s">
        <v>866</v>
      </c>
      <c r="K140" s="86" t="s">
        <v>120</v>
      </c>
      <c r="L140" s="87">
        <v>2.6249999999999999E-2</v>
      </c>
      <c r="M140" s="87">
        <v>2.86E-2</v>
      </c>
      <c r="N140" s="83">
        <v>297.60000000000002</v>
      </c>
      <c r="O140" s="85">
        <v>99.1</v>
      </c>
      <c r="P140" s="83">
        <v>1.1632</v>
      </c>
      <c r="Q140" s="84">
        <f t="shared" si="2"/>
        <v>1.0361276100251919E-2</v>
      </c>
      <c r="R140" s="84">
        <f>P140/'סכום נכסי הקרן'!$C$42</f>
        <v>2.2516156777866502E-4</v>
      </c>
    </row>
    <row r="141" spans="2:18">
      <c r="B141" s="76" t="s">
        <v>1453</v>
      </c>
      <c r="C141" s="86" t="s">
        <v>1352</v>
      </c>
      <c r="D141" s="73">
        <v>7275</v>
      </c>
      <c r="E141" s="73"/>
      <c r="F141" s="73" t="s">
        <v>624</v>
      </c>
      <c r="G141" s="100">
        <v>43788</v>
      </c>
      <c r="H141" s="73"/>
      <c r="I141" s="83">
        <v>5.4300000000000006</v>
      </c>
      <c r="J141" s="86" t="s">
        <v>866</v>
      </c>
      <c r="K141" s="86" t="s">
        <v>121</v>
      </c>
      <c r="L141" s="87">
        <v>2.9003999999999999E-2</v>
      </c>
      <c r="M141" s="87">
        <v>3.1099999999999999E-2</v>
      </c>
      <c r="N141" s="83">
        <v>279.64999999999998</v>
      </c>
      <c r="O141" s="85">
        <v>99.1</v>
      </c>
      <c r="P141" s="83">
        <v>1.21713</v>
      </c>
      <c r="Q141" s="84">
        <f t="shared" si="2"/>
        <v>1.0841660918070511E-2</v>
      </c>
      <c r="R141" s="84">
        <f>P141/'סכום נכסי הקרן'!$C$42</f>
        <v>2.3560084163552834E-4</v>
      </c>
    </row>
    <row r="142" spans="2:18">
      <c r="B142" s="76" t="s">
        <v>1454</v>
      </c>
      <c r="C142" s="86" t="s">
        <v>1352</v>
      </c>
      <c r="D142" s="73" t="s">
        <v>1398</v>
      </c>
      <c r="E142" s="73"/>
      <c r="F142" s="73" t="s">
        <v>624</v>
      </c>
      <c r="G142" s="100">
        <v>43797</v>
      </c>
      <c r="H142" s="73"/>
      <c r="I142" s="83">
        <v>5.59</v>
      </c>
      <c r="J142" s="86" t="s">
        <v>866</v>
      </c>
      <c r="K142" s="86" t="s">
        <v>118</v>
      </c>
      <c r="L142" s="87">
        <v>3.15E-2</v>
      </c>
      <c r="M142" s="87">
        <v>2.5000000000000001E-2</v>
      </c>
      <c r="N142" s="83">
        <v>28.85</v>
      </c>
      <c r="O142" s="85">
        <v>105.15</v>
      </c>
      <c r="P142" s="83">
        <v>9.7549999999999998E-2</v>
      </c>
      <c r="Q142" s="84">
        <f t="shared" si="2"/>
        <v>8.6893267157803873E-4</v>
      </c>
      <c r="R142" s="84">
        <f>P142/'סכום נכסי הקרן'!$C$42</f>
        <v>1.888283264856325E-5</v>
      </c>
    </row>
    <row r="143" spans="2:18">
      <c r="B143" s="76" t="s">
        <v>1454</v>
      </c>
      <c r="C143" s="86" t="s">
        <v>1352</v>
      </c>
      <c r="D143" s="73">
        <v>7847</v>
      </c>
      <c r="E143" s="73"/>
      <c r="F143" s="73" t="s">
        <v>624</v>
      </c>
      <c r="G143" s="100">
        <v>44043</v>
      </c>
      <c r="H143" s="73"/>
      <c r="I143" s="83">
        <v>5.59</v>
      </c>
      <c r="J143" s="86" t="s">
        <v>866</v>
      </c>
      <c r="K143" s="86" t="s">
        <v>118</v>
      </c>
      <c r="L143" s="87">
        <v>3.15E-2</v>
      </c>
      <c r="M143" s="87">
        <v>2.5099999999999997E-2</v>
      </c>
      <c r="N143" s="83">
        <v>118.32</v>
      </c>
      <c r="O143" s="85">
        <v>105.15</v>
      </c>
      <c r="P143" s="83">
        <v>0.39997000000000005</v>
      </c>
      <c r="Q143" s="84">
        <f t="shared" si="2"/>
        <v>3.5627575668997252E-3</v>
      </c>
      <c r="R143" s="84">
        <f>P143/'סכום נכסי הקרן'!$C$42</f>
        <v>7.7422517421279791E-5</v>
      </c>
    </row>
    <row r="144" spans="2:18">
      <c r="B144" s="76" t="s">
        <v>1454</v>
      </c>
      <c r="C144" s="86" t="s">
        <v>1352</v>
      </c>
      <c r="D144" s="73">
        <v>7906</v>
      </c>
      <c r="E144" s="73"/>
      <c r="F144" s="73" t="s">
        <v>624</v>
      </c>
      <c r="G144" s="100">
        <v>44071</v>
      </c>
      <c r="H144" s="73"/>
      <c r="I144" s="83">
        <v>5.59</v>
      </c>
      <c r="J144" s="86" t="s">
        <v>866</v>
      </c>
      <c r="K144" s="86" t="s">
        <v>118</v>
      </c>
      <c r="L144" s="87">
        <v>3.15E-2</v>
      </c>
      <c r="M144" s="87">
        <v>2.5099999999999997E-2</v>
      </c>
      <c r="N144" s="83">
        <v>135.24</v>
      </c>
      <c r="O144" s="85">
        <v>105.15</v>
      </c>
      <c r="P144" s="83">
        <v>0.45718000000000003</v>
      </c>
      <c r="Q144" s="84">
        <f t="shared" si="2"/>
        <v>4.0723591880271427E-3</v>
      </c>
      <c r="R144" s="84">
        <f>P144/'סכום נכסי הקרן'!$C$42</f>
        <v>8.8496703539417195E-5</v>
      </c>
    </row>
    <row r="145" spans="2:18">
      <c r="B145" s="76" t="s">
        <v>1454</v>
      </c>
      <c r="C145" s="86" t="s">
        <v>1352</v>
      </c>
      <c r="D145" s="73">
        <v>7977</v>
      </c>
      <c r="E145" s="73"/>
      <c r="F145" s="73" t="s">
        <v>624</v>
      </c>
      <c r="G145" s="100">
        <v>44104</v>
      </c>
      <c r="H145" s="73"/>
      <c r="I145" s="83">
        <v>5.59</v>
      </c>
      <c r="J145" s="86" t="s">
        <v>866</v>
      </c>
      <c r="K145" s="86" t="s">
        <v>118</v>
      </c>
      <c r="L145" s="87">
        <v>3.15E-2</v>
      </c>
      <c r="M145" s="87">
        <v>2.5099999999999997E-2</v>
      </c>
      <c r="N145" s="83">
        <v>111.07</v>
      </c>
      <c r="O145" s="85">
        <v>105.15</v>
      </c>
      <c r="P145" s="83">
        <v>0.37548000000000004</v>
      </c>
      <c r="Q145" s="84">
        <f t="shared" si="2"/>
        <v>3.3446113739018148E-3</v>
      </c>
      <c r="R145" s="84">
        <f>P145/'סכום נכסי הקרן'!$C$42</f>
        <v>7.2681968250974167E-5</v>
      </c>
    </row>
    <row r="146" spans="2:18">
      <c r="B146" s="76" t="s">
        <v>1454</v>
      </c>
      <c r="C146" s="86" t="s">
        <v>1352</v>
      </c>
      <c r="D146" s="73">
        <v>8023</v>
      </c>
      <c r="E146" s="73"/>
      <c r="F146" s="73" t="s">
        <v>624</v>
      </c>
      <c r="G146" s="100">
        <v>44134</v>
      </c>
      <c r="H146" s="73"/>
      <c r="I146" s="83">
        <v>5.59</v>
      </c>
      <c r="J146" s="86" t="s">
        <v>866</v>
      </c>
      <c r="K146" s="86" t="s">
        <v>118</v>
      </c>
      <c r="L146" s="87">
        <v>3.15E-2</v>
      </c>
      <c r="M146" s="87">
        <v>2.5000000000000001E-2</v>
      </c>
      <c r="N146" s="83">
        <v>85.74</v>
      </c>
      <c r="O146" s="85">
        <v>105.15</v>
      </c>
      <c r="P146" s="83">
        <v>0.28987000000000002</v>
      </c>
      <c r="Q146" s="84">
        <f t="shared" si="2"/>
        <v>2.5820349924174897E-3</v>
      </c>
      <c r="R146" s="84">
        <f>P146/'סכום נכסי הקרן'!$C$42</f>
        <v>5.6110371090097686E-5</v>
      </c>
    </row>
    <row r="147" spans="2:18">
      <c r="B147" s="76" t="s">
        <v>1454</v>
      </c>
      <c r="C147" s="86" t="s">
        <v>1352</v>
      </c>
      <c r="D147" s="73">
        <v>8082</v>
      </c>
      <c r="E147" s="73"/>
      <c r="F147" s="73" t="s">
        <v>624</v>
      </c>
      <c r="G147" s="100">
        <v>44165</v>
      </c>
      <c r="H147" s="73"/>
      <c r="I147" s="83">
        <v>5.5900000000000007</v>
      </c>
      <c r="J147" s="86" t="s">
        <v>866</v>
      </c>
      <c r="K147" s="86" t="s">
        <v>118</v>
      </c>
      <c r="L147" s="87">
        <v>3.15E-2</v>
      </c>
      <c r="M147" s="87">
        <v>2.5000000000000001E-2</v>
      </c>
      <c r="N147" s="83">
        <v>103.42</v>
      </c>
      <c r="O147" s="85">
        <v>105.15</v>
      </c>
      <c r="P147" s="83">
        <v>0.34963</v>
      </c>
      <c r="Q147" s="84">
        <f t="shared" si="2"/>
        <v>3.1143508966051223E-3</v>
      </c>
      <c r="R147" s="84">
        <f>P147/'סכום נכסי הקרן'!$C$42</f>
        <v>6.7678162777213419E-5</v>
      </c>
    </row>
    <row r="148" spans="2:18">
      <c r="B148" s="76" t="s">
        <v>1454</v>
      </c>
      <c r="C148" s="86" t="s">
        <v>1352</v>
      </c>
      <c r="D148" s="73">
        <v>8163</v>
      </c>
      <c r="E148" s="73"/>
      <c r="F148" s="73" t="s">
        <v>624</v>
      </c>
      <c r="G148" s="100">
        <v>44196</v>
      </c>
      <c r="H148" s="73"/>
      <c r="I148" s="83">
        <v>5.5600000000000005</v>
      </c>
      <c r="J148" s="86" t="s">
        <v>866</v>
      </c>
      <c r="K148" s="86" t="s">
        <v>118</v>
      </c>
      <c r="L148" s="87">
        <v>3.1451E-2</v>
      </c>
      <c r="M148" s="87">
        <v>3.4300000000000004E-2</v>
      </c>
      <c r="N148" s="83">
        <v>123.04</v>
      </c>
      <c r="O148" s="85">
        <v>100</v>
      </c>
      <c r="P148" s="83">
        <v>0.39556999999999998</v>
      </c>
      <c r="Q148" s="84">
        <f t="shared" si="2"/>
        <v>3.5235642941683727E-3</v>
      </c>
      <c r="R148" s="84">
        <f>P148/'סכום נכסי הקרן'!$C$42</f>
        <v>7.6570805851277954E-5</v>
      </c>
    </row>
    <row r="149" spans="2:18">
      <c r="B149" s="76" t="s">
        <v>1454</v>
      </c>
      <c r="C149" s="86" t="s">
        <v>1352</v>
      </c>
      <c r="D149" s="73">
        <v>7386</v>
      </c>
      <c r="E149" s="73"/>
      <c r="F149" s="73" t="s">
        <v>624</v>
      </c>
      <c r="G149" s="100">
        <v>43861</v>
      </c>
      <c r="H149" s="73"/>
      <c r="I149" s="83">
        <v>5.59</v>
      </c>
      <c r="J149" s="86" t="s">
        <v>866</v>
      </c>
      <c r="K149" s="86" t="s">
        <v>118</v>
      </c>
      <c r="L149" s="87">
        <v>3.15E-2</v>
      </c>
      <c r="M149" s="87">
        <v>2.5100000000000001E-2</v>
      </c>
      <c r="N149" s="83">
        <v>77.569999999999993</v>
      </c>
      <c r="O149" s="85">
        <v>105.15</v>
      </c>
      <c r="P149" s="83">
        <v>0.26221</v>
      </c>
      <c r="Q149" s="84">
        <f t="shared" si="2"/>
        <v>2.3356518279290367E-3</v>
      </c>
      <c r="R149" s="84">
        <f>P149/'סכום נכסי הקרן'!$C$42</f>
        <v>5.0756202447768009E-5</v>
      </c>
    </row>
    <row r="150" spans="2:18">
      <c r="B150" s="76" t="s">
        <v>1454</v>
      </c>
      <c r="C150" s="86" t="s">
        <v>1352</v>
      </c>
      <c r="D150" s="73">
        <v>7535</v>
      </c>
      <c r="E150" s="73"/>
      <c r="F150" s="73" t="s">
        <v>624</v>
      </c>
      <c r="G150" s="100">
        <v>43921</v>
      </c>
      <c r="H150" s="73"/>
      <c r="I150" s="83">
        <v>5.5900000000000007</v>
      </c>
      <c r="J150" s="86" t="s">
        <v>866</v>
      </c>
      <c r="K150" s="86" t="s">
        <v>118</v>
      </c>
      <c r="L150" s="87">
        <v>3.15E-2</v>
      </c>
      <c r="M150" s="87">
        <v>2.5100000000000001E-2</v>
      </c>
      <c r="N150" s="83">
        <v>85.83</v>
      </c>
      <c r="O150" s="85">
        <v>105.15</v>
      </c>
      <c r="P150" s="83">
        <v>0.29014999999999996</v>
      </c>
      <c r="Q150" s="84">
        <f t="shared" si="2"/>
        <v>2.5845291097731206E-3</v>
      </c>
      <c r="R150" s="84">
        <f>P150/'סכום נכסי הקרן'!$C$42</f>
        <v>5.6164570917279611E-5</v>
      </c>
    </row>
    <row r="151" spans="2:18">
      <c r="B151" s="76" t="s">
        <v>1454</v>
      </c>
      <c r="C151" s="86" t="s">
        <v>1352</v>
      </c>
      <c r="D151" s="73">
        <v>7645</v>
      </c>
      <c r="E151" s="73"/>
      <c r="F151" s="73" t="s">
        <v>624</v>
      </c>
      <c r="G151" s="100">
        <v>43951</v>
      </c>
      <c r="H151" s="73"/>
      <c r="I151" s="83">
        <v>5.59</v>
      </c>
      <c r="J151" s="86" t="s">
        <v>866</v>
      </c>
      <c r="K151" s="86" t="s">
        <v>118</v>
      </c>
      <c r="L151" s="87">
        <v>3.15E-2</v>
      </c>
      <c r="M151" s="87">
        <v>2.5099999999999997E-2</v>
      </c>
      <c r="N151" s="83">
        <v>73.56</v>
      </c>
      <c r="O151" s="85">
        <v>105.15</v>
      </c>
      <c r="P151" s="83">
        <v>0.24868000000000001</v>
      </c>
      <c r="Q151" s="84">
        <f t="shared" si="2"/>
        <v>2.2151325142801301E-3</v>
      </c>
      <c r="R151" s="84">
        <f>P151/'סכום נכסי הקרן'!$C$42</f>
        <v>4.8137189370012391E-5</v>
      </c>
    </row>
    <row r="152" spans="2:18">
      <c r="B152" s="76" t="s">
        <v>1454</v>
      </c>
      <c r="C152" s="86" t="s">
        <v>1352</v>
      </c>
      <c r="D152" s="73">
        <v>7778</v>
      </c>
      <c r="E152" s="73"/>
      <c r="F152" s="73" t="s">
        <v>624</v>
      </c>
      <c r="G152" s="100">
        <v>44012</v>
      </c>
      <c r="H152" s="73"/>
      <c r="I152" s="83">
        <v>5.5900000000000007</v>
      </c>
      <c r="J152" s="86" t="s">
        <v>866</v>
      </c>
      <c r="K152" s="86" t="s">
        <v>118</v>
      </c>
      <c r="L152" s="87">
        <v>3.15E-2</v>
      </c>
      <c r="M152" s="87">
        <v>2.5099999999999997E-2</v>
      </c>
      <c r="N152" s="83">
        <v>112.63</v>
      </c>
      <c r="O152" s="85">
        <v>105.15</v>
      </c>
      <c r="P152" s="83">
        <v>0.38075999999999999</v>
      </c>
      <c r="Q152" s="84">
        <f t="shared" si="2"/>
        <v>3.3916433011794366E-3</v>
      </c>
      <c r="R152" s="84">
        <f>P152/'סכום נכסי הקרן'!$C$42</f>
        <v>7.3704022134976345E-5</v>
      </c>
    </row>
    <row r="153" spans="2:18">
      <c r="B153" s="76" t="s">
        <v>1454</v>
      </c>
      <c r="C153" s="86" t="s">
        <v>1352</v>
      </c>
      <c r="D153" s="73">
        <v>7125</v>
      </c>
      <c r="E153" s="73"/>
      <c r="F153" s="73" t="s">
        <v>624</v>
      </c>
      <c r="G153" s="100">
        <v>43706</v>
      </c>
      <c r="H153" s="73"/>
      <c r="I153" s="83">
        <v>5.59</v>
      </c>
      <c r="J153" s="86" t="s">
        <v>866</v>
      </c>
      <c r="K153" s="86" t="s">
        <v>118</v>
      </c>
      <c r="L153" s="87">
        <v>3.15E-2</v>
      </c>
      <c r="M153" s="87">
        <v>2.5099999999999997E-2</v>
      </c>
      <c r="N153" s="83">
        <v>67.36</v>
      </c>
      <c r="O153" s="85">
        <v>105.15</v>
      </c>
      <c r="P153" s="83">
        <v>0.22771</v>
      </c>
      <c r="Q153" s="84">
        <f t="shared" si="2"/>
        <v>2.0283409394673008E-3</v>
      </c>
      <c r="R153" s="84">
        <f>P153/'סכום נכסי הקרן'!$C$42</f>
        <v>4.4078009455708223E-5</v>
      </c>
    </row>
    <row r="154" spans="2:18">
      <c r="B154" s="76" t="s">
        <v>1454</v>
      </c>
      <c r="C154" s="86" t="s">
        <v>1352</v>
      </c>
      <c r="D154" s="73">
        <v>7204</v>
      </c>
      <c r="E154" s="73"/>
      <c r="F154" s="73" t="s">
        <v>624</v>
      </c>
      <c r="G154" s="100">
        <v>43738</v>
      </c>
      <c r="H154" s="73"/>
      <c r="I154" s="83">
        <v>5.59</v>
      </c>
      <c r="J154" s="86" t="s">
        <v>866</v>
      </c>
      <c r="K154" s="86" t="s">
        <v>118</v>
      </c>
      <c r="L154" s="87">
        <v>3.15E-2</v>
      </c>
      <c r="M154" s="87">
        <v>2.5099999999999997E-2</v>
      </c>
      <c r="N154" s="83">
        <v>33.159999999999997</v>
      </c>
      <c r="O154" s="85">
        <v>105.15</v>
      </c>
      <c r="P154" s="83">
        <v>0.11211</v>
      </c>
      <c r="Q154" s="84">
        <f t="shared" si="2"/>
        <v>9.9862677407087561E-4</v>
      </c>
      <c r="R154" s="84">
        <f>P154/'סכום נכסי הקרן'!$C$42</f>
        <v>2.1701223662023843E-5</v>
      </c>
    </row>
    <row r="155" spans="2:18">
      <c r="B155" s="76" t="s">
        <v>1454</v>
      </c>
      <c r="C155" s="86" t="s">
        <v>1352</v>
      </c>
      <c r="D155" s="73">
        <v>7246</v>
      </c>
      <c r="E155" s="73"/>
      <c r="F155" s="73" t="s">
        <v>624</v>
      </c>
      <c r="G155" s="100">
        <v>43769</v>
      </c>
      <c r="H155" s="73"/>
      <c r="I155" s="83">
        <v>5.59</v>
      </c>
      <c r="J155" s="86" t="s">
        <v>866</v>
      </c>
      <c r="K155" s="86" t="s">
        <v>118</v>
      </c>
      <c r="L155" s="87">
        <v>3.15E-2</v>
      </c>
      <c r="M155" s="87">
        <v>2.5100000000000001E-2</v>
      </c>
      <c r="N155" s="83">
        <v>62.77</v>
      </c>
      <c r="O155" s="85">
        <v>105.15</v>
      </c>
      <c r="P155" s="83">
        <v>0.21218999999999999</v>
      </c>
      <c r="Q155" s="84">
        <f t="shared" si="2"/>
        <v>1.8900955774694417E-3</v>
      </c>
      <c r="R155" s="84">
        <f>P155/'סכום נכסי הקרן'!$C$42</f>
        <v>4.1073790463338141E-5</v>
      </c>
    </row>
    <row r="156" spans="2:18">
      <c r="B156" s="76" t="s">
        <v>1454</v>
      </c>
      <c r="C156" s="86" t="s">
        <v>1352</v>
      </c>
      <c r="D156" s="73">
        <v>7280</v>
      </c>
      <c r="E156" s="73"/>
      <c r="F156" s="73" t="s">
        <v>624</v>
      </c>
      <c r="G156" s="100">
        <v>43798</v>
      </c>
      <c r="H156" s="73"/>
      <c r="I156" s="83">
        <v>5.589999999999999</v>
      </c>
      <c r="J156" s="86" t="s">
        <v>866</v>
      </c>
      <c r="K156" s="86" t="s">
        <v>118</v>
      </c>
      <c r="L156" s="87">
        <v>3.15E-2</v>
      </c>
      <c r="M156" s="87">
        <v>2.5099999999999997E-2</v>
      </c>
      <c r="N156" s="83">
        <v>11.35</v>
      </c>
      <c r="O156" s="85">
        <v>105.15</v>
      </c>
      <c r="P156" s="83">
        <v>3.8350000000000002E-2</v>
      </c>
      <c r="Q156" s="84">
        <f t="shared" si="2"/>
        <v>3.4160500210166875E-4</v>
      </c>
      <c r="R156" s="84">
        <f>P156/'סכום נכסי הקרן'!$C$42</f>
        <v>7.4234406158113851E-6</v>
      </c>
    </row>
    <row r="157" spans="2:18">
      <c r="B157" s="76" t="s">
        <v>1454</v>
      </c>
      <c r="C157" s="86" t="s">
        <v>1352</v>
      </c>
      <c r="D157" s="73">
        <v>7337</v>
      </c>
      <c r="E157" s="73"/>
      <c r="F157" s="73" t="s">
        <v>624</v>
      </c>
      <c r="G157" s="100">
        <v>43830</v>
      </c>
      <c r="H157" s="73"/>
      <c r="I157" s="83">
        <v>5.59</v>
      </c>
      <c r="J157" s="86" t="s">
        <v>866</v>
      </c>
      <c r="K157" s="86" t="s">
        <v>118</v>
      </c>
      <c r="L157" s="87">
        <v>3.15E-2</v>
      </c>
      <c r="M157" s="87">
        <v>2.5099999999999997E-2</v>
      </c>
      <c r="N157" s="83">
        <v>76.13</v>
      </c>
      <c r="O157" s="85">
        <v>105.15</v>
      </c>
      <c r="P157" s="83">
        <v>0.25736000000000003</v>
      </c>
      <c r="Q157" s="84">
        <f t="shared" si="2"/>
        <v>2.2924501523047063E-3</v>
      </c>
      <c r="R157" s="84">
        <f>P157/'סכום נכסי הקרן'!$C$42</f>
        <v>4.9817384012652366E-5</v>
      </c>
    </row>
    <row r="158" spans="2:18">
      <c r="B158" s="76" t="s">
        <v>1455</v>
      </c>
      <c r="C158" s="86" t="s">
        <v>1352</v>
      </c>
      <c r="D158" s="73">
        <v>7533</v>
      </c>
      <c r="E158" s="73"/>
      <c r="F158" s="73" t="s">
        <v>624</v>
      </c>
      <c r="G158" s="100">
        <v>43921</v>
      </c>
      <c r="H158" s="73"/>
      <c r="I158" s="83">
        <v>5.22</v>
      </c>
      <c r="J158" s="86" t="s">
        <v>866</v>
      </c>
      <c r="K158" s="86" t="s">
        <v>118</v>
      </c>
      <c r="L158" s="87">
        <v>3.2538999999999998E-2</v>
      </c>
      <c r="M158" s="87">
        <v>2.7300000000000001E-2</v>
      </c>
      <c r="N158" s="83">
        <v>20.9</v>
      </c>
      <c r="O158" s="85">
        <v>102.97</v>
      </c>
      <c r="P158" s="83">
        <v>6.9180000000000005E-2</v>
      </c>
      <c r="Q158" s="84">
        <f t="shared" si="2"/>
        <v>6.1622513808066352E-4</v>
      </c>
      <c r="R158" s="84">
        <f>P158/'סכום נכסי הקרן'!$C$42</f>
        <v>1.3391228730165102E-5</v>
      </c>
    </row>
    <row r="159" spans="2:18">
      <c r="B159" s="76" t="s">
        <v>1455</v>
      </c>
      <c r="C159" s="86" t="s">
        <v>1352</v>
      </c>
      <c r="D159" s="73">
        <v>7647</v>
      </c>
      <c r="E159" s="73"/>
      <c r="F159" s="73" t="s">
        <v>624</v>
      </c>
      <c r="G159" s="100">
        <v>43955</v>
      </c>
      <c r="H159" s="73"/>
      <c r="I159" s="83">
        <v>5.21</v>
      </c>
      <c r="J159" s="86" t="s">
        <v>866</v>
      </c>
      <c r="K159" s="86" t="s">
        <v>118</v>
      </c>
      <c r="L159" s="87">
        <v>3.1600000000000003E-2</v>
      </c>
      <c r="M159" s="87">
        <v>2.69E-2</v>
      </c>
      <c r="N159" s="83">
        <v>79.41</v>
      </c>
      <c r="O159" s="85">
        <v>102.97</v>
      </c>
      <c r="P159" s="83">
        <v>0.26286999999999999</v>
      </c>
      <c r="Q159" s="84">
        <f t="shared" si="2"/>
        <v>2.3415308188387395E-3</v>
      </c>
      <c r="R159" s="84">
        <f>P159/'סכום נכסי הקרן'!$C$42</f>
        <v>5.0883959183268288E-5</v>
      </c>
    </row>
    <row r="160" spans="2:18">
      <c r="B160" s="76" t="s">
        <v>1455</v>
      </c>
      <c r="C160" s="86" t="s">
        <v>1352</v>
      </c>
      <c r="D160" s="73">
        <v>7713</v>
      </c>
      <c r="E160" s="73"/>
      <c r="F160" s="73" t="s">
        <v>624</v>
      </c>
      <c r="G160" s="100">
        <v>43987</v>
      </c>
      <c r="H160" s="73"/>
      <c r="I160" s="83">
        <v>5.21</v>
      </c>
      <c r="J160" s="86" t="s">
        <v>866</v>
      </c>
      <c r="K160" s="86" t="s">
        <v>118</v>
      </c>
      <c r="L160" s="87">
        <v>3.1600000000000003E-2</v>
      </c>
      <c r="M160" s="87">
        <v>2.6899999999999993E-2</v>
      </c>
      <c r="N160" s="83">
        <v>121.72</v>
      </c>
      <c r="O160" s="85">
        <v>102.97</v>
      </c>
      <c r="P160" s="83">
        <v>0.40297000000000005</v>
      </c>
      <c r="Q160" s="84">
        <f t="shared" si="2"/>
        <v>3.5894802528529195E-3</v>
      </c>
      <c r="R160" s="84">
        <f>P160/'סכום נכסי הקרן'!$C$42</f>
        <v>7.8003229855371951E-5</v>
      </c>
    </row>
    <row r="161" spans="2:18">
      <c r="B161" s="76" t="s">
        <v>1455</v>
      </c>
      <c r="C161" s="86" t="s">
        <v>1352</v>
      </c>
      <c r="D161" s="73">
        <v>7859</v>
      </c>
      <c r="E161" s="73"/>
      <c r="F161" s="73" t="s">
        <v>624</v>
      </c>
      <c r="G161" s="100">
        <v>44048</v>
      </c>
      <c r="H161" s="73"/>
      <c r="I161" s="83">
        <v>5.21</v>
      </c>
      <c r="J161" s="86" t="s">
        <v>866</v>
      </c>
      <c r="K161" s="86" t="s">
        <v>118</v>
      </c>
      <c r="L161" s="87">
        <v>3.1600000000000003E-2</v>
      </c>
      <c r="M161" s="87">
        <v>2.69E-2</v>
      </c>
      <c r="N161" s="83">
        <v>144.19</v>
      </c>
      <c r="O161" s="85">
        <v>102.97</v>
      </c>
      <c r="P161" s="83">
        <v>0.47737000000000002</v>
      </c>
      <c r="Q161" s="84">
        <f t="shared" si="2"/>
        <v>4.2522028644921411E-3</v>
      </c>
      <c r="R161" s="84">
        <f>P161/'סכום נכסי הקרן'!$C$42</f>
        <v>9.2404898220857398E-5</v>
      </c>
    </row>
    <row r="162" spans="2:18">
      <c r="B162" s="76" t="s">
        <v>1455</v>
      </c>
      <c r="C162" s="86" t="s">
        <v>1352</v>
      </c>
      <c r="D162" s="73">
        <v>7872</v>
      </c>
      <c r="E162" s="73"/>
      <c r="F162" s="73" t="s">
        <v>624</v>
      </c>
      <c r="G162" s="100">
        <v>44053</v>
      </c>
      <c r="H162" s="73"/>
      <c r="I162" s="83">
        <v>5.21</v>
      </c>
      <c r="J162" s="86" t="s">
        <v>866</v>
      </c>
      <c r="K162" s="86" t="s">
        <v>118</v>
      </c>
      <c r="L162" s="87">
        <v>3.1600000000000003E-2</v>
      </c>
      <c r="M162" s="87">
        <v>2.6899999999999993E-2</v>
      </c>
      <c r="N162" s="83">
        <v>79.930000000000007</v>
      </c>
      <c r="O162" s="85">
        <v>102.97</v>
      </c>
      <c r="P162" s="83">
        <v>0.2646</v>
      </c>
      <c r="Q162" s="84">
        <f t="shared" si="2"/>
        <v>2.3569409010717485E-3</v>
      </c>
      <c r="R162" s="84">
        <f>P162/'סכום נכסי הקרן'!$C$42</f>
        <v>5.1218836686928098E-5</v>
      </c>
    </row>
    <row r="163" spans="2:18">
      <c r="B163" s="76" t="s">
        <v>1455</v>
      </c>
      <c r="C163" s="86" t="s">
        <v>1352</v>
      </c>
      <c r="D163" s="73">
        <v>7921</v>
      </c>
      <c r="E163" s="73"/>
      <c r="F163" s="73" t="s">
        <v>624</v>
      </c>
      <c r="G163" s="100">
        <v>44078</v>
      </c>
      <c r="H163" s="73"/>
      <c r="I163" s="83">
        <v>5.21</v>
      </c>
      <c r="J163" s="86" t="s">
        <v>866</v>
      </c>
      <c r="K163" s="86" t="s">
        <v>118</v>
      </c>
      <c r="L163" s="87">
        <v>3.1600000000000003E-2</v>
      </c>
      <c r="M163" s="87">
        <v>2.6900000000000004E-2</v>
      </c>
      <c r="N163" s="83">
        <v>199.04</v>
      </c>
      <c r="O163" s="85">
        <v>102.97</v>
      </c>
      <c r="P163" s="83">
        <v>0.65891</v>
      </c>
      <c r="Q163" s="84">
        <f t="shared" si="2"/>
        <v>5.8692816671397797E-3</v>
      </c>
      <c r="R163" s="84">
        <f>P163/'סכום נכסי הקרן'!$C$42</f>
        <v>1.2754574331588734E-4</v>
      </c>
    </row>
    <row r="164" spans="2:18">
      <c r="B164" s="76" t="s">
        <v>1455</v>
      </c>
      <c r="C164" s="86" t="s">
        <v>1352</v>
      </c>
      <c r="D164" s="73">
        <v>7973</v>
      </c>
      <c r="E164" s="73"/>
      <c r="F164" s="73" t="s">
        <v>624</v>
      </c>
      <c r="G164" s="100">
        <v>44103</v>
      </c>
      <c r="H164" s="73"/>
      <c r="I164" s="83">
        <v>5.2200000000000006</v>
      </c>
      <c r="J164" s="86" t="s">
        <v>866</v>
      </c>
      <c r="K164" s="86" t="s">
        <v>118</v>
      </c>
      <c r="L164" s="87">
        <v>3.2538999999999998E-2</v>
      </c>
      <c r="M164" s="87">
        <v>2.7200000000000002E-2</v>
      </c>
      <c r="N164" s="83">
        <v>18.809999999999999</v>
      </c>
      <c r="O164" s="85">
        <v>102.97</v>
      </c>
      <c r="P164" s="83">
        <v>6.2280000000000002E-2</v>
      </c>
      <c r="Q164" s="84">
        <f t="shared" si="2"/>
        <v>5.5476296038831628E-4</v>
      </c>
      <c r="R164" s="84">
        <f>P164/'סכום נכסי הקרן'!$C$42</f>
        <v>1.2055590131753144E-5</v>
      </c>
    </row>
    <row r="165" spans="2:18">
      <c r="B165" s="76" t="s">
        <v>1455</v>
      </c>
      <c r="C165" s="86" t="s">
        <v>1352</v>
      </c>
      <c r="D165" s="73">
        <v>8046</v>
      </c>
      <c r="E165" s="73"/>
      <c r="F165" s="73" t="s">
        <v>624</v>
      </c>
      <c r="G165" s="100">
        <v>44140</v>
      </c>
      <c r="H165" s="73"/>
      <c r="I165" s="83">
        <v>5.21</v>
      </c>
      <c r="J165" s="86" t="s">
        <v>866</v>
      </c>
      <c r="K165" s="86" t="s">
        <v>118</v>
      </c>
      <c r="L165" s="87">
        <v>3.1600000000000003E-2</v>
      </c>
      <c r="M165" s="87">
        <v>2.69E-2</v>
      </c>
      <c r="N165" s="83">
        <v>215.76</v>
      </c>
      <c r="O165" s="85">
        <v>102.97</v>
      </c>
      <c r="P165" s="83">
        <v>0.71425000000000005</v>
      </c>
      <c r="Q165" s="84">
        <f t="shared" si="2"/>
        <v>6.3622261473563731E-3</v>
      </c>
      <c r="R165" s="84">
        <f>P165/'סכום נכסי הקרן'!$C$42</f>
        <v>1.3825795201677398E-4</v>
      </c>
    </row>
    <row r="166" spans="2:18">
      <c r="B166" s="76" t="s">
        <v>1455</v>
      </c>
      <c r="C166" s="86" t="s">
        <v>1352</v>
      </c>
      <c r="D166" s="73">
        <v>8118</v>
      </c>
      <c r="E166" s="73"/>
      <c r="F166" s="73" t="s">
        <v>624</v>
      </c>
      <c r="G166" s="100">
        <v>44172</v>
      </c>
      <c r="H166" s="73"/>
      <c r="I166" s="83">
        <v>5.21</v>
      </c>
      <c r="J166" s="86" t="s">
        <v>866</v>
      </c>
      <c r="K166" s="86" t="s">
        <v>118</v>
      </c>
      <c r="L166" s="87">
        <v>3.1600000000000003E-2</v>
      </c>
      <c r="M166" s="87">
        <v>2.69E-2</v>
      </c>
      <c r="N166" s="83">
        <v>38.659999999999997</v>
      </c>
      <c r="O166" s="85">
        <v>102.97</v>
      </c>
      <c r="P166" s="83">
        <v>0.12798000000000001</v>
      </c>
      <c r="Q166" s="84">
        <f t="shared" si="2"/>
        <v>1.1399897827632742E-3</v>
      </c>
      <c r="R166" s="84">
        <f>P166/'סכום נכסי הקרן'!$C$42</f>
        <v>2.4773192438371348E-5</v>
      </c>
    </row>
    <row r="167" spans="2:18">
      <c r="B167" s="76" t="s">
        <v>1455</v>
      </c>
      <c r="C167" s="86" t="s">
        <v>1352</v>
      </c>
      <c r="D167" s="73" t="s">
        <v>1399</v>
      </c>
      <c r="E167" s="73"/>
      <c r="F167" s="73" t="s">
        <v>624</v>
      </c>
      <c r="G167" s="100">
        <v>43593</v>
      </c>
      <c r="H167" s="73"/>
      <c r="I167" s="83">
        <v>5.22</v>
      </c>
      <c r="J167" s="86" t="s">
        <v>866</v>
      </c>
      <c r="K167" s="86" t="s">
        <v>118</v>
      </c>
      <c r="L167" s="87">
        <v>3.2538999999999998E-2</v>
      </c>
      <c r="M167" s="87">
        <v>2.7400000000000001E-2</v>
      </c>
      <c r="N167" s="83">
        <v>97.17</v>
      </c>
      <c r="O167" s="85">
        <v>102.97</v>
      </c>
      <c r="P167" s="83">
        <v>0.32168999999999998</v>
      </c>
      <c r="Q167" s="84">
        <f t="shared" si="2"/>
        <v>2.865473614761038E-3</v>
      </c>
      <c r="R167" s="84">
        <f>P167/'סכום נכסי הקרן'!$C$42</f>
        <v>6.2269794307701803E-5</v>
      </c>
    </row>
    <row r="168" spans="2:18">
      <c r="B168" s="76" t="s">
        <v>1455</v>
      </c>
      <c r="C168" s="86" t="s">
        <v>1352</v>
      </c>
      <c r="D168" s="73" t="s">
        <v>1400</v>
      </c>
      <c r="E168" s="73"/>
      <c r="F168" s="73" t="s">
        <v>624</v>
      </c>
      <c r="G168" s="100">
        <v>43836</v>
      </c>
      <c r="H168" s="73"/>
      <c r="I168" s="83">
        <v>5.21</v>
      </c>
      <c r="J168" s="86" t="s">
        <v>866</v>
      </c>
      <c r="K168" s="86" t="s">
        <v>118</v>
      </c>
      <c r="L168" s="87">
        <v>3.1600000000000003E-2</v>
      </c>
      <c r="M168" s="87">
        <v>2.69E-2</v>
      </c>
      <c r="N168" s="83">
        <v>370.92</v>
      </c>
      <c r="O168" s="85">
        <v>102.97</v>
      </c>
      <c r="P168" s="83">
        <v>1.2279</v>
      </c>
      <c r="Q168" s="84">
        <f t="shared" si="2"/>
        <v>1.0937595360642479E-2</v>
      </c>
      <c r="R168" s="84">
        <f>P168/'סכום נכסי הקרן'!$C$42</f>
        <v>2.3768559927391916E-4</v>
      </c>
    </row>
    <row r="169" spans="2:18">
      <c r="B169" s="76" t="s">
        <v>1455</v>
      </c>
      <c r="C169" s="86" t="s">
        <v>1352</v>
      </c>
      <c r="D169" s="73">
        <v>7399</v>
      </c>
      <c r="E169" s="73"/>
      <c r="F169" s="73" t="s">
        <v>624</v>
      </c>
      <c r="G169" s="100">
        <v>43866</v>
      </c>
      <c r="H169" s="73"/>
      <c r="I169" s="83">
        <v>5.21</v>
      </c>
      <c r="J169" s="86" t="s">
        <v>866</v>
      </c>
      <c r="K169" s="86" t="s">
        <v>118</v>
      </c>
      <c r="L169" s="87">
        <v>3.1600000000000003E-2</v>
      </c>
      <c r="M169" s="87">
        <v>2.69E-2</v>
      </c>
      <c r="N169" s="83">
        <v>209.49</v>
      </c>
      <c r="O169" s="85">
        <v>102.97</v>
      </c>
      <c r="P169" s="83">
        <v>0.69350999999999996</v>
      </c>
      <c r="Q169" s="84">
        <f t="shared" si="2"/>
        <v>6.1774833117999549E-3</v>
      </c>
      <c r="R169" s="84">
        <f>P169/'סכום נכסי הקרן'!$C$42</f>
        <v>1.3424329338908352E-4</v>
      </c>
    </row>
    <row r="170" spans="2:18">
      <c r="B170" s="76" t="s">
        <v>1455</v>
      </c>
      <c r="C170" s="86" t="s">
        <v>1352</v>
      </c>
      <c r="D170" s="73">
        <v>7471</v>
      </c>
      <c r="E170" s="73"/>
      <c r="F170" s="73" t="s">
        <v>624</v>
      </c>
      <c r="G170" s="100">
        <v>43895</v>
      </c>
      <c r="H170" s="73"/>
      <c r="I170" s="83">
        <v>5.21</v>
      </c>
      <c r="J170" s="86" t="s">
        <v>866</v>
      </c>
      <c r="K170" s="86" t="s">
        <v>118</v>
      </c>
      <c r="L170" s="87">
        <v>3.1600000000000003E-2</v>
      </c>
      <c r="M170" s="87">
        <v>2.69E-2</v>
      </c>
      <c r="N170" s="83">
        <v>83.06</v>
      </c>
      <c r="O170" s="85">
        <v>102.97</v>
      </c>
      <c r="P170" s="83">
        <v>0.27494999999999997</v>
      </c>
      <c r="Q170" s="84">
        <f t="shared" si="2"/>
        <v>2.4491341676102689E-3</v>
      </c>
      <c r="R170" s="84">
        <f>P170/'סכום נכסי הקרן'!$C$42</f>
        <v>5.3222294584546026E-5</v>
      </c>
    </row>
    <row r="171" spans="2:18">
      <c r="B171" s="76" t="s">
        <v>1455</v>
      </c>
      <c r="C171" s="86" t="s">
        <v>1352</v>
      </c>
      <c r="D171" s="73">
        <v>7587</v>
      </c>
      <c r="E171" s="73"/>
      <c r="F171" s="73" t="s">
        <v>624</v>
      </c>
      <c r="G171" s="100">
        <v>43927</v>
      </c>
      <c r="H171" s="73"/>
      <c r="I171" s="83">
        <v>5.21</v>
      </c>
      <c r="J171" s="86" t="s">
        <v>866</v>
      </c>
      <c r="K171" s="86" t="s">
        <v>118</v>
      </c>
      <c r="L171" s="87">
        <v>3.1600000000000003E-2</v>
      </c>
      <c r="M171" s="87">
        <v>2.6899999999999993E-2</v>
      </c>
      <c r="N171" s="83">
        <v>90.9</v>
      </c>
      <c r="O171" s="85">
        <v>102.97</v>
      </c>
      <c r="P171" s="83">
        <v>0.30092000000000002</v>
      </c>
      <c r="Q171" s="84">
        <f t="shared" si="2"/>
        <v>2.6804635523450891E-3</v>
      </c>
      <c r="R171" s="84">
        <f>P171/'סכום נכסי הקרן'!$C$42</f>
        <v>5.8249328555670461E-5</v>
      </c>
    </row>
    <row r="172" spans="2:18">
      <c r="B172" s="76" t="s">
        <v>1455</v>
      </c>
      <c r="C172" s="86" t="s">
        <v>1352</v>
      </c>
      <c r="D172" s="73">
        <v>7779</v>
      </c>
      <c r="E172" s="73"/>
      <c r="F172" s="73" t="s">
        <v>624</v>
      </c>
      <c r="G172" s="100">
        <v>44012</v>
      </c>
      <c r="H172" s="73"/>
      <c r="I172" s="83">
        <v>5.22</v>
      </c>
      <c r="J172" s="86" t="s">
        <v>866</v>
      </c>
      <c r="K172" s="86" t="s">
        <v>118</v>
      </c>
      <c r="L172" s="87">
        <v>3.2538999999999998E-2</v>
      </c>
      <c r="M172" s="87">
        <v>2.7300000000000001E-2</v>
      </c>
      <c r="N172" s="83">
        <v>18.28</v>
      </c>
      <c r="O172" s="85">
        <v>102.97</v>
      </c>
      <c r="P172" s="83">
        <v>6.0510000000000001E-2</v>
      </c>
      <c r="Q172" s="84">
        <f t="shared" si="2"/>
        <v>5.3899657567593154E-4</v>
      </c>
      <c r="R172" s="84">
        <f>P172/'סכום נכסי הקרן'!$C$42</f>
        <v>1.1712969795638772E-5</v>
      </c>
    </row>
    <row r="173" spans="2:18">
      <c r="B173" s="76" t="s">
        <v>1455</v>
      </c>
      <c r="C173" s="86" t="s">
        <v>1352</v>
      </c>
      <c r="D173" s="73">
        <v>7802</v>
      </c>
      <c r="E173" s="73"/>
      <c r="F173" s="73" t="s">
        <v>624</v>
      </c>
      <c r="G173" s="100">
        <v>44018</v>
      </c>
      <c r="H173" s="73"/>
      <c r="I173" s="83">
        <v>5.2100000000000009</v>
      </c>
      <c r="J173" s="86" t="s">
        <v>866</v>
      </c>
      <c r="K173" s="86" t="s">
        <v>118</v>
      </c>
      <c r="L173" s="87">
        <v>3.1600000000000003E-2</v>
      </c>
      <c r="M173" s="87">
        <v>2.69E-2</v>
      </c>
      <c r="N173" s="83">
        <v>118.59</v>
      </c>
      <c r="O173" s="85">
        <v>102.97</v>
      </c>
      <c r="P173" s="83">
        <v>0.39258999999999999</v>
      </c>
      <c r="Q173" s="84">
        <f t="shared" si="2"/>
        <v>3.4970197594548663E-3</v>
      </c>
      <c r="R173" s="84">
        <f>P173/'סכום נכסי הקרן'!$C$42</f>
        <v>7.5993964833413077E-5</v>
      </c>
    </row>
    <row r="174" spans="2:18">
      <c r="B174" s="76" t="s">
        <v>1455</v>
      </c>
      <c r="C174" s="86" t="s">
        <v>1352</v>
      </c>
      <c r="D174" s="73">
        <v>7020</v>
      </c>
      <c r="E174" s="73"/>
      <c r="F174" s="73" t="s">
        <v>624</v>
      </c>
      <c r="G174" s="100">
        <v>43643</v>
      </c>
      <c r="H174" s="73"/>
      <c r="I174" s="83">
        <v>5.22</v>
      </c>
      <c r="J174" s="86" t="s">
        <v>866</v>
      </c>
      <c r="K174" s="86" t="s">
        <v>118</v>
      </c>
      <c r="L174" s="87">
        <v>3.1600000000000003E-2</v>
      </c>
      <c r="M174" s="87">
        <v>2.6300000000000004E-2</v>
      </c>
      <c r="N174" s="83">
        <v>11.5</v>
      </c>
      <c r="O174" s="85">
        <v>102.97</v>
      </c>
      <c r="P174" s="83">
        <v>3.8100000000000002E-2</v>
      </c>
      <c r="Q174" s="84">
        <f t="shared" si="2"/>
        <v>3.3937811160556923E-4</v>
      </c>
      <c r="R174" s="84">
        <f>P174/'סכום נכסי הקרן'!$C$42</f>
        <v>7.3750479129703727E-6</v>
      </c>
    </row>
    <row r="175" spans="2:18">
      <c r="B175" s="76" t="s">
        <v>1455</v>
      </c>
      <c r="C175" s="86" t="s">
        <v>1352</v>
      </c>
      <c r="D175" s="73">
        <v>7974</v>
      </c>
      <c r="E175" s="73"/>
      <c r="F175" s="73" t="s">
        <v>624</v>
      </c>
      <c r="G175" s="100">
        <v>44109</v>
      </c>
      <c r="H175" s="73"/>
      <c r="I175" s="83">
        <v>5.2100000000000009</v>
      </c>
      <c r="J175" s="86" t="s">
        <v>866</v>
      </c>
      <c r="K175" s="86" t="s">
        <v>118</v>
      </c>
      <c r="L175" s="87">
        <v>3.1600000000000003E-2</v>
      </c>
      <c r="M175" s="87">
        <v>2.69E-2</v>
      </c>
      <c r="N175" s="83">
        <v>198.52</v>
      </c>
      <c r="O175" s="85">
        <v>102.97</v>
      </c>
      <c r="P175" s="83">
        <v>0.65721000000000007</v>
      </c>
      <c r="Q175" s="84">
        <f t="shared" si="2"/>
        <v>5.8541388117663035E-3</v>
      </c>
      <c r="R175" s="84">
        <f>P175/'סכום נכסי הקרן'!$C$42</f>
        <v>1.2721667293656848E-4</v>
      </c>
    </row>
    <row r="176" spans="2:18">
      <c r="B176" s="76" t="s">
        <v>1455</v>
      </c>
      <c r="C176" s="86" t="s">
        <v>1352</v>
      </c>
      <c r="D176" s="73" t="s">
        <v>1401</v>
      </c>
      <c r="E176" s="73"/>
      <c r="F176" s="73" t="s">
        <v>624</v>
      </c>
      <c r="G176" s="100">
        <v>43804</v>
      </c>
      <c r="H176" s="73"/>
      <c r="I176" s="83">
        <v>5.1899999999999995</v>
      </c>
      <c r="J176" s="86" t="s">
        <v>866</v>
      </c>
      <c r="K176" s="86" t="s">
        <v>118</v>
      </c>
      <c r="L176" s="87">
        <v>3.1600000000000003E-2</v>
      </c>
      <c r="M176" s="87">
        <v>2.6999999999999996E-2</v>
      </c>
      <c r="N176" s="83">
        <v>156.72999999999999</v>
      </c>
      <c r="O176" s="85">
        <v>102.97</v>
      </c>
      <c r="P176" s="83">
        <v>0.51884000000000008</v>
      </c>
      <c r="Q176" s="84">
        <f t="shared" si="2"/>
        <v>4.621599459985133E-3</v>
      </c>
      <c r="R176" s="84">
        <f>P176/'סכום נכסי הקרן'!$C$42</f>
        <v>1.0043227976812463E-4</v>
      </c>
    </row>
    <row r="177" spans="2:18">
      <c r="B177" s="76" t="s">
        <v>1455</v>
      </c>
      <c r="C177" s="86" t="s">
        <v>1352</v>
      </c>
      <c r="D177" s="73" t="s">
        <v>1402</v>
      </c>
      <c r="E177" s="73"/>
      <c r="F177" s="73" t="s">
        <v>624</v>
      </c>
      <c r="G177" s="100">
        <v>43830</v>
      </c>
      <c r="H177" s="73"/>
      <c r="I177" s="83">
        <v>5.21</v>
      </c>
      <c r="J177" s="86" t="s">
        <v>866</v>
      </c>
      <c r="K177" s="86" t="s">
        <v>118</v>
      </c>
      <c r="L177" s="87">
        <v>3.1600000000000003E-2</v>
      </c>
      <c r="M177" s="87">
        <v>2.6699999999999998E-2</v>
      </c>
      <c r="N177" s="83">
        <v>10.44</v>
      </c>
      <c r="O177" s="85">
        <v>102.97</v>
      </c>
      <c r="P177" s="83">
        <v>3.4599999999999999E-2</v>
      </c>
      <c r="Q177" s="84">
        <f t="shared" si="2"/>
        <v>3.0820164466017569E-4</v>
      </c>
      <c r="R177" s="84">
        <f>P177/'סכום נכסי הקרן'!$C$42</f>
        <v>6.6975500731961903E-6</v>
      </c>
    </row>
    <row r="178" spans="2:18">
      <c r="B178" s="76" t="s">
        <v>1456</v>
      </c>
      <c r="C178" s="86" t="s">
        <v>1352</v>
      </c>
      <c r="D178" s="73">
        <v>7952</v>
      </c>
      <c r="E178" s="73"/>
      <c r="F178" s="73" t="s">
        <v>624</v>
      </c>
      <c r="G178" s="100">
        <v>44095</v>
      </c>
      <c r="H178" s="73"/>
      <c r="I178" s="83">
        <v>2.14</v>
      </c>
      <c r="J178" s="86" t="s">
        <v>894</v>
      </c>
      <c r="K178" s="86" t="s">
        <v>118</v>
      </c>
      <c r="L178" s="87">
        <v>3.6516E-2</v>
      </c>
      <c r="M178" s="87">
        <v>3.6500000000000005E-2</v>
      </c>
      <c r="N178" s="83">
        <v>18.52</v>
      </c>
      <c r="O178" s="85">
        <v>100.33</v>
      </c>
      <c r="P178" s="83">
        <v>5.9729999999999998E-2</v>
      </c>
      <c r="Q178" s="84">
        <f t="shared" si="2"/>
        <v>5.3204867732810097E-4</v>
      </c>
      <c r="R178" s="84">
        <f>P178/'סכום נכסי הקרן'!$C$42</f>
        <v>1.1561984562774811E-5</v>
      </c>
    </row>
    <row r="179" spans="2:18">
      <c r="B179" s="76" t="s">
        <v>1456</v>
      </c>
      <c r="C179" s="86" t="s">
        <v>1352</v>
      </c>
      <c r="D179" s="73">
        <v>7996</v>
      </c>
      <c r="E179" s="73"/>
      <c r="F179" s="73" t="s">
        <v>624</v>
      </c>
      <c r="G179" s="100">
        <v>44124</v>
      </c>
      <c r="H179" s="73"/>
      <c r="I179" s="83">
        <v>2.14</v>
      </c>
      <c r="J179" s="86" t="s">
        <v>894</v>
      </c>
      <c r="K179" s="86" t="s">
        <v>118</v>
      </c>
      <c r="L179" s="87">
        <v>3.6516E-2</v>
      </c>
      <c r="M179" s="87">
        <v>3.6599999999999994E-2</v>
      </c>
      <c r="N179" s="83">
        <v>29.34</v>
      </c>
      <c r="O179" s="85">
        <v>100.33</v>
      </c>
      <c r="P179" s="83">
        <v>9.462000000000001E-2</v>
      </c>
      <c r="Q179" s="84">
        <f t="shared" si="2"/>
        <v>8.4283351496375228E-4</v>
      </c>
      <c r="R179" s="84">
        <f>P179/'סכום נכסי הקרן'!$C$42</f>
        <v>1.8315670171266578E-5</v>
      </c>
    </row>
    <row r="180" spans="2:18">
      <c r="B180" s="76" t="s">
        <v>1456</v>
      </c>
      <c r="C180" s="86" t="s">
        <v>1352</v>
      </c>
      <c r="D180" s="73">
        <v>8078</v>
      </c>
      <c r="E180" s="73"/>
      <c r="F180" s="73" t="s">
        <v>624</v>
      </c>
      <c r="G180" s="100">
        <v>44155</v>
      </c>
      <c r="H180" s="73"/>
      <c r="I180" s="83">
        <v>2.14</v>
      </c>
      <c r="J180" s="86" t="s">
        <v>894</v>
      </c>
      <c r="K180" s="86" t="s">
        <v>118</v>
      </c>
      <c r="L180" s="87">
        <v>3.6516E-2</v>
      </c>
      <c r="M180" s="87">
        <v>3.6400000000000009E-2</v>
      </c>
      <c r="N180" s="83">
        <v>32.380000000000003</v>
      </c>
      <c r="O180" s="85">
        <v>100.33</v>
      </c>
      <c r="P180" s="83">
        <v>0.10446</v>
      </c>
      <c r="Q180" s="84">
        <f t="shared" si="2"/>
        <v>9.304839248902299E-4</v>
      </c>
      <c r="R180" s="84">
        <f>P180/'סכום נכסי הקרן'!$C$42</f>
        <v>2.0220406955088846E-5</v>
      </c>
    </row>
    <row r="181" spans="2:18">
      <c r="B181" s="76" t="s">
        <v>1456</v>
      </c>
      <c r="C181" s="86" t="s">
        <v>1352</v>
      </c>
      <c r="D181" s="73">
        <v>7902</v>
      </c>
      <c r="E181" s="73"/>
      <c r="F181" s="73" t="s">
        <v>624</v>
      </c>
      <c r="G181" s="100">
        <v>44063</v>
      </c>
      <c r="H181" s="73"/>
      <c r="I181" s="83">
        <v>2.1399999999999997</v>
      </c>
      <c r="J181" s="86" t="s">
        <v>894</v>
      </c>
      <c r="K181" s="86" t="s">
        <v>118</v>
      </c>
      <c r="L181" s="87">
        <v>3.6516E-2</v>
      </c>
      <c r="M181" s="87">
        <v>3.6400000000000002E-2</v>
      </c>
      <c r="N181" s="83">
        <v>41.17</v>
      </c>
      <c r="O181" s="85">
        <v>100.33</v>
      </c>
      <c r="P181" s="83">
        <v>0.13281000000000001</v>
      </c>
      <c r="Q181" s="84">
        <f t="shared" si="2"/>
        <v>1.1830133071479172E-3</v>
      </c>
      <c r="R181" s="84">
        <f>P181/'סכום נכסי הקרן'!$C$42</f>
        <v>2.5708139457259717E-5</v>
      </c>
    </row>
    <row r="182" spans="2:18">
      <c r="B182" s="76" t="s">
        <v>1456</v>
      </c>
      <c r="C182" s="86" t="s">
        <v>1352</v>
      </c>
      <c r="D182" s="73">
        <v>8129</v>
      </c>
      <c r="E182" s="73"/>
      <c r="F182" s="73" t="s">
        <v>624</v>
      </c>
      <c r="G182" s="100">
        <v>44186</v>
      </c>
      <c r="H182" s="73"/>
      <c r="I182" s="83">
        <v>2.14</v>
      </c>
      <c r="J182" s="86" t="s">
        <v>894</v>
      </c>
      <c r="K182" s="86" t="s">
        <v>118</v>
      </c>
      <c r="L182" s="87">
        <v>3.6516E-2</v>
      </c>
      <c r="M182" s="87">
        <v>3.6600000000000001E-2</v>
      </c>
      <c r="N182" s="83">
        <v>73.489999999999995</v>
      </c>
      <c r="O182" s="85">
        <v>100.32</v>
      </c>
      <c r="P182" s="83">
        <v>0.23702000000000001</v>
      </c>
      <c r="Q182" s="84">
        <f t="shared" si="2"/>
        <v>2.1112703415420478E-3</v>
      </c>
      <c r="R182" s="84">
        <f>P182/'סכום נכסי הקרן'!$C$42</f>
        <v>4.5880153709507553E-5</v>
      </c>
    </row>
    <row r="183" spans="2:18">
      <c r="B183" s="76" t="s">
        <v>1457</v>
      </c>
      <c r="C183" s="86" t="s">
        <v>1352</v>
      </c>
      <c r="D183" s="73">
        <v>8062</v>
      </c>
      <c r="E183" s="73"/>
      <c r="F183" s="73" t="s">
        <v>624</v>
      </c>
      <c r="G183" s="100">
        <v>44137</v>
      </c>
      <c r="H183" s="73"/>
      <c r="I183" s="83">
        <v>1.6800000000000002</v>
      </c>
      <c r="J183" s="86" t="s">
        <v>919</v>
      </c>
      <c r="K183" s="86" t="s">
        <v>118</v>
      </c>
      <c r="L183" s="87">
        <v>2.155E-2</v>
      </c>
      <c r="M183" s="87">
        <v>2.6699999999999998E-2</v>
      </c>
      <c r="N183" s="83">
        <v>1812.66</v>
      </c>
      <c r="O183" s="85">
        <v>99.41</v>
      </c>
      <c r="P183" s="83">
        <v>5.7933000000000003</v>
      </c>
      <c r="Q183" s="84">
        <f t="shared" si="2"/>
        <v>5.1604178844213762E-2</v>
      </c>
      <c r="R183" s="84">
        <f>P183/'סכום נכסי הקרן'!$C$42</f>
        <v>1.1214137814753611E-3</v>
      </c>
    </row>
    <row r="184" spans="2:18">
      <c r="B184" s="76" t="s">
        <v>1457</v>
      </c>
      <c r="C184" s="86" t="s">
        <v>1352</v>
      </c>
      <c r="D184" s="73">
        <v>8144</v>
      </c>
      <c r="E184" s="73"/>
      <c r="F184" s="73" t="s">
        <v>624</v>
      </c>
      <c r="G184" s="100">
        <v>44188</v>
      </c>
      <c r="H184" s="73"/>
      <c r="I184" s="83">
        <v>1.68</v>
      </c>
      <c r="J184" s="86" t="s">
        <v>919</v>
      </c>
      <c r="K184" s="86" t="s">
        <v>118</v>
      </c>
      <c r="L184" s="87">
        <v>2.155E-2</v>
      </c>
      <c r="M184" s="87">
        <v>2.6600000000000006E-2</v>
      </c>
      <c r="N184" s="83">
        <v>22.59</v>
      </c>
      <c r="O184" s="85">
        <v>99.28</v>
      </c>
      <c r="P184" s="83">
        <v>7.2109999999999994E-2</v>
      </c>
      <c r="Q184" s="84">
        <f t="shared" si="2"/>
        <v>6.4232429469494997E-4</v>
      </c>
      <c r="R184" s="84">
        <f>P184/'סכום נכסי הקרן'!$C$42</f>
        <v>1.3958391207461771E-5</v>
      </c>
    </row>
    <row r="185" spans="2:18">
      <c r="B185" s="76" t="s">
        <v>1457</v>
      </c>
      <c r="C185" s="86" t="s">
        <v>1352</v>
      </c>
      <c r="D185" s="73">
        <v>8072</v>
      </c>
      <c r="E185" s="73"/>
      <c r="F185" s="73" t="s">
        <v>624</v>
      </c>
      <c r="G185" s="100">
        <v>44152</v>
      </c>
      <c r="H185" s="73"/>
      <c r="I185" s="83">
        <v>1.68</v>
      </c>
      <c r="J185" s="86" t="s">
        <v>919</v>
      </c>
      <c r="K185" s="86" t="s">
        <v>118</v>
      </c>
      <c r="L185" s="87">
        <v>2.155E-2</v>
      </c>
      <c r="M185" s="87">
        <v>2.6600000000000002E-2</v>
      </c>
      <c r="N185" s="83">
        <v>120.94</v>
      </c>
      <c r="O185" s="85">
        <v>99.41</v>
      </c>
      <c r="P185" s="83">
        <v>0.38653999999999999</v>
      </c>
      <c r="Q185" s="84">
        <f t="shared" si="2"/>
        <v>3.4431290094492579E-3</v>
      </c>
      <c r="R185" s="84">
        <f>P185/'סכום נכסי הקרן'!$C$42</f>
        <v>7.4822861424660563E-5</v>
      </c>
    </row>
    <row r="186" spans="2:18">
      <c r="B186" s="76" t="s">
        <v>1458</v>
      </c>
      <c r="C186" s="86" t="s">
        <v>1352</v>
      </c>
      <c r="D186" s="73">
        <v>8125</v>
      </c>
      <c r="E186" s="73"/>
      <c r="F186" s="73" t="s">
        <v>624</v>
      </c>
      <c r="G186" s="100">
        <v>44174</v>
      </c>
      <c r="H186" s="73"/>
      <c r="I186" s="83">
        <v>3.6700000000000004</v>
      </c>
      <c r="J186" s="86" t="s">
        <v>919</v>
      </c>
      <c r="K186" s="86" t="s">
        <v>118</v>
      </c>
      <c r="L186" s="87">
        <v>2.3987999999999999E-2</v>
      </c>
      <c r="M186" s="87">
        <v>3.5400000000000008E-2</v>
      </c>
      <c r="N186" s="83">
        <v>1504.63</v>
      </c>
      <c r="O186" s="85">
        <v>96.34</v>
      </c>
      <c r="P186" s="83">
        <v>4.6603300000000001</v>
      </c>
      <c r="Q186" s="84">
        <f t="shared" si="2"/>
        <v>4.1512178342750193E-2</v>
      </c>
      <c r="R186" s="84">
        <f>P186/'סכום נכסי הקרן'!$C$42</f>
        <v>9.0210385932423137E-4</v>
      </c>
    </row>
    <row r="187" spans="2:18">
      <c r="B187" s="76" t="s">
        <v>1459</v>
      </c>
      <c r="C187" s="86" t="s">
        <v>1352</v>
      </c>
      <c r="D187" s="73">
        <v>7323</v>
      </c>
      <c r="E187" s="73"/>
      <c r="F187" s="73" t="s">
        <v>624</v>
      </c>
      <c r="G187" s="100">
        <v>43822</v>
      </c>
      <c r="H187" s="73"/>
      <c r="I187" s="83">
        <v>3.06</v>
      </c>
      <c r="J187" s="86" t="s">
        <v>866</v>
      </c>
      <c r="K187" s="86" t="s">
        <v>118</v>
      </c>
      <c r="L187" s="87">
        <v>4.2539E-2</v>
      </c>
      <c r="M187" s="87">
        <v>2.5700000000000004E-2</v>
      </c>
      <c r="N187" s="83">
        <v>199.38</v>
      </c>
      <c r="O187" s="85">
        <v>105.54</v>
      </c>
      <c r="P187" s="83">
        <v>0.67649000000000004</v>
      </c>
      <c r="Q187" s="84">
        <f t="shared" ref="Q187:Q220" si="3">IFERROR(P187/$P$10,0)</f>
        <v>6.025876606825499E-3</v>
      </c>
      <c r="R187" s="84">
        <f>P187/'סכום נכסי הקרן'!$C$42</f>
        <v>1.3094871817966738E-4</v>
      </c>
    </row>
    <row r="188" spans="2:18">
      <c r="B188" s="76" t="s">
        <v>1459</v>
      </c>
      <c r="C188" s="86" t="s">
        <v>1352</v>
      </c>
      <c r="D188" s="73">
        <v>7324</v>
      </c>
      <c r="E188" s="73"/>
      <c r="F188" s="73" t="s">
        <v>624</v>
      </c>
      <c r="G188" s="100">
        <v>43822</v>
      </c>
      <c r="H188" s="73"/>
      <c r="I188" s="83">
        <v>3.0500000000000003</v>
      </c>
      <c r="J188" s="86" t="s">
        <v>866</v>
      </c>
      <c r="K188" s="86" t="s">
        <v>118</v>
      </c>
      <c r="L188" s="87">
        <v>4.2244000000000004E-2</v>
      </c>
      <c r="M188" s="87">
        <v>2.5900000000000003E-2</v>
      </c>
      <c r="N188" s="83">
        <v>202.87</v>
      </c>
      <c r="O188" s="85">
        <v>105.53</v>
      </c>
      <c r="P188" s="83">
        <v>0.68828999999999996</v>
      </c>
      <c r="Q188" s="84">
        <f t="shared" si="3"/>
        <v>6.1309858382413967E-3</v>
      </c>
      <c r="R188" s="84">
        <f>P188/'סכום נכסי הקרן'!$C$42</f>
        <v>1.3323285375376319E-4</v>
      </c>
    </row>
    <row r="189" spans="2:18">
      <c r="B189" s="76" t="s">
        <v>1459</v>
      </c>
      <c r="C189" s="86" t="s">
        <v>1352</v>
      </c>
      <c r="D189" s="73">
        <v>7325</v>
      </c>
      <c r="E189" s="73"/>
      <c r="F189" s="73" t="s">
        <v>624</v>
      </c>
      <c r="G189" s="100">
        <v>43822</v>
      </c>
      <c r="H189" s="73"/>
      <c r="I189" s="83">
        <v>3.0400000000000005</v>
      </c>
      <c r="J189" s="86" t="s">
        <v>866</v>
      </c>
      <c r="K189" s="86" t="s">
        <v>118</v>
      </c>
      <c r="L189" s="87">
        <v>4.2144000000000001E-2</v>
      </c>
      <c r="M189" s="87">
        <v>2.81E-2</v>
      </c>
      <c r="N189" s="83">
        <v>202.87</v>
      </c>
      <c r="O189" s="85">
        <v>105.53</v>
      </c>
      <c r="P189" s="83">
        <v>0.68828999999999996</v>
      </c>
      <c r="Q189" s="84">
        <f t="shared" si="3"/>
        <v>6.1309858382413967E-3</v>
      </c>
      <c r="R189" s="84">
        <f>P189/'סכום נכסי הקרן'!$C$42</f>
        <v>1.3323285375376319E-4</v>
      </c>
    </row>
    <row r="190" spans="2:18">
      <c r="B190" s="76" t="s">
        <v>1459</v>
      </c>
      <c r="C190" s="86" t="s">
        <v>1352</v>
      </c>
      <c r="D190" s="73">
        <v>7552</v>
      </c>
      <c r="E190" s="73"/>
      <c r="F190" s="73" t="s">
        <v>624</v>
      </c>
      <c r="G190" s="100">
        <v>43921</v>
      </c>
      <c r="H190" s="73"/>
      <c r="I190" s="83">
        <v>3.0600000000000005</v>
      </c>
      <c r="J190" s="86" t="s">
        <v>866</v>
      </c>
      <c r="K190" s="86" t="s">
        <v>118</v>
      </c>
      <c r="L190" s="87">
        <v>4.2539E-2</v>
      </c>
      <c r="M190" s="87">
        <v>2.5499999999999998E-2</v>
      </c>
      <c r="N190" s="83">
        <v>4.46</v>
      </c>
      <c r="O190" s="85">
        <v>105.53</v>
      </c>
      <c r="P190" s="83">
        <v>1.515E-2</v>
      </c>
      <c r="Q190" s="84">
        <f t="shared" si="3"/>
        <v>1.3494956406363186E-4</v>
      </c>
      <c r="R190" s="84">
        <f>P190/'סכום נכסי הקרן'!$C$42</f>
        <v>2.9325977921653842E-6</v>
      </c>
    </row>
    <row r="191" spans="2:18">
      <c r="B191" s="76" t="s">
        <v>1460</v>
      </c>
      <c r="C191" s="86" t="s">
        <v>1352</v>
      </c>
      <c r="D191" s="73">
        <v>8061</v>
      </c>
      <c r="E191" s="73"/>
      <c r="F191" s="73" t="s">
        <v>624</v>
      </c>
      <c r="G191" s="100">
        <v>44136</v>
      </c>
      <c r="H191" s="73"/>
      <c r="I191" s="83">
        <v>0.16</v>
      </c>
      <c r="J191" s="86" t="s">
        <v>919</v>
      </c>
      <c r="K191" s="86" t="s">
        <v>118</v>
      </c>
      <c r="L191" s="87">
        <v>2.1299999999999999E-2</v>
      </c>
      <c r="M191" s="87">
        <v>2.0300000000000002E-2</v>
      </c>
      <c r="N191" s="83">
        <v>1512.9</v>
      </c>
      <c r="O191" s="85">
        <v>100.2</v>
      </c>
      <c r="P191" s="83">
        <v>4.8736899999999999</v>
      </c>
      <c r="Q191" s="84">
        <f t="shared" si="3"/>
        <v>4.3412695767741379E-2</v>
      </c>
      <c r="R191" s="84">
        <f>P191/'סכום נכסי הקרן'!$C$42</f>
        <v>9.4340412763686539E-4</v>
      </c>
    </row>
    <row r="192" spans="2:18">
      <c r="B192" s="76" t="s">
        <v>1460</v>
      </c>
      <c r="C192" s="86" t="s">
        <v>1352</v>
      </c>
      <c r="D192" s="73">
        <v>8073</v>
      </c>
      <c r="E192" s="73"/>
      <c r="F192" s="73" t="s">
        <v>624</v>
      </c>
      <c r="G192" s="100">
        <v>44153</v>
      </c>
      <c r="H192" s="73"/>
      <c r="I192" s="83">
        <v>0.16000000000000003</v>
      </c>
      <c r="J192" s="86" t="s">
        <v>919</v>
      </c>
      <c r="K192" s="86" t="s">
        <v>118</v>
      </c>
      <c r="L192" s="87">
        <v>2.1299999999999999E-2</v>
      </c>
      <c r="M192" s="87">
        <v>2.2200000000000001E-2</v>
      </c>
      <c r="N192" s="83">
        <v>5.89</v>
      </c>
      <c r="O192" s="85">
        <v>100.2</v>
      </c>
      <c r="P192" s="83">
        <v>1.8969999999999997E-2</v>
      </c>
      <c r="Q192" s="84">
        <f t="shared" si="3"/>
        <v>1.6897645084403272E-4</v>
      </c>
      <c r="R192" s="84">
        <f>P192/'סכום נכסי הקרן'!$C$42</f>
        <v>3.6720382915760614E-6</v>
      </c>
    </row>
    <row r="193" spans="2:18">
      <c r="B193" s="76" t="s">
        <v>1461</v>
      </c>
      <c r="C193" s="86" t="s">
        <v>1352</v>
      </c>
      <c r="D193" s="73">
        <v>7373</v>
      </c>
      <c r="E193" s="73"/>
      <c r="F193" s="73" t="s">
        <v>624</v>
      </c>
      <c r="G193" s="100">
        <v>43857</v>
      </c>
      <c r="H193" s="73"/>
      <c r="I193" s="83">
        <v>4.42</v>
      </c>
      <c r="J193" s="86" t="s">
        <v>866</v>
      </c>
      <c r="K193" s="86" t="s">
        <v>118</v>
      </c>
      <c r="L193" s="87">
        <v>2.6467000000000001E-2</v>
      </c>
      <c r="M193" s="87">
        <v>2.86E-2</v>
      </c>
      <c r="N193" s="83">
        <v>126.74</v>
      </c>
      <c r="O193" s="85">
        <v>99.37</v>
      </c>
      <c r="P193" s="83">
        <v>0.40489999999999998</v>
      </c>
      <c r="Q193" s="84">
        <f t="shared" si="3"/>
        <v>3.6066718474828076E-3</v>
      </c>
      <c r="R193" s="84">
        <f>P193/'סכום נכסי הקרן'!$C$42</f>
        <v>7.8376821521304553E-5</v>
      </c>
    </row>
    <row r="194" spans="2:18">
      <c r="B194" s="76" t="s">
        <v>1462</v>
      </c>
      <c r="C194" s="86" t="s">
        <v>1352</v>
      </c>
      <c r="D194" s="73">
        <v>7646</v>
      </c>
      <c r="E194" s="73"/>
      <c r="F194" s="73" t="s">
        <v>624</v>
      </c>
      <c r="G194" s="100">
        <v>43951</v>
      </c>
      <c r="H194" s="73"/>
      <c r="I194" s="83">
        <v>11</v>
      </c>
      <c r="J194" s="86" t="s">
        <v>866</v>
      </c>
      <c r="K194" s="86" t="s">
        <v>121</v>
      </c>
      <c r="L194" s="87">
        <v>2.9388999999999998E-2</v>
      </c>
      <c r="M194" s="87">
        <v>2.4800000000000003E-2</v>
      </c>
      <c r="N194" s="83">
        <v>4.67</v>
      </c>
      <c r="O194" s="85">
        <v>105.09</v>
      </c>
      <c r="P194" s="83">
        <v>2.1559999999999999E-2</v>
      </c>
      <c r="Q194" s="84">
        <f t="shared" si="3"/>
        <v>1.9204703638362394E-4</v>
      </c>
      <c r="R194" s="84">
        <f>P194/'סכום נכסי הקרן'!$C$42</f>
        <v>4.1733866930089561E-6</v>
      </c>
    </row>
    <row r="195" spans="2:18">
      <c r="B195" s="76" t="s">
        <v>1462</v>
      </c>
      <c r="C195" s="86" t="s">
        <v>1352</v>
      </c>
      <c r="D195" s="73">
        <v>7701</v>
      </c>
      <c r="E195" s="73"/>
      <c r="F195" s="73" t="s">
        <v>624</v>
      </c>
      <c r="G195" s="100">
        <v>43979</v>
      </c>
      <c r="H195" s="73"/>
      <c r="I195" s="83">
        <v>10.95</v>
      </c>
      <c r="J195" s="86" t="s">
        <v>866</v>
      </c>
      <c r="K195" s="86" t="s">
        <v>121</v>
      </c>
      <c r="L195" s="87">
        <v>2.9388999999999998E-2</v>
      </c>
      <c r="M195" s="87">
        <v>2.6200000000000001E-2</v>
      </c>
      <c r="N195" s="83">
        <v>0.28000000000000003</v>
      </c>
      <c r="O195" s="85">
        <v>105.09</v>
      </c>
      <c r="P195" s="83">
        <v>1.2700000000000001E-3</v>
      </c>
      <c r="Q195" s="84">
        <f t="shared" si="3"/>
        <v>1.1312603720185641E-5</v>
      </c>
      <c r="R195" s="84">
        <f>P195/'סכום נכסי הקרן'!$C$42</f>
        <v>2.4583493043234575E-7</v>
      </c>
    </row>
    <row r="196" spans="2:18">
      <c r="B196" s="76" t="s">
        <v>1462</v>
      </c>
      <c r="C196" s="86" t="s">
        <v>1352</v>
      </c>
      <c r="D196" s="73" t="s">
        <v>1403</v>
      </c>
      <c r="E196" s="73"/>
      <c r="F196" s="73" t="s">
        <v>624</v>
      </c>
      <c r="G196" s="100">
        <v>44012</v>
      </c>
      <c r="H196" s="73"/>
      <c r="I196" s="83">
        <v>11</v>
      </c>
      <c r="J196" s="86" t="s">
        <v>866</v>
      </c>
      <c r="K196" s="86" t="s">
        <v>121</v>
      </c>
      <c r="L196" s="87">
        <v>2.9388999999999998E-2</v>
      </c>
      <c r="M196" s="87">
        <v>2.4800000000000003E-2</v>
      </c>
      <c r="N196" s="83">
        <v>17.670000000000002</v>
      </c>
      <c r="O196" s="85">
        <v>105.09</v>
      </c>
      <c r="P196" s="83">
        <v>8.1549999999999997E-2</v>
      </c>
      <c r="Q196" s="84">
        <f t="shared" si="3"/>
        <v>7.2641167982766849E-4</v>
      </c>
      <c r="R196" s="84">
        <f>P196/'סכום נכסי הקרן'!$C$42</f>
        <v>1.5785699666738421E-5</v>
      </c>
    </row>
    <row r="197" spans="2:18">
      <c r="B197" s="76" t="s">
        <v>1462</v>
      </c>
      <c r="C197" s="86" t="s">
        <v>1352</v>
      </c>
      <c r="D197" s="73">
        <v>7846</v>
      </c>
      <c r="E197" s="73"/>
      <c r="F197" s="73" t="s">
        <v>624</v>
      </c>
      <c r="G197" s="100">
        <v>44043</v>
      </c>
      <c r="H197" s="73"/>
      <c r="I197" s="83">
        <v>11</v>
      </c>
      <c r="J197" s="86" t="s">
        <v>866</v>
      </c>
      <c r="K197" s="86" t="s">
        <v>121</v>
      </c>
      <c r="L197" s="87">
        <v>2.9388999999999998E-2</v>
      </c>
      <c r="M197" s="87">
        <v>2.4799999999999999E-2</v>
      </c>
      <c r="N197" s="83">
        <v>11.15</v>
      </c>
      <c r="O197" s="85">
        <v>105.09</v>
      </c>
      <c r="P197" s="83">
        <v>5.1470000000000002E-2</v>
      </c>
      <c r="Q197" s="84">
        <f t="shared" si="3"/>
        <v>4.584722153369724E-4</v>
      </c>
      <c r="R197" s="84">
        <f>P197/'סכום נכסי הקרן'!$C$42</f>
        <v>9.9630896609077446E-6</v>
      </c>
    </row>
    <row r="198" spans="2:18">
      <c r="B198" s="76" t="s">
        <v>1462</v>
      </c>
      <c r="C198" s="86" t="s">
        <v>1352</v>
      </c>
      <c r="D198" s="73">
        <v>7916</v>
      </c>
      <c r="E198" s="73"/>
      <c r="F198" s="73" t="s">
        <v>624</v>
      </c>
      <c r="G198" s="100">
        <v>44075</v>
      </c>
      <c r="H198" s="73"/>
      <c r="I198" s="83">
        <v>10.989999999999998</v>
      </c>
      <c r="J198" s="86" t="s">
        <v>866</v>
      </c>
      <c r="K198" s="86" t="s">
        <v>121</v>
      </c>
      <c r="L198" s="87">
        <v>2.9388999999999998E-2</v>
      </c>
      <c r="M198" s="87">
        <v>2.4899999999999999E-2</v>
      </c>
      <c r="N198" s="83">
        <v>13.44</v>
      </c>
      <c r="O198" s="85">
        <v>105.09</v>
      </c>
      <c r="P198" s="83">
        <v>6.2020000000000006E-2</v>
      </c>
      <c r="Q198" s="84">
        <f t="shared" si="3"/>
        <v>5.5244699427237282E-4</v>
      </c>
      <c r="R198" s="84">
        <f>P198/'סכום נכסי הקרן'!$C$42</f>
        <v>1.200526172079849E-5</v>
      </c>
    </row>
    <row r="199" spans="2:18">
      <c r="B199" s="76" t="s">
        <v>1462</v>
      </c>
      <c r="C199" s="86" t="s">
        <v>1352</v>
      </c>
      <c r="D199" s="73">
        <v>7978</v>
      </c>
      <c r="E199" s="73"/>
      <c r="F199" s="73" t="s">
        <v>624</v>
      </c>
      <c r="G199" s="100">
        <v>44104</v>
      </c>
      <c r="H199" s="73"/>
      <c r="I199" s="83">
        <v>10.99</v>
      </c>
      <c r="J199" s="86" t="s">
        <v>866</v>
      </c>
      <c r="K199" s="86" t="s">
        <v>121</v>
      </c>
      <c r="L199" s="87">
        <v>2.9388999999999998E-2</v>
      </c>
      <c r="M199" s="87">
        <v>2.4899999999999999E-2</v>
      </c>
      <c r="N199" s="83">
        <v>14.98</v>
      </c>
      <c r="O199" s="85">
        <v>105.09</v>
      </c>
      <c r="P199" s="83">
        <v>6.9129999999999997E-2</v>
      </c>
      <c r="Q199" s="84">
        <f t="shared" si="3"/>
        <v>6.1577975998144355E-4</v>
      </c>
      <c r="R199" s="84">
        <f>P199/'סכום נכסי הקרן'!$C$42</f>
        <v>1.3381550189596898E-5</v>
      </c>
    </row>
    <row r="200" spans="2:18">
      <c r="B200" s="76" t="s">
        <v>1462</v>
      </c>
      <c r="C200" s="86" t="s">
        <v>1352</v>
      </c>
      <c r="D200" s="73">
        <v>8022</v>
      </c>
      <c r="E200" s="73"/>
      <c r="F200" s="73" t="s">
        <v>624</v>
      </c>
      <c r="G200" s="100">
        <v>44134</v>
      </c>
      <c r="H200" s="73"/>
      <c r="I200" s="83">
        <v>11</v>
      </c>
      <c r="J200" s="86" t="s">
        <v>866</v>
      </c>
      <c r="K200" s="86" t="s">
        <v>121</v>
      </c>
      <c r="L200" s="87">
        <v>2.9388999999999998E-2</v>
      </c>
      <c r="M200" s="87">
        <v>2.4799999999999999E-2</v>
      </c>
      <c r="N200" s="83">
        <v>6.21</v>
      </c>
      <c r="O200" s="85">
        <v>105.09</v>
      </c>
      <c r="P200" s="83">
        <v>2.8680000000000001E-2</v>
      </c>
      <c r="Q200" s="84">
        <f t="shared" si="3"/>
        <v>2.5546887771253873E-4</v>
      </c>
      <c r="R200" s="84">
        <f>P200/'סכום נכסי הקרן'!$C$42</f>
        <v>5.551610869921005E-6</v>
      </c>
    </row>
    <row r="201" spans="2:18">
      <c r="B201" s="76" t="s">
        <v>1462</v>
      </c>
      <c r="C201" s="86" t="s">
        <v>1352</v>
      </c>
      <c r="D201" s="73">
        <v>8101</v>
      </c>
      <c r="E201" s="73"/>
      <c r="F201" s="73" t="s">
        <v>624</v>
      </c>
      <c r="G201" s="100">
        <v>44165</v>
      </c>
      <c r="H201" s="73"/>
      <c r="I201" s="83">
        <v>9.69</v>
      </c>
      <c r="J201" s="86" t="s">
        <v>866</v>
      </c>
      <c r="K201" s="86" t="s">
        <v>121</v>
      </c>
      <c r="L201" s="87">
        <v>2.921E-2</v>
      </c>
      <c r="M201" s="87">
        <v>2.4199999999999999E-2</v>
      </c>
      <c r="N201" s="83">
        <v>3.3</v>
      </c>
      <c r="O201" s="85">
        <v>105.09</v>
      </c>
      <c r="P201" s="83">
        <v>1.524E-2</v>
      </c>
      <c r="Q201" s="84">
        <f t="shared" si="3"/>
        <v>1.3575124464222768E-4</v>
      </c>
      <c r="R201" s="84">
        <f>P201/'סכום נכסי הקרן'!$C$42</f>
        <v>2.950019165188149E-6</v>
      </c>
    </row>
    <row r="202" spans="2:18">
      <c r="B202" s="76" t="s">
        <v>1462</v>
      </c>
      <c r="C202" s="86" t="s">
        <v>1352</v>
      </c>
      <c r="D202" s="73">
        <v>7436</v>
      </c>
      <c r="E202" s="73"/>
      <c r="F202" s="73" t="s">
        <v>624</v>
      </c>
      <c r="G202" s="100">
        <v>43871</v>
      </c>
      <c r="H202" s="73"/>
      <c r="I202" s="83">
        <v>10.99</v>
      </c>
      <c r="J202" s="86" t="s">
        <v>866</v>
      </c>
      <c r="K202" s="86" t="s">
        <v>121</v>
      </c>
      <c r="L202" s="87">
        <v>2.9388999999999998E-2</v>
      </c>
      <c r="M202" s="87">
        <v>2.4899999999999999E-2</v>
      </c>
      <c r="N202" s="83">
        <v>35.43</v>
      </c>
      <c r="O202" s="85">
        <v>105.09</v>
      </c>
      <c r="P202" s="83">
        <v>0.16350999999999999</v>
      </c>
      <c r="Q202" s="84">
        <f t="shared" si="3"/>
        <v>1.45647546006894E-3</v>
      </c>
      <c r="R202" s="84">
        <f>P202/'סכום נכסי הקרן'!$C$42</f>
        <v>3.1650763366136101E-5</v>
      </c>
    </row>
    <row r="203" spans="2:18">
      <c r="B203" s="76" t="s">
        <v>1462</v>
      </c>
      <c r="C203" s="86" t="s">
        <v>1352</v>
      </c>
      <c r="D203" s="73">
        <v>7455</v>
      </c>
      <c r="E203" s="73"/>
      <c r="F203" s="73" t="s">
        <v>624</v>
      </c>
      <c r="G203" s="100">
        <v>43889</v>
      </c>
      <c r="H203" s="73"/>
      <c r="I203" s="83">
        <v>10.999999999999998</v>
      </c>
      <c r="J203" s="86" t="s">
        <v>866</v>
      </c>
      <c r="K203" s="86" t="s">
        <v>121</v>
      </c>
      <c r="L203" s="87">
        <v>2.9388999999999998E-2</v>
      </c>
      <c r="M203" s="87">
        <v>2.4799999999999999E-2</v>
      </c>
      <c r="N203" s="83">
        <v>24.3</v>
      </c>
      <c r="O203" s="85">
        <v>105.09</v>
      </c>
      <c r="P203" s="83">
        <v>0.11217000000000001</v>
      </c>
      <c r="Q203" s="84">
        <f t="shared" si="3"/>
        <v>9.9916122778993962E-4</v>
      </c>
      <c r="R203" s="84">
        <f>P203/'סכום נכסי הקרן'!$C$42</f>
        <v>2.1712837910705686E-5</v>
      </c>
    </row>
    <row r="204" spans="2:18">
      <c r="B204" s="76" t="s">
        <v>1462</v>
      </c>
      <c r="C204" s="86" t="s">
        <v>1352</v>
      </c>
      <c r="D204" s="73">
        <v>7536</v>
      </c>
      <c r="E204" s="73"/>
      <c r="F204" s="73" t="s">
        <v>624</v>
      </c>
      <c r="G204" s="100">
        <v>43921</v>
      </c>
      <c r="H204" s="73"/>
      <c r="I204" s="83">
        <v>10.99</v>
      </c>
      <c r="J204" s="86" t="s">
        <v>866</v>
      </c>
      <c r="K204" s="86" t="s">
        <v>121</v>
      </c>
      <c r="L204" s="87">
        <v>2.9388999999999998E-2</v>
      </c>
      <c r="M204" s="87">
        <v>2.4899999999999999E-2</v>
      </c>
      <c r="N204" s="83">
        <v>3.76</v>
      </c>
      <c r="O204" s="85">
        <v>105.09</v>
      </c>
      <c r="P204" s="83">
        <v>1.7350000000000001E-2</v>
      </c>
      <c r="Q204" s="84">
        <f t="shared" si="3"/>
        <v>1.5454620042930776E-4</v>
      </c>
      <c r="R204" s="84">
        <f>P204/'סכום נכסי הקרן'!$C$42</f>
        <v>3.3584535771662981E-6</v>
      </c>
    </row>
    <row r="205" spans="2:18">
      <c r="B205" s="76" t="s">
        <v>1463</v>
      </c>
      <c r="C205" s="86" t="s">
        <v>1352</v>
      </c>
      <c r="D205" s="73">
        <v>7770</v>
      </c>
      <c r="E205" s="73"/>
      <c r="F205" s="73" t="s">
        <v>624</v>
      </c>
      <c r="G205" s="100">
        <v>44004</v>
      </c>
      <c r="H205" s="73"/>
      <c r="I205" s="83">
        <v>4.0699999999999994</v>
      </c>
      <c r="J205" s="86" t="s">
        <v>866</v>
      </c>
      <c r="K205" s="86" t="s">
        <v>122</v>
      </c>
      <c r="L205" s="87">
        <v>4.6325999999999999E-2</v>
      </c>
      <c r="M205" s="87">
        <v>3.39E-2</v>
      </c>
      <c r="N205" s="83">
        <v>2899.15</v>
      </c>
      <c r="O205" s="85">
        <v>103.21</v>
      </c>
      <c r="P205" s="83">
        <v>7.4308500000000004</v>
      </c>
      <c r="Q205" s="84">
        <f t="shared" si="3"/>
        <v>6.6190756971764936E-2</v>
      </c>
      <c r="R205" s="84">
        <f>P205/'סכום נכסי הקרן'!$C$42</f>
        <v>1.438395663624564E-3</v>
      </c>
    </row>
    <row r="206" spans="2:18">
      <c r="B206" s="76" t="s">
        <v>1463</v>
      </c>
      <c r="C206" s="86" t="s">
        <v>1352</v>
      </c>
      <c r="D206" s="73">
        <v>7771</v>
      </c>
      <c r="E206" s="73"/>
      <c r="F206" s="73" t="s">
        <v>624</v>
      </c>
      <c r="G206" s="100">
        <v>44004</v>
      </c>
      <c r="H206" s="73"/>
      <c r="I206" s="83">
        <v>4.0699999999999994</v>
      </c>
      <c r="J206" s="86" t="s">
        <v>866</v>
      </c>
      <c r="K206" s="86" t="s">
        <v>122</v>
      </c>
      <c r="L206" s="87">
        <v>4.6325999999999999E-2</v>
      </c>
      <c r="M206" s="87">
        <v>3.4599999999999999E-2</v>
      </c>
      <c r="N206" s="83">
        <v>175.55</v>
      </c>
      <c r="O206" s="85">
        <v>102.93</v>
      </c>
      <c r="P206" s="83">
        <v>0.44874999999999998</v>
      </c>
      <c r="Q206" s="84">
        <f t="shared" si="3"/>
        <v>3.9972684404986662E-3</v>
      </c>
      <c r="R206" s="84">
        <f>P206/'סכום נכסי הקרן'!$C$42</f>
        <v>8.686490159961822E-5</v>
      </c>
    </row>
    <row r="207" spans="2:18">
      <c r="B207" s="76" t="s">
        <v>1463</v>
      </c>
      <c r="C207" s="86" t="s">
        <v>1352</v>
      </c>
      <c r="D207" s="73">
        <v>8012</v>
      </c>
      <c r="E207" s="73"/>
      <c r="F207" s="73" t="s">
        <v>624</v>
      </c>
      <c r="G207" s="100">
        <v>44120</v>
      </c>
      <c r="H207" s="73"/>
      <c r="I207" s="83">
        <v>4.0699999999999994</v>
      </c>
      <c r="J207" s="86" t="s">
        <v>866</v>
      </c>
      <c r="K207" s="86" t="s">
        <v>122</v>
      </c>
      <c r="L207" s="87">
        <v>4.6300000000000001E-2</v>
      </c>
      <c r="M207" s="87">
        <v>3.4199999999999994E-2</v>
      </c>
      <c r="N207" s="83">
        <v>5.72</v>
      </c>
      <c r="O207" s="85">
        <v>102.92</v>
      </c>
      <c r="P207" s="83">
        <v>1.4630000000000001E-2</v>
      </c>
      <c r="Q207" s="84">
        <f t="shared" si="3"/>
        <v>1.3031763183174482E-4</v>
      </c>
      <c r="R207" s="84">
        <f>P207/'סכום נכסי הקרן'!$C$42</f>
        <v>2.8319409702560772E-6</v>
      </c>
    </row>
    <row r="208" spans="2:18">
      <c r="B208" s="76" t="s">
        <v>1463</v>
      </c>
      <c r="C208" s="86" t="s">
        <v>1352</v>
      </c>
      <c r="D208" s="73">
        <v>8018</v>
      </c>
      <c r="E208" s="73"/>
      <c r="F208" s="73" t="s">
        <v>624</v>
      </c>
      <c r="G208" s="100">
        <v>44127</v>
      </c>
      <c r="H208" s="73"/>
      <c r="I208" s="83">
        <v>4.0699999999999994</v>
      </c>
      <c r="J208" s="86" t="s">
        <v>866</v>
      </c>
      <c r="K208" s="86" t="s">
        <v>122</v>
      </c>
      <c r="L208" s="87">
        <v>4.6100000000000002E-2</v>
      </c>
      <c r="M208" s="87">
        <v>3.4200000000000001E-2</v>
      </c>
      <c r="N208" s="83">
        <v>51.46</v>
      </c>
      <c r="O208" s="85">
        <v>102.92</v>
      </c>
      <c r="P208" s="83">
        <v>0.13152</v>
      </c>
      <c r="Q208" s="84">
        <f t="shared" si="3"/>
        <v>1.1715225521880437E-3</v>
      </c>
      <c r="R208" s="84">
        <f>P208/'סכום נכסי הקרן'!$C$42</f>
        <v>2.5458433110600087E-5</v>
      </c>
    </row>
    <row r="209" spans="2:18">
      <c r="B209" s="76" t="s">
        <v>1464</v>
      </c>
      <c r="C209" s="86" t="s">
        <v>1352</v>
      </c>
      <c r="D209" s="73">
        <v>7382</v>
      </c>
      <c r="E209" s="73"/>
      <c r="F209" s="73" t="s">
        <v>624</v>
      </c>
      <c r="G209" s="100">
        <v>43860</v>
      </c>
      <c r="H209" s="73"/>
      <c r="I209" s="83">
        <v>4.589999999999999</v>
      </c>
      <c r="J209" s="86" t="s">
        <v>866</v>
      </c>
      <c r="K209" s="86" t="s">
        <v>118</v>
      </c>
      <c r="L209" s="87">
        <v>2.8967999999999997E-2</v>
      </c>
      <c r="M209" s="87">
        <v>2.0899999999999998E-2</v>
      </c>
      <c r="N209" s="83">
        <v>1211.56</v>
      </c>
      <c r="O209" s="85">
        <v>104.4</v>
      </c>
      <c r="P209" s="83">
        <v>4.0665500000000003</v>
      </c>
      <c r="Q209" s="84">
        <f t="shared" si="3"/>
        <v>3.6223046187654269E-2</v>
      </c>
      <c r="R209" s="84">
        <f>P209/'סכום נכסי הקרן'!$C$42</f>
        <v>7.8716538295248476E-4</v>
      </c>
    </row>
    <row r="210" spans="2:18">
      <c r="B210" s="76" t="s">
        <v>1465</v>
      </c>
      <c r="C210" s="86" t="s">
        <v>1352</v>
      </c>
      <c r="D210" s="73">
        <v>7901</v>
      </c>
      <c r="E210" s="73"/>
      <c r="F210" s="73" t="s">
        <v>624</v>
      </c>
      <c r="G210" s="100">
        <v>44070</v>
      </c>
      <c r="H210" s="73"/>
      <c r="I210" s="83">
        <v>4.3199999999999994</v>
      </c>
      <c r="J210" s="86" t="s">
        <v>894</v>
      </c>
      <c r="K210" s="86" t="s">
        <v>121</v>
      </c>
      <c r="L210" s="87">
        <v>3.0472000000000003E-2</v>
      </c>
      <c r="M210" s="87">
        <v>2.3700000000000002E-2</v>
      </c>
      <c r="N210" s="83">
        <v>274.64999999999998</v>
      </c>
      <c r="O210" s="85">
        <v>104.02</v>
      </c>
      <c r="P210" s="83">
        <v>1.2547600000000001</v>
      </c>
      <c r="Q210" s="84">
        <f t="shared" si="3"/>
        <v>1.1176852475543413E-2</v>
      </c>
      <c r="R210" s="84">
        <f>P210/'סכום נכסי הקרן'!$C$42</f>
        <v>2.4288491126715761E-4</v>
      </c>
    </row>
    <row r="211" spans="2:18">
      <c r="B211" s="76" t="s">
        <v>1465</v>
      </c>
      <c r="C211" s="86" t="s">
        <v>1352</v>
      </c>
      <c r="D211" s="73">
        <v>7948</v>
      </c>
      <c r="E211" s="73"/>
      <c r="F211" s="73" t="s">
        <v>624</v>
      </c>
      <c r="G211" s="100">
        <v>44091</v>
      </c>
      <c r="H211" s="73"/>
      <c r="I211" s="83">
        <v>4.33</v>
      </c>
      <c r="J211" s="86" t="s">
        <v>894</v>
      </c>
      <c r="K211" s="86" t="s">
        <v>121</v>
      </c>
      <c r="L211" s="87">
        <v>3.0748999999999999E-2</v>
      </c>
      <c r="M211" s="87">
        <v>2.3700000000000002E-2</v>
      </c>
      <c r="N211" s="83">
        <v>70.62</v>
      </c>
      <c r="O211" s="85">
        <v>103.84</v>
      </c>
      <c r="P211" s="83">
        <v>0.32206000000000001</v>
      </c>
      <c r="Q211" s="84">
        <f t="shared" si="3"/>
        <v>2.8687694126952657E-3</v>
      </c>
      <c r="R211" s="84">
        <f>P211/'סכום נכסי הקרן'!$C$42</f>
        <v>6.2341415507906515E-5</v>
      </c>
    </row>
    <row r="212" spans="2:18">
      <c r="B212" s="76" t="s">
        <v>1465</v>
      </c>
      <c r="C212" s="86" t="s">
        <v>1352</v>
      </c>
      <c r="D212" s="73">
        <v>8011</v>
      </c>
      <c r="E212" s="73"/>
      <c r="F212" s="73" t="s">
        <v>624</v>
      </c>
      <c r="G212" s="100">
        <v>44120</v>
      </c>
      <c r="H212" s="73"/>
      <c r="I212" s="83">
        <v>4.34</v>
      </c>
      <c r="J212" s="86" t="s">
        <v>894</v>
      </c>
      <c r="K212" s="86" t="s">
        <v>121</v>
      </c>
      <c r="L212" s="87">
        <v>3.0523999999999999E-2</v>
      </c>
      <c r="M212" s="87">
        <v>2.3699999999999995E-2</v>
      </c>
      <c r="N212" s="83">
        <v>86.32</v>
      </c>
      <c r="O212" s="85">
        <v>103.59</v>
      </c>
      <c r="P212" s="83">
        <v>0.39272000000000001</v>
      </c>
      <c r="Q212" s="84">
        <f t="shared" si="3"/>
        <v>3.4981777425128384E-3</v>
      </c>
      <c r="R212" s="84">
        <f>P212/'סכום נכסי הקרן'!$C$42</f>
        <v>7.6019129038890404E-5</v>
      </c>
    </row>
    <row r="213" spans="2:18">
      <c r="B213" s="76" t="s">
        <v>1465</v>
      </c>
      <c r="C213" s="86" t="s">
        <v>1352</v>
      </c>
      <c r="D213" s="73">
        <v>8074</v>
      </c>
      <c r="E213" s="73"/>
      <c r="F213" s="73" t="s">
        <v>624</v>
      </c>
      <c r="G213" s="100">
        <v>44154</v>
      </c>
      <c r="H213" s="73"/>
      <c r="I213" s="83">
        <v>4.3500000000000005</v>
      </c>
      <c r="J213" s="86" t="s">
        <v>894</v>
      </c>
      <c r="K213" s="86" t="s">
        <v>121</v>
      </c>
      <c r="L213" s="87">
        <v>3.0543999999999998E-2</v>
      </c>
      <c r="M213" s="87">
        <v>2.3700000000000002E-2</v>
      </c>
      <c r="N213" s="83">
        <v>109.86</v>
      </c>
      <c r="O213" s="85">
        <v>103.31</v>
      </c>
      <c r="P213" s="83">
        <v>0.49848999999999999</v>
      </c>
      <c r="Q213" s="84">
        <f t="shared" si="3"/>
        <v>4.4403305736026299E-3</v>
      </c>
      <c r="R213" s="84">
        <f>P213/'סכום נכסי הקרן'!$C$42</f>
        <v>9.6493113756866163E-5</v>
      </c>
    </row>
    <row r="214" spans="2:18">
      <c r="B214" s="76" t="s">
        <v>1465</v>
      </c>
      <c r="C214" s="86" t="s">
        <v>1352</v>
      </c>
      <c r="D214" s="73">
        <v>8140</v>
      </c>
      <c r="E214" s="73"/>
      <c r="F214" s="73" t="s">
        <v>624</v>
      </c>
      <c r="G214" s="100">
        <v>44182</v>
      </c>
      <c r="H214" s="73"/>
      <c r="I214" s="83">
        <v>4.3600000000000003</v>
      </c>
      <c r="J214" s="86" t="s">
        <v>894</v>
      </c>
      <c r="K214" s="86" t="s">
        <v>121</v>
      </c>
      <c r="L214" s="87">
        <v>3.0276000000000001E-2</v>
      </c>
      <c r="M214" s="87">
        <v>2.3700000000000002E-2</v>
      </c>
      <c r="N214" s="83">
        <v>47.08</v>
      </c>
      <c r="O214" s="85">
        <v>103.07</v>
      </c>
      <c r="P214" s="83">
        <v>0.21312999999999999</v>
      </c>
      <c r="Q214" s="84">
        <f t="shared" si="3"/>
        <v>1.8984686857347758E-3</v>
      </c>
      <c r="R214" s="84">
        <f>P214/'סכום נכסי הקרן'!$C$42</f>
        <v>4.1255747026020351E-5</v>
      </c>
    </row>
    <row r="215" spans="2:18">
      <c r="B215" s="76" t="s">
        <v>1465</v>
      </c>
      <c r="C215" s="86" t="s">
        <v>1352</v>
      </c>
      <c r="D215" s="73">
        <v>7900</v>
      </c>
      <c r="E215" s="73"/>
      <c r="F215" s="73" t="s">
        <v>624</v>
      </c>
      <c r="G215" s="100">
        <v>44070</v>
      </c>
      <c r="H215" s="73"/>
      <c r="I215" s="83">
        <v>4.32</v>
      </c>
      <c r="J215" s="86" t="s">
        <v>894</v>
      </c>
      <c r="K215" s="86" t="s">
        <v>121</v>
      </c>
      <c r="L215" s="87">
        <v>3.0748999999999999E-2</v>
      </c>
      <c r="M215" s="87">
        <v>2.3700000000000002E-2</v>
      </c>
      <c r="N215" s="83">
        <v>445.85</v>
      </c>
      <c r="O215" s="85">
        <v>104.02</v>
      </c>
      <c r="P215" s="83">
        <v>2.0368399999999998</v>
      </c>
      <c r="Q215" s="84">
        <f t="shared" si="3"/>
        <v>1.8143278552301509E-2</v>
      </c>
      <c r="R215" s="84">
        <f>P215/'סכום נכסי הקרן'!$C$42</f>
        <v>3.9427277141875514E-4</v>
      </c>
    </row>
    <row r="216" spans="2:18">
      <c r="B216" s="76" t="s">
        <v>1466</v>
      </c>
      <c r="C216" s="86" t="s">
        <v>1352</v>
      </c>
      <c r="D216" s="73">
        <v>8138</v>
      </c>
      <c r="E216" s="73"/>
      <c r="F216" s="73" t="s">
        <v>624</v>
      </c>
      <c r="G216" s="100">
        <v>44179</v>
      </c>
      <c r="H216" s="73"/>
      <c r="I216" s="83">
        <v>3.5200000000000005</v>
      </c>
      <c r="J216" s="86" t="s">
        <v>866</v>
      </c>
      <c r="K216" s="86" t="s">
        <v>118</v>
      </c>
      <c r="L216" s="87">
        <v>2.5289000000000002E-2</v>
      </c>
      <c r="M216" s="87">
        <v>1.9599999999999999E-2</v>
      </c>
      <c r="N216" s="83">
        <v>986.68</v>
      </c>
      <c r="O216" s="85">
        <v>102.27</v>
      </c>
      <c r="P216" s="83">
        <v>3.2441999999999998</v>
      </c>
      <c r="Q216" s="84">
        <f t="shared" si="3"/>
        <v>2.8897912589784448E-2</v>
      </c>
      <c r="R216" s="84">
        <f>P216/'סכום נכסי הקרן'!$C$42</f>
        <v>6.2798242622725663E-4</v>
      </c>
    </row>
    <row r="217" spans="2:18">
      <c r="B217" s="76" t="s">
        <v>1466</v>
      </c>
      <c r="C217" s="86" t="s">
        <v>1352</v>
      </c>
      <c r="D217" s="73">
        <v>8077</v>
      </c>
      <c r="E217" s="73"/>
      <c r="F217" s="73" t="s">
        <v>624</v>
      </c>
      <c r="G217" s="100">
        <v>44155</v>
      </c>
      <c r="H217" s="73"/>
      <c r="I217" s="83">
        <v>3.52</v>
      </c>
      <c r="J217" s="86" t="s">
        <v>866</v>
      </c>
      <c r="K217" s="86" t="s">
        <v>118</v>
      </c>
      <c r="L217" s="87">
        <v>2.5266E-2</v>
      </c>
      <c r="M217" s="87">
        <v>1.9499999999999997E-2</v>
      </c>
      <c r="N217" s="83">
        <v>68</v>
      </c>
      <c r="O217" s="85">
        <v>102.29</v>
      </c>
      <c r="P217" s="83">
        <v>0.22361</v>
      </c>
      <c r="Q217" s="84">
        <f t="shared" si="3"/>
        <v>1.9918199353312687E-3</v>
      </c>
      <c r="R217" s="84">
        <f>P217/'סכום נכסי הקרן'!$C$42</f>
        <v>4.3284369129115614E-5</v>
      </c>
    </row>
    <row r="218" spans="2:18">
      <c r="B218" s="76" t="s">
        <v>1466</v>
      </c>
      <c r="C218" s="86" t="s">
        <v>1352</v>
      </c>
      <c r="D218" s="73">
        <v>8141</v>
      </c>
      <c r="E218" s="73"/>
      <c r="F218" s="73" t="s">
        <v>624</v>
      </c>
      <c r="G218" s="100">
        <v>44186</v>
      </c>
      <c r="H218" s="73"/>
      <c r="I218" s="83">
        <v>3.52</v>
      </c>
      <c r="J218" s="86" t="s">
        <v>866</v>
      </c>
      <c r="K218" s="86" t="s">
        <v>118</v>
      </c>
      <c r="L218" s="87">
        <v>2.5266E-2</v>
      </c>
      <c r="M218" s="87">
        <v>1.9000000000000003E-2</v>
      </c>
      <c r="N218" s="83">
        <v>88</v>
      </c>
      <c r="O218" s="85">
        <v>102.3</v>
      </c>
      <c r="P218" s="83">
        <v>0.28946</v>
      </c>
      <c r="Q218" s="84">
        <f t="shared" si="3"/>
        <v>2.5783828920038863E-3</v>
      </c>
      <c r="R218" s="84">
        <f>P218/'סכום נכסי הקרן'!$C$42</f>
        <v>5.6031007057438421E-5</v>
      </c>
    </row>
    <row r="219" spans="2:18">
      <c r="B219" s="76" t="s">
        <v>1467</v>
      </c>
      <c r="C219" s="86" t="s">
        <v>1352</v>
      </c>
      <c r="D219" s="73">
        <v>7823</v>
      </c>
      <c r="E219" s="73"/>
      <c r="F219" s="73" t="s">
        <v>624</v>
      </c>
      <c r="G219" s="100">
        <v>44027</v>
      </c>
      <c r="H219" s="73"/>
      <c r="I219" s="83">
        <v>5.83</v>
      </c>
      <c r="J219" s="86" t="s">
        <v>866</v>
      </c>
      <c r="K219" s="86" t="s">
        <v>120</v>
      </c>
      <c r="L219" s="87">
        <v>2.35E-2</v>
      </c>
      <c r="M219" s="87">
        <v>1.8599999999999998E-2</v>
      </c>
      <c r="N219" s="83">
        <v>629.78</v>
      </c>
      <c r="O219" s="85">
        <v>103.13</v>
      </c>
      <c r="P219" s="83">
        <v>2.5616500000000002</v>
      </c>
      <c r="Q219" s="84">
        <f t="shared" si="3"/>
        <v>2.2818056157333504E-2</v>
      </c>
      <c r="R219" s="84">
        <f>P219/'סכום נכסי הקרן'!$C$42</f>
        <v>4.9586066893072319E-4</v>
      </c>
    </row>
    <row r="220" spans="2:18">
      <c r="B220" s="76" t="s">
        <v>1467</v>
      </c>
      <c r="C220" s="86" t="s">
        <v>1352</v>
      </c>
      <c r="D220" s="73">
        <v>7993</v>
      </c>
      <c r="E220" s="73"/>
      <c r="F220" s="73" t="s">
        <v>624</v>
      </c>
      <c r="G220" s="100">
        <v>44119</v>
      </c>
      <c r="H220" s="73"/>
      <c r="I220" s="83">
        <v>5.830000000000001</v>
      </c>
      <c r="J220" s="86" t="s">
        <v>866</v>
      </c>
      <c r="K220" s="86" t="s">
        <v>120</v>
      </c>
      <c r="L220" s="87">
        <v>2.35E-2</v>
      </c>
      <c r="M220" s="87">
        <v>1.8600000000000002E-2</v>
      </c>
      <c r="N220" s="83">
        <v>629.78</v>
      </c>
      <c r="O220" s="85">
        <v>103.13</v>
      </c>
      <c r="P220" s="83">
        <v>2.5616599999999998</v>
      </c>
      <c r="Q220" s="84">
        <f t="shared" si="3"/>
        <v>2.2818145232953342E-2</v>
      </c>
      <c r="R220" s="84">
        <f>P220/'סכום נכסי הקרן'!$C$42</f>
        <v>4.9586260463883685E-4</v>
      </c>
    </row>
    <row r="221" spans="2:18">
      <c r="B221" s="113"/>
      <c r="C221" s="113"/>
      <c r="D221" s="113"/>
      <c r="E221" s="113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3"/>
      <c r="D222" s="113"/>
      <c r="E222" s="113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3"/>
      <c r="D223" s="113"/>
      <c r="E223" s="113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5" t="s">
        <v>198</v>
      </c>
      <c r="C224" s="113"/>
      <c r="D224" s="113"/>
      <c r="E224" s="113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5" t="s">
        <v>102</v>
      </c>
      <c r="C225" s="113"/>
      <c r="D225" s="113"/>
      <c r="E225" s="113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5" t="s">
        <v>181</v>
      </c>
      <c r="C226" s="113"/>
      <c r="D226" s="113"/>
      <c r="E226" s="113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5" t="s">
        <v>189</v>
      </c>
      <c r="C227" s="113"/>
      <c r="D227" s="113"/>
      <c r="E227" s="113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3"/>
      <c r="D228" s="113"/>
      <c r="E228" s="113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3"/>
      <c r="D229" s="113"/>
      <c r="E229" s="113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3"/>
      <c r="D230" s="113"/>
      <c r="E230" s="113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3"/>
      <c r="D231" s="113"/>
      <c r="E231" s="113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3"/>
      <c r="D232" s="113"/>
      <c r="E232" s="113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3"/>
      <c r="D233" s="113"/>
      <c r="E233" s="113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3"/>
      <c r="D234" s="113"/>
      <c r="E234" s="113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3"/>
      <c r="D235" s="113"/>
      <c r="E235" s="113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3"/>
      <c r="D236" s="113"/>
      <c r="E236" s="113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3"/>
      <c r="D237" s="113"/>
      <c r="E237" s="113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3"/>
      <c r="D238" s="113"/>
      <c r="E238" s="113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3"/>
      <c r="D239" s="113"/>
      <c r="E239" s="113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3"/>
      <c r="D240" s="113"/>
      <c r="E240" s="113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3"/>
      <c r="D241" s="113"/>
      <c r="E241" s="113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3"/>
      <c r="D242" s="113"/>
      <c r="E242" s="113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3"/>
      <c r="D243" s="113"/>
      <c r="E243" s="113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3"/>
      <c r="D244" s="113"/>
      <c r="E244" s="113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3"/>
      <c r="D245" s="113"/>
      <c r="E245" s="113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3"/>
      <c r="D246" s="113"/>
      <c r="E246" s="113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3"/>
      <c r="D247" s="113"/>
      <c r="E247" s="113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3"/>
      <c r="D248" s="113"/>
      <c r="E248" s="113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3"/>
      <c r="D249" s="113"/>
      <c r="E249" s="113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3"/>
      <c r="D250" s="113"/>
      <c r="E250" s="113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3"/>
      <c r="D251" s="113"/>
      <c r="E251" s="113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3"/>
      <c r="D252" s="113"/>
      <c r="E252" s="113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3"/>
      <c r="D253" s="113"/>
      <c r="E253" s="113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3"/>
      <c r="D254" s="113"/>
      <c r="E254" s="113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3"/>
      <c r="D255" s="113"/>
      <c r="E255" s="113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3"/>
      <c r="D256" s="113"/>
      <c r="E256" s="113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3"/>
      <c r="D257" s="113"/>
      <c r="E257" s="113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3"/>
      <c r="D258" s="113"/>
      <c r="E258" s="113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3"/>
      <c r="D259" s="113"/>
      <c r="E259" s="113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3"/>
      <c r="D260" s="113"/>
      <c r="E260" s="113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3"/>
      <c r="D261" s="113"/>
      <c r="E261" s="113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3"/>
      <c r="D262" s="113"/>
      <c r="E262" s="113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3"/>
      <c r="D263" s="113"/>
      <c r="E263" s="113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3"/>
      <c r="D264" s="113"/>
      <c r="E264" s="113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3"/>
      <c r="D265" s="113"/>
      <c r="E265" s="113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3"/>
      <c r="D266" s="113"/>
      <c r="E266" s="113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3"/>
      <c r="D267" s="113"/>
      <c r="E267" s="113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3"/>
      <c r="D268" s="113"/>
      <c r="E268" s="113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3"/>
      <c r="D269" s="113"/>
      <c r="E269" s="113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3"/>
      <c r="D270" s="113"/>
      <c r="E270" s="113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3"/>
      <c r="D271" s="113"/>
      <c r="E271" s="113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3"/>
      <c r="D272" s="113"/>
      <c r="E272" s="113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3"/>
      <c r="D273" s="113"/>
      <c r="E273" s="113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3"/>
      <c r="D274" s="113"/>
      <c r="E274" s="113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3"/>
      <c r="D275" s="113"/>
      <c r="E275" s="113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3"/>
      <c r="D276" s="113"/>
      <c r="E276" s="113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3"/>
      <c r="D277" s="113"/>
      <c r="E277" s="113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3"/>
      <c r="D278" s="113"/>
      <c r="E278" s="113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3"/>
      <c r="D279" s="113"/>
      <c r="E279" s="113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3"/>
      <c r="D280" s="113"/>
      <c r="E280" s="113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3"/>
      <c r="D281" s="113"/>
      <c r="E281" s="113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3"/>
      <c r="D282" s="113"/>
      <c r="E282" s="113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3"/>
      <c r="D283" s="113"/>
      <c r="E283" s="113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3"/>
      <c r="D284" s="113"/>
      <c r="E284" s="113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3"/>
      <c r="D285" s="113"/>
      <c r="E285" s="113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3"/>
      <c r="D286" s="113"/>
      <c r="E286" s="113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3"/>
      <c r="D287" s="113"/>
      <c r="E287" s="113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3"/>
      <c r="D288" s="113"/>
      <c r="E288" s="113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3"/>
      <c r="D289" s="113"/>
      <c r="E289" s="113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3"/>
      <c r="D290" s="113"/>
      <c r="E290" s="113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3"/>
      <c r="D291" s="113"/>
      <c r="E291" s="113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3"/>
      <c r="D292" s="113"/>
      <c r="E292" s="113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3"/>
      <c r="D293" s="113"/>
      <c r="E293" s="113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3"/>
      <c r="D294" s="113"/>
      <c r="E294" s="113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3"/>
      <c r="D295" s="113"/>
      <c r="E295" s="113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3"/>
      <c r="D296" s="113"/>
      <c r="E296" s="113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3"/>
      <c r="D297" s="113"/>
      <c r="E297" s="113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3"/>
      <c r="D298" s="113"/>
      <c r="E298" s="113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3"/>
      <c r="D299" s="113"/>
      <c r="E299" s="113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3"/>
      <c r="D300" s="113"/>
      <c r="E300" s="113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3"/>
      <c r="D301" s="113"/>
      <c r="E301" s="113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3"/>
      <c r="D302" s="113"/>
      <c r="E302" s="113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3"/>
      <c r="D303" s="113"/>
      <c r="E303" s="113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3"/>
      <c r="D304" s="113"/>
      <c r="E304" s="113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3"/>
      <c r="D305" s="113"/>
      <c r="E305" s="113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3"/>
      <c r="D306" s="113"/>
      <c r="E306" s="113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3"/>
      <c r="D307" s="113"/>
      <c r="E307" s="113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3"/>
      <c r="D308" s="113"/>
      <c r="E308" s="113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3"/>
      <c r="D309" s="113"/>
      <c r="E309" s="113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3"/>
      <c r="D310" s="113"/>
      <c r="E310" s="113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3"/>
      <c r="D311" s="113"/>
      <c r="E311" s="113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3"/>
      <c r="D312" s="113"/>
      <c r="E312" s="113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3"/>
      <c r="D313" s="113"/>
      <c r="E313" s="113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3"/>
      <c r="D314" s="113"/>
      <c r="E314" s="113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3"/>
      <c r="D315" s="113"/>
      <c r="E315" s="113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3"/>
      <c r="D316" s="113"/>
      <c r="E316" s="113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3"/>
      <c r="D317" s="113"/>
      <c r="E317" s="113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3"/>
      <c r="D318" s="113"/>
      <c r="E318" s="113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3"/>
      <c r="D319" s="113"/>
      <c r="E319" s="113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3"/>
      <c r="D320" s="113"/>
      <c r="E320" s="113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3"/>
      <c r="D321" s="113"/>
      <c r="E321" s="113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3"/>
      <c r="D322" s="113"/>
      <c r="E322" s="113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3"/>
      <c r="D323" s="113"/>
      <c r="E323" s="113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3"/>
      <c r="D324" s="113"/>
      <c r="E324" s="113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3"/>
      <c r="D325" s="113"/>
      <c r="E325" s="113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3"/>
      <c r="D326" s="113"/>
      <c r="E326" s="113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3"/>
      <c r="D327" s="113"/>
      <c r="E327" s="113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</row>
    <row r="513" spans="2:18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</row>
    <row r="514" spans="2:18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</row>
    <row r="515" spans="2:18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</row>
    <row r="516" spans="2:18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</row>
    <row r="517" spans="2:18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</row>
    <row r="518" spans="2:18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</row>
    <row r="519" spans="2:18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</row>
    <row r="520" spans="2:18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</row>
    <row r="521" spans="2:18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</row>
    <row r="522" spans="2:18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</row>
    <row r="523" spans="2:18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</row>
    <row r="524" spans="2:18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</row>
    <row r="525" spans="2:18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</row>
    <row r="526" spans="2:18">
      <c r="B526" s="113"/>
      <c r="C526" s="113"/>
      <c r="D526" s="113"/>
      <c r="E526" s="113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</row>
    <row r="527" spans="2:18">
      <c r="B527" s="113"/>
      <c r="C527" s="113"/>
      <c r="D527" s="113"/>
      <c r="E527" s="113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</row>
    <row r="528" spans="2:18">
      <c r="B528" s="113"/>
      <c r="C528" s="113"/>
      <c r="D528" s="113"/>
      <c r="E528" s="113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</row>
    <row r="529" spans="2:18">
      <c r="B529" s="113"/>
      <c r="C529" s="113"/>
      <c r="D529" s="113"/>
      <c r="E529" s="113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</row>
    <row r="530" spans="2:18">
      <c r="B530" s="113"/>
      <c r="C530" s="113"/>
      <c r="D530" s="113"/>
      <c r="E530" s="113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</row>
    <row r="531" spans="2:18">
      <c r="B531" s="113"/>
      <c r="C531" s="113"/>
      <c r="D531" s="113"/>
      <c r="E531" s="113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</row>
    <row r="532" spans="2:18">
      <c r="B532" s="113"/>
      <c r="C532" s="113"/>
      <c r="D532" s="113"/>
      <c r="E532" s="113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</row>
    <row r="533" spans="2:18">
      <c r="B533" s="113"/>
      <c r="C533" s="113"/>
      <c r="D533" s="113"/>
      <c r="E533" s="113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</row>
    <row r="534" spans="2:18">
      <c r="B534" s="113"/>
      <c r="C534" s="113"/>
      <c r="D534" s="113"/>
      <c r="E534" s="113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</row>
    <row r="535" spans="2:18">
      <c r="B535" s="113"/>
      <c r="C535" s="113"/>
      <c r="D535" s="113"/>
      <c r="E535" s="113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</row>
    <row r="536" spans="2:18">
      <c r="B536" s="113"/>
      <c r="C536" s="113"/>
      <c r="D536" s="113"/>
      <c r="E536" s="113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</row>
    <row r="537" spans="2:18">
      <c r="B537" s="113"/>
      <c r="C537" s="113"/>
      <c r="D537" s="113"/>
      <c r="E537" s="113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</row>
    <row r="538" spans="2:18">
      <c r="B538" s="113"/>
      <c r="C538" s="113"/>
      <c r="D538" s="113"/>
      <c r="E538" s="113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</row>
    <row r="539" spans="2:18">
      <c r="B539" s="113"/>
      <c r="C539" s="113"/>
      <c r="D539" s="113"/>
      <c r="E539" s="113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</row>
    <row r="540" spans="2:18">
      <c r="B540" s="113"/>
      <c r="C540" s="113"/>
      <c r="D540" s="113"/>
      <c r="E540" s="113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</row>
    <row r="541" spans="2:18">
      <c r="B541" s="113"/>
      <c r="C541" s="113"/>
      <c r="D541" s="113"/>
      <c r="E541" s="113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</row>
    <row r="542" spans="2:18">
      <c r="B542" s="113"/>
      <c r="C542" s="113"/>
      <c r="D542" s="113"/>
      <c r="E542" s="113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</row>
    <row r="543" spans="2:18">
      <c r="B543" s="113"/>
      <c r="C543" s="113"/>
      <c r="D543" s="113"/>
      <c r="E543" s="113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</row>
    <row r="544" spans="2:18">
      <c r="B544" s="113"/>
      <c r="C544" s="113"/>
      <c r="D544" s="113"/>
      <c r="E544" s="113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</row>
    <row r="545" spans="2:18">
      <c r="B545" s="113"/>
      <c r="C545" s="113"/>
      <c r="D545" s="113"/>
      <c r="E545" s="113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</row>
    <row r="546" spans="2:18">
      <c r="B546" s="113"/>
      <c r="C546" s="113"/>
      <c r="D546" s="113"/>
      <c r="E546" s="113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</row>
    <row r="547" spans="2:18">
      <c r="B547" s="113"/>
      <c r="C547" s="113"/>
      <c r="D547" s="113"/>
      <c r="E547" s="113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</row>
    <row r="548" spans="2:18">
      <c r="B548" s="113"/>
      <c r="C548" s="113"/>
      <c r="D548" s="113"/>
      <c r="E548" s="113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</row>
    <row r="549" spans="2:18">
      <c r="B549" s="113"/>
      <c r="C549" s="113"/>
      <c r="D549" s="113"/>
      <c r="E549" s="113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</row>
    <row r="550" spans="2:18">
      <c r="B550" s="113"/>
      <c r="C550" s="113"/>
      <c r="D550" s="113"/>
      <c r="E550" s="113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</row>
    <row r="551" spans="2:18">
      <c r="B551" s="113"/>
      <c r="C551" s="113"/>
      <c r="D551" s="113"/>
      <c r="E551" s="113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</row>
    <row r="552" spans="2:18">
      <c r="B552" s="113"/>
      <c r="C552" s="113"/>
      <c r="D552" s="113"/>
      <c r="E552" s="113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</row>
    <row r="553" spans="2:18">
      <c r="B553" s="113"/>
      <c r="C553" s="113"/>
      <c r="D553" s="113"/>
      <c r="E553" s="113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</row>
    <row r="554" spans="2:18">
      <c r="B554" s="113"/>
      <c r="C554" s="113"/>
      <c r="D554" s="113"/>
      <c r="E554" s="113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</row>
    <row r="555" spans="2:18">
      <c r="B555" s="113"/>
      <c r="C555" s="113"/>
      <c r="D555" s="113"/>
      <c r="E555" s="113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</row>
    <row r="556" spans="2:18">
      <c r="B556" s="113"/>
      <c r="C556" s="113"/>
      <c r="D556" s="113"/>
      <c r="E556" s="113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</row>
    <row r="557" spans="2:18">
      <c r="B557" s="113"/>
      <c r="C557" s="113"/>
      <c r="D557" s="113"/>
      <c r="E557" s="113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</row>
    <row r="558" spans="2:18">
      <c r="B558" s="113"/>
      <c r="C558" s="113"/>
      <c r="D558" s="113"/>
      <c r="E558" s="113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</row>
    <row r="559" spans="2:18">
      <c r="B559" s="113"/>
      <c r="C559" s="113"/>
      <c r="D559" s="113"/>
      <c r="E559" s="113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</row>
    <row r="560" spans="2:18">
      <c r="B560" s="113"/>
      <c r="C560" s="113"/>
      <c r="D560" s="113"/>
      <c r="E560" s="113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</row>
    <row r="561" spans="2:18">
      <c r="B561" s="113"/>
      <c r="C561" s="113"/>
      <c r="D561" s="113"/>
      <c r="E561" s="113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</row>
    <row r="562" spans="2:18">
      <c r="B562" s="113"/>
      <c r="C562" s="113"/>
      <c r="D562" s="113"/>
      <c r="E562" s="113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</row>
    <row r="563" spans="2:18">
      <c r="B563" s="113"/>
      <c r="C563" s="113"/>
      <c r="D563" s="113"/>
      <c r="E563" s="113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</row>
    <row r="564" spans="2:18">
      <c r="B564" s="113"/>
      <c r="C564" s="113"/>
      <c r="D564" s="113"/>
      <c r="E564" s="113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</row>
    <row r="565" spans="2:18">
      <c r="B565" s="113"/>
      <c r="C565" s="113"/>
      <c r="D565" s="113"/>
      <c r="E565" s="113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</row>
    <row r="566" spans="2:18">
      <c r="B566" s="113"/>
      <c r="C566" s="113"/>
      <c r="D566" s="113"/>
      <c r="E566" s="113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</row>
    <row r="567" spans="2:18">
      <c r="B567" s="113"/>
      <c r="C567" s="113"/>
      <c r="D567" s="113"/>
      <c r="E567" s="113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</row>
    <row r="568" spans="2:18">
      <c r="B568" s="113"/>
      <c r="C568" s="113"/>
      <c r="D568" s="113"/>
      <c r="E568" s="113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</row>
    <row r="569" spans="2:18">
      <c r="B569" s="113"/>
      <c r="C569" s="113"/>
      <c r="D569" s="113"/>
      <c r="E569" s="113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</row>
    <row r="570" spans="2:18">
      <c r="B570" s="113"/>
      <c r="C570" s="113"/>
      <c r="D570" s="113"/>
      <c r="E570" s="113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</row>
    <row r="571" spans="2:18">
      <c r="B571" s="113"/>
      <c r="C571" s="113"/>
      <c r="D571" s="113"/>
      <c r="E571" s="113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</row>
    <row r="572" spans="2:18">
      <c r="B572" s="113"/>
      <c r="C572" s="113"/>
      <c r="D572" s="113"/>
      <c r="E572" s="113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</row>
    <row r="573" spans="2:18">
      <c r="B573" s="113"/>
      <c r="C573" s="113"/>
      <c r="D573" s="113"/>
      <c r="E573" s="113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</row>
    <row r="574" spans="2:18">
      <c r="B574" s="113"/>
      <c r="C574" s="113"/>
      <c r="D574" s="113"/>
      <c r="E574" s="113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</row>
    <row r="575" spans="2:18">
      <c r="B575" s="113"/>
      <c r="C575" s="113"/>
      <c r="D575" s="113"/>
      <c r="E575" s="113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</row>
    <row r="576" spans="2:18">
      <c r="B576" s="113"/>
      <c r="C576" s="113"/>
      <c r="D576" s="113"/>
      <c r="E576" s="113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</row>
    <row r="577" spans="2:18">
      <c r="B577" s="113"/>
      <c r="C577" s="113"/>
      <c r="D577" s="113"/>
      <c r="E577" s="113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</row>
    <row r="578" spans="2:18">
      <c r="B578" s="113"/>
      <c r="C578" s="113"/>
      <c r="D578" s="113"/>
      <c r="E578" s="113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</row>
    <row r="579" spans="2:18">
      <c r="B579" s="113"/>
      <c r="C579" s="113"/>
      <c r="D579" s="113"/>
      <c r="E579" s="113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</row>
    <row r="580" spans="2:18">
      <c r="B580" s="113"/>
      <c r="C580" s="113"/>
      <c r="D580" s="113"/>
      <c r="E580" s="113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</row>
    <row r="581" spans="2:18">
      <c r="B581" s="113"/>
      <c r="C581" s="113"/>
      <c r="D581" s="113"/>
      <c r="E581" s="113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</row>
    <row r="582" spans="2:18">
      <c r="B582" s="113"/>
      <c r="C582" s="113"/>
      <c r="D582" s="113"/>
      <c r="E582" s="113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</row>
    <row r="583" spans="2:18">
      <c r="B583" s="113"/>
      <c r="C583" s="113"/>
      <c r="D583" s="113"/>
      <c r="E583" s="113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</row>
    <row r="584" spans="2:18">
      <c r="B584" s="113"/>
      <c r="C584" s="113"/>
      <c r="D584" s="113"/>
      <c r="E584" s="113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</row>
    <row r="585" spans="2:18">
      <c r="B585" s="113"/>
      <c r="C585" s="113"/>
      <c r="D585" s="113"/>
      <c r="E585" s="113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</row>
    <row r="586" spans="2:18">
      <c r="B586" s="113"/>
      <c r="C586" s="113"/>
      <c r="D586" s="113"/>
      <c r="E586" s="113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</row>
    <row r="587" spans="2:18">
      <c r="B587" s="113"/>
      <c r="C587" s="113"/>
      <c r="D587" s="113"/>
      <c r="E587" s="113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</row>
    <row r="588" spans="2:18">
      <c r="B588" s="113"/>
      <c r="C588" s="113"/>
      <c r="D588" s="113"/>
      <c r="E588" s="113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</row>
    <row r="589" spans="2:18">
      <c r="B589" s="113"/>
      <c r="C589" s="113"/>
      <c r="D589" s="113"/>
      <c r="E589" s="113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</row>
    <row r="590" spans="2:18">
      <c r="B590" s="113"/>
      <c r="C590" s="113"/>
      <c r="D590" s="113"/>
      <c r="E590" s="113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</row>
    <row r="591" spans="2:18">
      <c r="B591" s="113"/>
      <c r="C591" s="113"/>
      <c r="D591" s="113"/>
      <c r="E591" s="113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</row>
    <row r="592" spans="2:18">
      <c r="B592" s="113"/>
      <c r="C592" s="113"/>
      <c r="D592" s="113"/>
      <c r="E592" s="113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</row>
    <row r="593" spans="2:18">
      <c r="B593" s="113"/>
      <c r="C593" s="113"/>
      <c r="D593" s="113"/>
      <c r="E593" s="113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</row>
    <row r="594" spans="2:18">
      <c r="B594" s="113"/>
      <c r="C594" s="113"/>
      <c r="D594" s="113"/>
      <c r="E594" s="113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</row>
    <row r="595" spans="2:18">
      <c r="B595" s="113"/>
      <c r="C595" s="113"/>
      <c r="D595" s="113"/>
      <c r="E595" s="113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</row>
    <row r="596" spans="2:18">
      <c r="B596" s="113"/>
      <c r="C596" s="113"/>
      <c r="D596" s="113"/>
      <c r="E596" s="113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</row>
    <row r="597" spans="2:18">
      <c r="B597" s="113"/>
      <c r="C597" s="113"/>
      <c r="D597" s="113"/>
      <c r="E597" s="113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</row>
    <row r="598" spans="2:18">
      <c r="B598" s="113"/>
      <c r="C598" s="113"/>
      <c r="D598" s="113"/>
      <c r="E598" s="113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</row>
    <row r="599" spans="2:18">
      <c r="B599" s="113"/>
      <c r="C599" s="113"/>
      <c r="D599" s="113"/>
      <c r="E599" s="113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</row>
    <row r="600" spans="2:18">
      <c r="B600" s="113"/>
      <c r="C600" s="113"/>
      <c r="D600" s="113"/>
      <c r="E600" s="113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</row>
    <row r="601" spans="2:18">
      <c r="B601" s="113"/>
      <c r="C601" s="113"/>
      <c r="D601" s="113"/>
      <c r="E601" s="113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</row>
    <row r="602" spans="2:18">
      <c r="B602" s="113"/>
      <c r="C602" s="113"/>
      <c r="D602" s="113"/>
      <c r="E602" s="113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</row>
    <row r="603" spans="2:18">
      <c r="B603" s="113"/>
      <c r="C603" s="113"/>
      <c r="D603" s="113"/>
      <c r="E603" s="113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</row>
    <row r="604" spans="2:18">
      <c r="B604" s="113"/>
      <c r="C604" s="113"/>
      <c r="D604" s="113"/>
      <c r="E604" s="113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</row>
    <row r="605" spans="2:18">
      <c r="B605" s="113"/>
      <c r="C605" s="113"/>
      <c r="D605" s="113"/>
      <c r="E605" s="113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</row>
    <row r="606" spans="2:18">
      <c r="B606" s="113"/>
      <c r="C606" s="113"/>
      <c r="D606" s="113"/>
      <c r="E606" s="113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</row>
    <row r="607" spans="2:18">
      <c r="B607" s="113"/>
      <c r="C607" s="113"/>
      <c r="D607" s="113"/>
      <c r="E607" s="113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</row>
    <row r="608" spans="2:18">
      <c r="B608" s="113"/>
      <c r="C608" s="113"/>
      <c r="D608" s="113"/>
      <c r="E608" s="113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</row>
    <row r="609" spans="2:18">
      <c r="B609" s="113"/>
      <c r="C609" s="113"/>
      <c r="D609" s="113"/>
      <c r="E609" s="113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</row>
    <row r="610" spans="2:18">
      <c r="B610" s="113"/>
      <c r="C610" s="113"/>
      <c r="D610" s="113"/>
      <c r="E610" s="113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</row>
    <row r="611" spans="2:18">
      <c r="B611" s="113"/>
      <c r="C611" s="113"/>
      <c r="D611" s="113"/>
      <c r="E611" s="113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</row>
    <row r="612" spans="2:18">
      <c r="B612" s="113"/>
      <c r="C612" s="113"/>
      <c r="D612" s="113"/>
      <c r="E612" s="113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</row>
    <row r="613" spans="2:18">
      <c r="B613" s="113"/>
      <c r="C613" s="113"/>
      <c r="D613" s="113"/>
      <c r="E613" s="113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</row>
    <row r="614" spans="2:18">
      <c r="B614" s="113"/>
      <c r="C614" s="113"/>
      <c r="D614" s="113"/>
      <c r="E614" s="113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</row>
    <row r="615" spans="2:18">
      <c r="B615" s="113"/>
      <c r="C615" s="113"/>
      <c r="D615" s="113"/>
      <c r="E615" s="113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</row>
    <row r="616" spans="2:18">
      <c r="B616" s="113"/>
      <c r="C616" s="113"/>
      <c r="D616" s="113"/>
      <c r="E616" s="113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</row>
    <row r="617" spans="2:18">
      <c r="B617" s="113"/>
      <c r="C617" s="113"/>
      <c r="D617" s="113"/>
      <c r="E617" s="113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</row>
    <row r="618" spans="2:18">
      <c r="B618" s="113"/>
      <c r="C618" s="113"/>
      <c r="D618" s="113"/>
      <c r="E618" s="113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</row>
    <row r="619" spans="2:18">
      <c r="B619" s="113"/>
      <c r="C619" s="113"/>
      <c r="D619" s="113"/>
      <c r="E619" s="113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</row>
    <row r="620" spans="2:18">
      <c r="B620" s="113"/>
      <c r="C620" s="113"/>
      <c r="D620" s="113"/>
      <c r="E620" s="113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</row>
    <row r="621" spans="2:18">
      <c r="B621" s="113"/>
      <c r="C621" s="113"/>
      <c r="D621" s="113"/>
      <c r="E621" s="113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</row>
    <row r="622" spans="2:18">
      <c r="B622" s="113"/>
      <c r="C622" s="113"/>
      <c r="D622" s="113"/>
      <c r="E622" s="113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</row>
    <row r="623" spans="2:18">
      <c r="B623" s="113"/>
      <c r="C623" s="113"/>
      <c r="D623" s="113"/>
      <c r="E623" s="113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</row>
    <row r="624" spans="2:18">
      <c r="B624" s="113"/>
      <c r="C624" s="113"/>
      <c r="D624" s="113"/>
      <c r="E624" s="113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</row>
    <row r="625" spans="2:18">
      <c r="B625" s="113"/>
      <c r="C625" s="113"/>
      <c r="D625" s="113"/>
      <c r="E625" s="113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</row>
    <row r="626" spans="2:18">
      <c r="B626" s="113"/>
      <c r="C626" s="113"/>
      <c r="D626" s="113"/>
      <c r="E626" s="113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</row>
    <row r="627" spans="2:18">
      <c r="B627" s="113"/>
      <c r="C627" s="113"/>
      <c r="D627" s="113"/>
      <c r="E627" s="113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</row>
    <row r="628" spans="2:18">
      <c r="B628" s="113"/>
      <c r="C628" s="113"/>
      <c r="D628" s="113"/>
      <c r="E628" s="113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</row>
    <row r="629" spans="2:18">
      <c r="B629" s="113"/>
      <c r="C629" s="113"/>
      <c r="D629" s="113"/>
      <c r="E629" s="113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</row>
    <row r="630" spans="2:18">
      <c r="B630" s="113"/>
      <c r="C630" s="113"/>
      <c r="D630" s="113"/>
      <c r="E630" s="113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</row>
    <row r="631" spans="2:18">
      <c r="B631" s="113"/>
      <c r="C631" s="113"/>
      <c r="D631" s="113"/>
      <c r="E631" s="113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</row>
    <row r="632" spans="2:18">
      <c r="B632" s="113"/>
      <c r="C632" s="113"/>
      <c r="D632" s="113"/>
      <c r="E632" s="113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</row>
    <row r="633" spans="2:18">
      <c r="B633" s="113"/>
      <c r="C633" s="113"/>
      <c r="D633" s="113"/>
      <c r="E633" s="113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</row>
    <row r="634" spans="2:18">
      <c r="B634" s="113"/>
      <c r="C634" s="113"/>
      <c r="D634" s="113"/>
      <c r="E634" s="113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</row>
    <row r="635" spans="2:18">
      <c r="B635" s="113"/>
      <c r="C635" s="113"/>
      <c r="D635" s="113"/>
      <c r="E635" s="113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</row>
    <row r="636" spans="2:18">
      <c r="B636" s="113"/>
      <c r="C636" s="113"/>
      <c r="D636" s="113"/>
      <c r="E636" s="113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</row>
    <row r="637" spans="2:18">
      <c r="B637" s="113"/>
      <c r="C637" s="113"/>
      <c r="D637" s="113"/>
      <c r="E637" s="113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</row>
    <row r="638" spans="2:18">
      <c r="B638" s="113"/>
      <c r="C638" s="113"/>
      <c r="D638" s="113"/>
      <c r="E638" s="113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</row>
    <row r="639" spans="2:18">
      <c r="B639" s="113"/>
      <c r="C639" s="113"/>
      <c r="D639" s="113"/>
      <c r="E639" s="113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</row>
    <row r="640" spans="2:18">
      <c r="B640" s="113"/>
      <c r="C640" s="113"/>
      <c r="D640" s="113"/>
      <c r="E640" s="113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</row>
    <row r="641" spans="2:18">
      <c r="B641" s="113"/>
      <c r="C641" s="113"/>
      <c r="D641" s="113"/>
      <c r="E641" s="113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</row>
    <row r="642" spans="2:18">
      <c r="B642" s="113"/>
      <c r="C642" s="113"/>
      <c r="D642" s="113"/>
      <c r="E642" s="113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</row>
    <row r="643" spans="2:18">
      <c r="B643" s="113"/>
      <c r="C643" s="113"/>
      <c r="D643" s="113"/>
      <c r="E643" s="113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</row>
    <row r="644" spans="2:18">
      <c r="B644" s="113"/>
      <c r="C644" s="113"/>
      <c r="D644" s="113"/>
      <c r="E644" s="113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</row>
    <row r="645" spans="2:18">
      <c r="B645" s="113"/>
      <c r="C645" s="113"/>
      <c r="D645" s="113"/>
      <c r="E645" s="113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</row>
    <row r="646" spans="2:18">
      <c r="B646" s="113"/>
      <c r="C646" s="113"/>
      <c r="D646" s="113"/>
      <c r="E646" s="113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</row>
    <row r="647" spans="2:18">
      <c r="B647" s="113"/>
      <c r="C647" s="113"/>
      <c r="D647" s="113"/>
      <c r="E647" s="113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</row>
    <row r="648" spans="2:18">
      <c r="B648" s="113"/>
      <c r="C648" s="113"/>
      <c r="D648" s="113"/>
      <c r="E648" s="113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</row>
    <row r="649" spans="2:18">
      <c r="B649" s="113"/>
      <c r="C649" s="113"/>
      <c r="D649" s="113"/>
      <c r="E649" s="113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</row>
    <row r="650" spans="2:18">
      <c r="B650" s="113"/>
      <c r="C650" s="113"/>
      <c r="D650" s="113"/>
      <c r="E650" s="113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</row>
    <row r="651" spans="2:18">
      <c r="B651" s="113"/>
      <c r="C651" s="113"/>
      <c r="D651" s="113"/>
      <c r="E651" s="113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</row>
    <row r="652" spans="2:18">
      <c r="B652" s="113"/>
      <c r="C652" s="113"/>
      <c r="D652" s="113"/>
      <c r="E652" s="113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</row>
    <row r="653" spans="2:18">
      <c r="B653" s="113"/>
      <c r="C653" s="113"/>
      <c r="D653" s="113"/>
      <c r="E653" s="113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</row>
    <row r="654" spans="2:18">
      <c r="B654" s="113"/>
      <c r="C654" s="113"/>
      <c r="D654" s="113"/>
      <c r="E654" s="113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</row>
    <row r="655" spans="2:18">
      <c r="B655" s="113"/>
      <c r="C655" s="113"/>
      <c r="D655" s="113"/>
      <c r="E655" s="113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</row>
    <row r="656" spans="2:18">
      <c r="B656" s="113"/>
      <c r="C656" s="113"/>
      <c r="D656" s="113"/>
      <c r="E656" s="113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</row>
    <row r="657" spans="2:18">
      <c r="B657" s="113"/>
      <c r="C657" s="113"/>
      <c r="D657" s="113"/>
      <c r="E657" s="113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</row>
    <row r="658" spans="2:18">
      <c r="B658" s="113"/>
      <c r="C658" s="113"/>
      <c r="D658" s="113"/>
      <c r="E658" s="113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</row>
    <row r="659" spans="2:18">
      <c r="B659" s="113"/>
      <c r="C659" s="113"/>
      <c r="D659" s="113"/>
      <c r="E659" s="113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</row>
    <row r="660" spans="2:18">
      <c r="B660" s="113"/>
      <c r="C660" s="113"/>
      <c r="D660" s="113"/>
      <c r="E660" s="113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</row>
    <row r="661" spans="2:18">
      <c r="B661" s="113"/>
      <c r="C661" s="113"/>
      <c r="D661" s="113"/>
      <c r="E661" s="113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</row>
    <row r="662" spans="2:18">
      <c r="B662" s="113"/>
      <c r="C662" s="113"/>
      <c r="D662" s="113"/>
      <c r="E662" s="113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</row>
    <row r="663" spans="2:18">
      <c r="B663" s="113"/>
      <c r="C663" s="113"/>
      <c r="D663" s="113"/>
      <c r="E663" s="113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</row>
    <row r="664" spans="2:18">
      <c r="B664" s="113"/>
      <c r="C664" s="113"/>
      <c r="D664" s="113"/>
      <c r="E664" s="113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</row>
    <row r="665" spans="2:18">
      <c r="B665" s="113"/>
      <c r="C665" s="113"/>
      <c r="D665" s="113"/>
      <c r="E665" s="113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</row>
    <row r="666" spans="2:18">
      <c r="B666" s="113"/>
      <c r="C666" s="113"/>
      <c r="D666" s="113"/>
      <c r="E666" s="113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</row>
    <row r="667" spans="2:18">
      <c r="B667" s="113"/>
      <c r="C667" s="113"/>
      <c r="D667" s="113"/>
      <c r="E667" s="113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</row>
    <row r="668" spans="2:18">
      <c r="B668" s="113"/>
      <c r="C668" s="113"/>
      <c r="D668" s="113"/>
      <c r="E668" s="113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</row>
    <row r="669" spans="2:18">
      <c r="B669" s="113"/>
      <c r="C669" s="113"/>
      <c r="D669" s="113"/>
      <c r="E669" s="113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</row>
    <row r="670" spans="2:18">
      <c r="B670" s="113"/>
      <c r="C670" s="113"/>
      <c r="D670" s="113"/>
      <c r="E670" s="113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</row>
    <row r="671" spans="2:18">
      <c r="B671" s="113"/>
      <c r="C671" s="113"/>
      <c r="D671" s="113"/>
      <c r="E671" s="113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</row>
    <row r="672" spans="2:18">
      <c r="B672" s="113"/>
      <c r="C672" s="113"/>
      <c r="D672" s="113"/>
      <c r="E672" s="113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</row>
    <row r="673" spans="2:18">
      <c r="B673" s="113"/>
      <c r="C673" s="113"/>
      <c r="D673" s="113"/>
      <c r="E673" s="113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</row>
    <row r="674" spans="2:18">
      <c r="B674" s="113"/>
      <c r="C674" s="113"/>
      <c r="D674" s="113"/>
      <c r="E674" s="113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</row>
    <row r="675" spans="2:18">
      <c r="B675" s="113"/>
      <c r="C675" s="113"/>
      <c r="D675" s="113"/>
      <c r="E675" s="113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</row>
    <row r="676" spans="2:18">
      <c r="B676" s="113"/>
      <c r="C676" s="113"/>
      <c r="D676" s="113"/>
      <c r="E676" s="113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</row>
    <row r="677" spans="2:18">
      <c r="B677" s="113"/>
      <c r="C677" s="113"/>
      <c r="D677" s="113"/>
      <c r="E677" s="113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</row>
    <row r="678" spans="2:18">
      <c r="B678" s="113"/>
      <c r="C678" s="113"/>
      <c r="D678" s="113"/>
      <c r="E678" s="113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</row>
    <row r="679" spans="2:18">
      <c r="B679" s="113"/>
      <c r="C679" s="113"/>
      <c r="D679" s="113"/>
      <c r="E679" s="113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</row>
    <row r="680" spans="2:18">
      <c r="B680" s="113"/>
      <c r="C680" s="113"/>
      <c r="D680" s="113"/>
      <c r="E680" s="113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</row>
    <row r="681" spans="2:18">
      <c r="B681" s="113"/>
      <c r="C681" s="113"/>
      <c r="D681" s="113"/>
      <c r="E681" s="113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</row>
    <row r="682" spans="2:18">
      <c r="B682" s="113"/>
      <c r="C682" s="113"/>
      <c r="D682" s="113"/>
      <c r="E682" s="113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</row>
    <row r="683" spans="2:18">
      <c r="B683" s="113"/>
      <c r="C683" s="113"/>
      <c r="D683" s="113"/>
      <c r="E683" s="113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</row>
    <row r="684" spans="2:18">
      <c r="B684" s="113"/>
      <c r="C684" s="113"/>
      <c r="D684" s="113"/>
      <c r="E684" s="113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</row>
    <row r="685" spans="2:18">
      <c r="B685" s="113"/>
      <c r="C685" s="113"/>
      <c r="D685" s="113"/>
      <c r="E685" s="113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</row>
    <row r="686" spans="2:18">
      <c r="B686" s="113"/>
      <c r="C686" s="113"/>
      <c r="D686" s="113"/>
      <c r="E686" s="113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</row>
    <row r="687" spans="2:18">
      <c r="B687" s="113"/>
      <c r="C687" s="113"/>
      <c r="D687" s="113"/>
      <c r="E687" s="113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</row>
    <row r="688" spans="2:18">
      <c r="B688" s="113"/>
      <c r="C688" s="113"/>
      <c r="D688" s="113"/>
      <c r="E688" s="113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</row>
    <row r="689" spans="2:18">
      <c r="B689" s="113"/>
      <c r="C689" s="113"/>
      <c r="D689" s="113"/>
      <c r="E689" s="113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</row>
    <row r="690" spans="2:18">
      <c r="B690" s="113"/>
      <c r="C690" s="113"/>
      <c r="D690" s="113"/>
      <c r="E690" s="113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</row>
    <row r="691" spans="2:18">
      <c r="B691" s="113"/>
      <c r="C691" s="113"/>
      <c r="D691" s="113"/>
      <c r="E691" s="113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</row>
    <row r="692" spans="2:18">
      <c r="B692" s="113"/>
      <c r="C692" s="113"/>
      <c r="D692" s="113"/>
      <c r="E692" s="113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</row>
    <row r="693" spans="2:18">
      <c r="B693" s="113"/>
      <c r="C693" s="113"/>
      <c r="D693" s="113"/>
      <c r="E693" s="113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</row>
    <row r="694" spans="2:18">
      <c r="B694" s="113"/>
      <c r="C694" s="113"/>
      <c r="D694" s="113"/>
      <c r="E694" s="113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</row>
    <row r="695" spans="2:18">
      <c r="B695" s="113"/>
      <c r="C695" s="113"/>
      <c r="D695" s="113"/>
      <c r="E695" s="113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</row>
    <row r="696" spans="2:18">
      <c r="B696" s="113"/>
      <c r="C696" s="113"/>
      <c r="D696" s="113"/>
      <c r="E696" s="113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</row>
    <row r="697" spans="2:18">
      <c r="B697" s="113"/>
      <c r="C697" s="113"/>
      <c r="D697" s="113"/>
      <c r="E697" s="113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</row>
    <row r="698" spans="2:18">
      <c r="B698" s="113"/>
      <c r="C698" s="113"/>
      <c r="D698" s="113"/>
      <c r="E698" s="113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</row>
    <row r="699" spans="2:18">
      <c r="B699" s="113"/>
      <c r="C699" s="113"/>
      <c r="D699" s="113"/>
      <c r="E699" s="113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</row>
    <row r="700" spans="2:18">
      <c r="B700" s="113"/>
      <c r="C700" s="113"/>
      <c r="D700" s="113"/>
      <c r="E700" s="113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</row>
    <row r="701" spans="2:18">
      <c r="B701" s="113"/>
      <c r="C701" s="113"/>
      <c r="D701" s="113"/>
      <c r="E701" s="113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</row>
    <row r="702" spans="2:18">
      <c r="B702" s="113"/>
      <c r="C702" s="113"/>
      <c r="D702" s="113"/>
      <c r="E702" s="113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</row>
    <row r="703" spans="2:18">
      <c r="B703" s="113"/>
      <c r="C703" s="113"/>
      <c r="D703" s="113"/>
      <c r="E703" s="113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</row>
    <row r="704" spans="2:18">
      <c r="B704" s="113"/>
      <c r="C704" s="113"/>
      <c r="D704" s="113"/>
      <c r="E704" s="113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</row>
    <row r="705" spans="2:18">
      <c r="B705" s="113"/>
      <c r="C705" s="113"/>
      <c r="D705" s="113"/>
      <c r="E705" s="113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</row>
    <row r="706" spans="2:18">
      <c r="B706" s="113"/>
      <c r="C706" s="113"/>
      <c r="D706" s="113"/>
      <c r="E706" s="113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</row>
    <row r="707" spans="2:18">
      <c r="B707" s="113"/>
      <c r="C707" s="113"/>
      <c r="D707" s="113"/>
      <c r="E707" s="113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</row>
    <row r="708" spans="2:18">
      <c r="B708" s="113"/>
      <c r="C708" s="113"/>
      <c r="D708" s="113"/>
      <c r="E708" s="113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</row>
    <row r="709" spans="2:18">
      <c r="B709" s="113"/>
      <c r="C709" s="113"/>
      <c r="D709" s="113"/>
      <c r="E709" s="113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</row>
    <row r="710" spans="2:18">
      <c r="B710" s="113"/>
      <c r="C710" s="113"/>
      <c r="D710" s="113"/>
      <c r="E710" s="113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</row>
    <row r="711" spans="2:18">
      <c r="B711" s="113"/>
      <c r="C711" s="113"/>
      <c r="D711" s="113"/>
      <c r="E711" s="113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</row>
    <row r="712" spans="2:18">
      <c r="B712" s="113"/>
      <c r="C712" s="113"/>
      <c r="D712" s="113"/>
      <c r="E712" s="113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</row>
    <row r="713" spans="2:18">
      <c r="B713" s="113"/>
      <c r="C713" s="113"/>
      <c r="D713" s="113"/>
      <c r="E713" s="113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</row>
    <row r="714" spans="2:18">
      <c r="B714" s="113"/>
      <c r="C714" s="113"/>
      <c r="D714" s="113"/>
      <c r="E714" s="113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</row>
    <row r="715" spans="2:18">
      <c r="B715" s="113"/>
      <c r="C715" s="113"/>
      <c r="D715" s="113"/>
      <c r="E715" s="113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</row>
    <row r="716" spans="2:18">
      <c r="B716" s="113"/>
      <c r="C716" s="113"/>
      <c r="D716" s="113"/>
      <c r="E716" s="113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</row>
    <row r="717" spans="2:18">
      <c r="B717" s="113"/>
      <c r="C717" s="113"/>
      <c r="D717" s="113"/>
      <c r="E717" s="113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</row>
    <row r="718" spans="2:18">
      <c r="B718" s="113"/>
      <c r="C718" s="113"/>
      <c r="D718" s="113"/>
      <c r="E718" s="113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</row>
    <row r="719" spans="2:18">
      <c r="B719" s="113"/>
      <c r="C719" s="113"/>
      <c r="D719" s="113"/>
      <c r="E719" s="113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</row>
    <row r="720" spans="2:18">
      <c r="B720" s="113"/>
      <c r="C720" s="113"/>
      <c r="D720" s="113"/>
      <c r="E720" s="113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</row>
    <row r="721" spans="2:18">
      <c r="B721" s="113"/>
      <c r="C721" s="113"/>
      <c r="D721" s="113"/>
      <c r="E721" s="113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</row>
    <row r="722" spans="2:18">
      <c r="B722" s="113"/>
      <c r="C722" s="113"/>
      <c r="D722" s="113"/>
      <c r="E722" s="113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</row>
    <row r="723" spans="2:18">
      <c r="B723" s="113"/>
      <c r="C723" s="113"/>
      <c r="D723" s="113"/>
      <c r="E723" s="113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</row>
    <row r="724" spans="2:18">
      <c r="B724" s="113"/>
      <c r="C724" s="113"/>
      <c r="D724" s="113"/>
      <c r="E724" s="113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</row>
    <row r="725" spans="2:18">
      <c r="B725" s="113"/>
      <c r="C725" s="113"/>
      <c r="D725" s="113"/>
      <c r="E725" s="113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</row>
    <row r="726" spans="2:18">
      <c r="B726" s="113"/>
      <c r="C726" s="113"/>
      <c r="D726" s="113"/>
      <c r="E726" s="113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</row>
    <row r="727" spans="2:18">
      <c r="B727" s="113"/>
      <c r="C727" s="113"/>
      <c r="D727" s="113"/>
      <c r="E727" s="113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</row>
    <row r="728" spans="2:18">
      <c r="B728" s="113"/>
      <c r="C728" s="113"/>
      <c r="D728" s="113"/>
      <c r="E728" s="113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</row>
    <row r="729" spans="2:18">
      <c r="B729" s="113"/>
      <c r="C729" s="113"/>
      <c r="D729" s="113"/>
      <c r="E729" s="113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</row>
    <row r="730" spans="2:18">
      <c r="B730" s="113"/>
      <c r="C730" s="113"/>
      <c r="D730" s="113"/>
      <c r="E730" s="113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</row>
    <row r="731" spans="2:18">
      <c r="B731" s="113"/>
      <c r="C731" s="113"/>
      <c r="D731" s="113"/>
      <c r="E731" s="113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</row>
    <row r="732" spans="2:18">
      <c r="B732" s="113"/>
      <c r="C732" s="113"/>
      <c r="D732" s="113"/>
      <c r="E732" s="113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</row>
    <row r="733" spans="2:18">
      <c r="B733" s="113"/>
      <c r="C733" s="113"/>
      <c r="D733" s="113"/>
      <c r="E733" s="113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</row>
    <row r="734" spans="2:18">
      <c r="B734" s="113"/>
      <c r="C734" s="113"/>
      <c r="D734" s="113"/>
      <c r="E734" s="113"/>
      <c r="F734" s="114"/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</row>
    <row r="735" spans="2:18">
      <c r="B735" s="113"/>
      <c r="C735" s="113"/>
      <c r="D735" s="113"/>
      <c r="E735" s="113"/>
      <c r="F735" s="114"/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</row>
    <row r="736" spans="2:18">
      <c r="B736" s="113"/>
      <c r="C736" s="113"/>
      <c r="D736" s="113"/>
      <c r="E736" s="113"/>
      <c r="F736" s="114"/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</row>
    <row r="737" spans="2:18">
      <c r="B737" s="113"/>
      <c r="C737" s="113"/>
      <c r="D737" s="113"/>
      <c r="E737" s="113"/>
      <c r="F737" s="114"/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</row>
    <row r="738" spans="2:18">
      <c r="B738" s="113"/>
      <c r="C738" s="113"/>
      <c r="D738" s="113"/>
      <c r="E738" s="113"/>
      <c r="F738" s="114"/>
      <c r="G738" s="114"/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</row>
    <row r="739" spans="2:18">
      <c r="B739" s="113"/>
      <c r="C739" s="113"/>
      <c r="D739" s="113"/>
      <c r="E739" s="113"/>
      <c r="F739" s="114"/>
      <c r="G739" s="114"/>
      <c r="H739" s="114"/>
      <c r="I739" s="114"/>
      <c r="J739" s="114"/>
      <c r="K739" s="114"/>
      <c r="L739" s="114"/>
      <c r="M739" s="114"/>
      <c r="N739" s="114"/>
      <c r="O739" s="114"/>
      <c r="P739" s="114"/>
      <c r="Q739" s="114"/>
      <c r="R739" s="114"/>
    </row>
    <row r="740" spans="2:18">
      <c r="B740" s="113"/>
      <c r="C740" s="113"/>
      <c r="D740" s="113"/>
      <c r="E740" s="113"/>
      <c r="F740" s="114"/>
      <c r="G740" s="114"/>
      <c r="H740" s="114"/>
      <c r="I740" s="114"/>
      <c r="J740" s="114"/>
      <c r="K740" s="114"/>
      <c r="L740" s="114"/>
      <c r="M740" s="114"/>
      <c r="N740" s="114"/>
      <c r="O740" s="114"/>
      <c r="P740" s="114"/>
      <c r="Q740" s="114"/>
      <c r="R740" s="114"/>
    </row>
    <row r="741" spans="2:18">
      <c r="B741" s="113"/>
      <c r="C741" s="113"/>
      <c r="D741" s="113"/>
      <c r="E741" s="113"/>
      <c r="F741" s="114"/>
      <c r="G741" s="114"/>
      <c r="H741" s="114"/>
      <c r="I741" s="114"/>
      <c r="J741" s="114"/>
      <c r="K741" s="114"/>
      <c r="L741" s="114"/>
      <c r="M741" s="114"/>
      <c r="N741" s="114"/>
      <c r="O741" s="114"/>
      <c r="P741" s="114"/>
      <c r="Q741" s="114"/>
      <c r="R741" s="114"/>
    </row>
    <row r="742" spans="2:18">
      <c r="B742" s="113"/>
      <c r="C742" s="113"/>
      <c r="D742" s="113"/>
      <c r="E742" s="113"/>
      <c r="F742" s="114"/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</row>
    <row r="743" spans="2:18">
      <c r="B743" s="113"/>
      <c r="C743" s="113"/>
      <c r="D743" s="113"/>
      <c r="E743" s="113"/>
      <c r="F743" s="114"/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</row>
    <row r="744" spans="2:18">
      <c r="B744" s="113"/>
      <c r="C744" s="113"/>
      <c r="D744" s="113"/>
      <c r="E744" s="113"/>
      <c r="F744" s="114"/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</row>
    <row r="745" spans="2:18">
      <c r="B745" s="113"/>
      <c r="C745" s="113"/>
      <c r="D745" s="113"/>
      <c r="E745" s="113"/>
      <c r="F745" s="114"/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</row>
    <row r="746" spans="2:18">
      <c r="B746" s="113"/>
      <c r="C746" s="113"/>
      <c r="D746" s="113"/>
      <c r="E746" s="113"/>
      <c r="F746" s="114"/>
      <c r="G746" s="114"/>
      <c r="H746" s="114"/>
      <c r="I746" s="114"/>
      <c r="J746" s="114"/>
      <c r="K746" s="114"/>
      <c r="L746" s="114"/>
      <c r="M746" s="114"/>
      <c r="N746" s="114"/>
      <c r="O746" s="114"/>
      <c r="P746" s="114"/>
      <c r="Q746" s="114"/>
      <c r="R746" s="114"/>
    </row>
    <row r="747" spans="2:18">
      <c r="B747" s="113"/>
      <c r="C747" s="113"/>
      <c r="D747" s="113"/>
      <c r="E747" s="113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</row>
    <row r="748" spans="2:18">
      <c r="B748" s="113"/>
      <c r="C748" s="113"/>
      <c r="D748" s="113"/>
      <c r="E748" s="113"/>
      <c r="F748" s="114"/>
      <c r="G748" s="114"/>
      <c r="H748" s="114"/>
      <c r="I748" s="114"/>
      <c r="J748" s="114"/>
      <c r="K748" s="114"/>
      <c r="L748" s="114"/>
      <c r="M748" s="114"/>
      <c r="N748" s="114"/>
      <c r="O748" s="114"/>
      <c r="P748" s="114"/>
      <c r="Q748" s="114"/>
      <c r="R748" s="114"/>
    </row>
    <row r="749" spans="2:18">
      <c r="B749" s="113"/>
      <c r="C749" s="113"/>
      <c r="D749" s="113"/>
      <c r="E749" s="113"/>
      <c r="F749" s="114"/>
      <c r="G749" s="114"/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</row>
    <row r="750" spans="2:18">
      <c r="B750" s="113"/>
      <c r="C750" s="113"/>
      <c r="D750" s="113"/>
      <c r="E750" s="113"/>
      <c r="F750" s="114"/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</row>
    <row r="751" spans="2:18">
      <c r="B751" s="113"/>
      <c r="C751" s="113"/>
      <c r="D751" s="113"/>
      <c r="E751" s="113"/>
      <c r="F751" s="114"/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</row>
    <row r="752" spans="2:18">
      <c r="B752" s="113"/>
      <c r="C752" s="113"/>
      <c r="D752" s="113"/>
      <c r="E752" s="113"/>
      <c r="F752" s="114"/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</row>
    <row r="753" spans="2:18">
      <c r="B753" s="113"/>
      <c r="C753" s="113"/>
      <c r="D753" s="113"/>
      <c r="E753" s="113"/>
      <c r="F753" s="114"/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</row>
    <row r="754" spans="2:18">
      <c r="B754" s="113"/>
      <c r="C754" s="113"/>
      <c r="D754" s="113"/>
      <c r="E754" s="113"/>
      <c r="F754" s="114"/>
      <c r="G754" s="114"/>
      <c r="H754" s="114"/>
      <c r="I754" s="114"/>
      <c r="J754" s="114"/>
      <c r="K754" s="114"/>
      <c r="L754" s="114"/>
      <c r="M754" s="114"/>
      <c r="N754" s="114"/>
      <c r="O754" s="114"/>
      <c r="P754" s="114"/>
      <c r="Q754" s="114"/>
      <c r="R754" s="114"/>
    </row>
    <row r="755" spans="2:18">
      <c r="B755" s="113"/>
      <c r="C755" s="113"/>
      <c r="D755" s="113"/>
      <c r="E755" s="113"/>
      <c r="F755" s="114"/>
      <c r="G755" s="114"/>
      <c r="H755" s="114"/>
      <c r="I755" s="114"/>
      <c r="J755" s="114"/>
      <c r="K755" s="114"/>
      <c r="L755" s="114"/>
      <c r="M755" s="114"/>
      <c r="N755" s="114"/>
      <c r="O755" s="114"/>
      <c r="P755" s="114"/>
      <c r="Q755" s="114"/>
      <c r="R755" s="114"/>
    </row>
    <row r="756" spans="2:18">
      <c r="B756" s="113"/>
      <c r="C756" s="113"/>
      <c r="D756" s="113"/>
      <c r="E756" s="113"/>
      <c r="F756" s="114"/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</row>
    <row r="757" spans="2:18">
      <c r="B757" s="113"/>
      <c r="C757" s="113"/>
      <c r="D757" s="113"/>
      <c r="E757" s="113"/>
      <c r="F757" s="114"/>
      <c r="G757" s="114"/>
      <c r="H757" s="114"/>
      <c r="I757" s="114"/>
      <c r="J757" s="114"/>
      <c r="K757" s="114"/>
      <c r="L757" s="114"/>
      <c r="M757" s="114"/>
      <c r="N757" s="114"/>
      <c r="O757" s="114"/>
      <c r="P757" s="114"/>
      <c r="Q757" s="114"/>
      <c r="R757" s="114"/>
    </row>
    <row r="758" spans="2:18">
      <c r="B758" s="113"/>
      <c r="C758" s="113"/>
      <c r="D758" s="113"/>
      <c r="E758" s="113"/>
      <c r="F758" s="114"/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</row>
    <row r="759" spans="2:18">
      <c r="B759" s="113"/>
      <c r="C759" s="113"/>
      <c r="D759" s="113"/>
      <c r="E759" s="113"/>
      <c r="F759" s="114"/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</row>
    <row r="760" spans="2:18">
      <c r="B760" s="113"/>
      <c r="C760" s="113"/>
      <c r="D760" s="113"/>
      <c r="E760" s="113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</row>
    <row r="761" spans="2:18">
      <c r="B761" s="113"/>
      <c r="C761" s="113"/>
      <c r="D761" s="113"/>
      <c r="E761" s="113"/>
      <c r="F761" s="114"/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</row>
    <row r="762" spans="2:18">
      <c r="B762" s="113"/>
      <c r="C762" s="113"/>
      <c r="D762" s="113"/>
      <c r="E762" s="113"/>
      <c r="F762" s="114"/>
      <c r="G762" s="114"/>
      <c r="H762" s="114"/>
      <c r="I762" s="114"/>
      <c r="J762" s="114"/>
      <c r="K762" s="114"/>
      <c r="L762" s="114"/>
      <c r="M762" s="114"/>
      <c r="N762" s="114"/>
      <c r="O762" s="114"/>
      <c r="P762" s="114"/>
      <c r="Q762" s="114"/>
      <c r="R762" s="114"/>
    </row>
    <row r="763" spans="2:18">
      <c r="B763" s="113"/>
      <c r="C763" s="113"/>
      <c r="D763" s="113"/>
      <c r="E763" s="113"/>
      <c r="F763" s="114"/>
      <c r="G763" s="114"/>
      <c r="H763" s="114"/>
      <c r="I763" s="114"/>
      <c r="J763" s="114"/>
      <c r="K763" s="114"/>
      <c r="L763" s="114"/>
      <c r="M763" s="114"/>
      <c r="N763" s="114"/>
      <c r="O763" s="114"/>
      <c r="P763" s="114"/>
      <c r="Q763" s="114"/>
      <c r="R763" s="114"/>
    </row>
    <row r="764" spans="2:18">
      <c r="B764" s="113"/>
      <c r="C764" s="113"/>
      <c r="D764" s="113"/>
      <c r="E764" s="113"/>
      <c r="F764" s="114"/>
      <c r="G764" s="114"/>
      <c r="H764" s="114"/>
      <c r="I764" s="114"/>
      <c r="J764" s="114"/>
      <c r="K764" s="114"/>
      <c r="L764" s="114"/>
      <c r="M764" s="114"/>
      <c r="N764" s="114"/>
      <c r="O764" s="114"/>
      <c r="P764" s="114"/>
      <c r="Q764" s="114"/>
      <c r="R764" s="114"/>
    </row>
    <row r="765" spans="2:18">
      <c r="B765" s="113"/>
      <c r="C765" s="113"/>
      <c r="D765" s="113"/>
      <c r="E765" s="113"/>
      <c r="F765" s="114"/>
      <c r="G765" s="114"/>
      <c r="H765" s="114"/>
      <c r="I765" s="114"/>
      <c r="J765" s="114"/>
      <c r="K765" s="114"/>
      <c r="L765" s="114"/>
      <c r="M765" s="114"/>
      <c r="N765" s="114"/>
      <c r="O765" s="114"/>
      <c r="P765" s="114"/>
      <c r="Q765" s="114"/>
      <c r="R765" s="114"/>
    </row>
    <row r="766" spans="2:18">
      <c r="B766" s="113"/>
      <c r="C766" s="113"/>
      <c r="D766" s="113"/>
      <c r="E766" s="113"/>
      <c r="F766" s="114"/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</row>
    <row r="767" spans="2:18">
      <c r="B767" s="113"/>
      <c r="C767" s="113"/>
      <c r="D767" s="113"/>
      <c r="E767" s="113"/>
      <c r="F767" s="114"/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</row>
    <row r="768" spans="2:18">
      <c r="B768" s="113"/>
      <c r="C768" s="113"/>
      <c r="D768" s="113"/>
      <c r="E768" s="113"/>
      <c r="F768" s="114"/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</row>
    <row r="769" spans="2:18">
      <c r="B769" s="113"/>
      <c r="C769" s="113"/>
      <c r="D769" s="113"/>
      <c r="E769" s="113"/>
      <c r="F769" s="114"/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</row>
    <row r="770" spans="2:18">
      <c r="B770" s="113"/>
      <c r="C770" s="113"/>
      <c r="D770" s="113"/>
      <c r="E770" s="113"/>
      <c r="F770" s="114"/>
      <c r="G770" s="114"/>
      <c r="H770" s="114"/>
      <c r="I770" s="114"/>
      <c r="J770" s="114"/>
      <c r="K770" s="114"/>
      <c r="L770" s="114"/>
      <c r="M770" s="114"/>
      <c r="N770" s="114"/>
      <c r="O770" s="114"/>
      <c r="P770" s="114"/>
      <c r="Q770" s="114"/>
      <c r="R770" s="114"/>
    </row>
    <row r="771" spans="2:18">
      <c r="B771" s="113"/>
      <c r="C771" s="113"/>
      <c r="D771" s="113"/>
      <c r="E771" s="113"/>
      <c r="F771" s="114"/>
      <c r="G771" s="114"/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</row>
    <row r="772" spans="2:18">
      <c r="B772" s="113"/>
      <c r="C772" s="113"/>
      <c r="D772" s="113"/>
      <c r="E772" s="113"/>
      <c r="F772" s="114"/>
      <c r="G772" s="114"/>
      <c r="H772" s="114"/>
      <c r="I772" s="114"/>
      <c r="J772" s="114"/>
      <c r="K772" s="114"/>
      <c r="L772" s="114"/>
      <c r="M772" s="114"/>
      <c r="N772" s="114"/>
      <c r="O772" s="114"/>
      <c r="P772" s="114"/>
      <c r="Q772" s="114"/>
      <c r="R772" s="114"/>
    </row>
    <row r="773" spans="2:18">
      <c r="B773" s="113"/>
      <c r="C773" s="113"/>
      <c r="D773" s="113"/>
      <c r="E773" s="113"/>
      <c r="F773" s="114"/>
      <c r="G773" s="114"/>
      <c r="H773" s="114"/>
      <c r="I773" s="114"/>
      <c r="J773" s="114"/>
      <c r="K773" s="114"/>
      <c r="L773" s="114"/>
      <c r="M773" s="114"/>
      <c r="N773" s="114"/>
      <c r="O773" s="114"/>
      <c r="P773" s="114"/>
      <c r="Q773" s="114"/>
      <c r="R773" s="114"/>
    </row>
    <row r="774" spans="2:18">
      <c r="B774" s="113"/>
      <c r="C774" s="113"/>
      <c r="D774" s="113"/>
      <c r="E774" s="113"/>
      <c r="F774" s="114"/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</row>
    <row r="775" spans="2:18">
      <c r="B775" s="113"/>
      <c r="C775" s="113"/>
      <c r="D775" s="113"/>
      <c r="E775" s="113"/>
      <c r="F775" s="114"/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</row>
    <row r="776" spans="2:18">
      <c r="B776" s="113"/>
      <c r="C776" s="113"/>
      <c r="D776" s="113"/>
      <c r="E776" s="113"/>
      <c r="F776" s="114"/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</row>
    <row r="777" spans="2:18">
      <c r="B777" s="113"/>
      <c r="C777" s="113"/>
      <c r="D777" s="113"/>
      <c r="E777" s="113"/>
      <c r="F777" s="114"/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</row>
    <row r="778" spans="2:18">
      <c r="B778" s="113"/>
      <c r="C778" s="113"/>
      <c r="D778" s="113"/>
      <c r="E778" s="113"/>
      <c r="F778" s="114"/>
      <c r="G778" s="114"/>
      <c r="H778" s="114"/>
      <c r="I778" s="114"/>
      <c r="J778" s="114"/>
      <c r="K778" s="114"/>
      <c r="L778" s="114"/>
      <c r="M778" s="114"/>
      <c r="N778" s="114"/>
      <c r="O778" s="114"/>
      <c r="P778" s="114"/>
      <c r="Q778" s="114"/>
      <c r="R778" s="114"/>
    </row>
    <row r="779" spans="2:18">
      <c r="B779" s="113"/>
      <c r="C779" s="113"/>
      <c r="D779" s="113"/>
      <c r="E779" s="113"/>
      <c r="F779" s="114"/>
      <c r="G779" s="114"/>
      <c r="H779" s="114"/>
      <c r="I779" s="114"/>
      <c r="J779" s="114"/>
      <c r="K779" s="114"/>
      <c r="L779" s="114"/>
      <c r="M779" s="114"/>
      <c r="N779" s="114"/>
      <c r="O779" s="114"/>
      <c r="P779" s="114"/>
      <c r="Q779" s="114"/>
      <c r="R779" s="114"/>
    </row>
    <row r="780" spans="2:18">
      <c r="B780" s="113"/>
      <c r="C780" s="113"/>
      <c r="D780" s="113"/>
      <c r="E780" s="113"/>
      <c r="F780" s="114"/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</row>
    <row r="781" spans="2:18">
      <c r="B781" s="113"/>
      <c r="C781" s="113"/>
      <c r="D781" s="113"/>
      <c r="E781" s="113"/>
      <c r="F781" s="114"/>
      <c r="G781" s="114"/>
      <c r="H781" s="114"/>
      <c r="I781" s="114"/>
      <c r="J781" s="114"/>
      <c r="K781" s="114"/>
      <c r="L781" s="114"/>
      <c r="M781" s="114"/>
      <c r="N781" s="114"/>
      <c r="O781" s="114"/>
      <c r="P781" s="114"/>
      <c r="Q781" s="114"/>
      <c r="R781" s="114"/>
    </row>
    <row r="782" spans="2:18">
      <c r="B782" s="113"/>
      <c r="C782" s="113"/>
      <c r="D782" s="113"/>
      <c r="E782" s="113"/>
      <c r="F782" s="114"/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</row>
    <row r="783" spans="2:18">
      <c r="B783" s="113"/>
      <c r="C783" s="113"/>
      <c r="D783" s="113"/>
      <c r="E783" s="113"/>
      <c r="F783" s="114"/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</row>
    <row r="784" spans="2:18">
      <c r="B784" s="113"/>
      <c r="C784" s="113"/>
      <c r="D784" s="113"/>
      <c r="E784" s="113"/>
      <c r="F784" s="114"/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</row>
    <row r="785" spans="2:18">
      <c r="B785" s="113"/>
      <c r="C785" s="113"/>
      <c r="D785" s="113"/>
      <c r="E785" s="113"/>
      <c r="F785" s="114"/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</row>
    <row r="786" spans="2:18">
      <c r="B786" s="113"/>
      <c r="C786" s="113"/>
      <c r="D786" s="113"/>
      <c r="E786" s="113"/>
      <c r="F786" s="114"/>
      <c r="G786" s="114"/>
      <c r="H786" s="114"/>
      <c r="I786" s="114"/>
      <c r="J786" s="114"/>
      <c r="K786" s="114"/>
      <c r="L786" s="114"/>
      <c r="M786" s="114"/>
      <c r="N786" s="114"/>
      <c r="O786" s="114"/>
      <c r="P786" s="114"/>
      <c r="Q786" s="114"/>
      <c r="R786" s="114"/>
    </row>
    <row r="787" spans="2:18">
      <c r="B787" s="113"/>
      <c r="C787" s="113"/>
      <c r="D787" s="113"/>
      <c r="E787" s="113"/>
      <c r="F787" s="114"/>
      <c r="G787" s="114"/>
      <c r="H787" s="114"/>
      <c r="I787" s="114"/>
      <c r="J787" s="114"/>
      <c r="K787" s="114"/>
      <c r="L787" s="114"/>
      <c r="M787" s="114"/>
      <c r="N787" s="114"/>
      <c r="O787" s="114"/>
      <c r="P787" s="114"/>
      <c r="Q787" s="114"/>
      <c r="R787" s="114"/>
    </row>
    <row r="788" spans="2:18">
      <c r="B788" s="113"/>
      <c r="C788" s="113"/>
      <c r="D788" s="113"/>
      <c r="E788" s="113"/>
      <c r="F788" s="114"/>
      <c r="G788" s="114"/>
      <c r="H788" s="114"/>
      <c r="I788" s="114"/>
      <c r="J788" s="114"/>
      <c r="K788" s="114"/>
      <c r="L788" s="114"/>
      <c r="M788" s="114"/>
      <c r="N788" s="114"/>
      <c r="O788" s="114"/>
      <c r="P788" s="114"/>
      <c r="Q788" s="114"/>
      <c r="R788" s="114"/>
    </row>
    <row r="789" spans="2:18">
      <c r="B789" s="113"/>
      <c r="C789" s="113"/>
      <c r="D789" s="113"/>
      <c r="E789" s="113"/>
      <c r="F789" s="114"/>
      <c r="G789" s="114"/>
      <c r="H789" s="114"/>
      <c r="I789" s="114"/>
      <c r="J789" s="114"/>
      <c r="K789" s="114"/>
      <c r="L789" s="114"/>
      <c r="M789" s="114"/>
      <c r="N789" s="114"/>
      <c r="O789" s="114"/>
      <c r="P789" s="114"/>
      <c r="Q789" s="114"/>
      <c r="R789" s="114"/>
    </row>
    <row r="790" spans="2:18">
      <c r="B790" s="113"/>
      <c r="C790" s="113"/>
      <c r="D790" s="113"/>
      <c r="E790" s="113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</row>
    <row r="791" spans="2:18">
      <c r="B791" s="113"/>
      <c r="C791" s="113"/>
      <c r="D791" s="113"/>
      <c r="E791" s="113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</row>
    <row r="792" spans="2:18">
      <c r="B792" s="113"/>
      <c r="C792" s="113"/>
      <c r="D792" s="113"/>
      <c r="E792" s="113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</row>
    <row r="793" spans="2:18">
      <c r="B793" s="113"/>
      <c r="C793" s="113"/>
      <c r="D793" s="113"/>
      <c r="E793" s="113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</row>
    <row r="794" spans="2:18">
      <c r="B794" s="113"/>
      <c r="C794" s="113"/>
      <c r="D794" s="113"/>
      <c r="E794" s="113"/>
      <c r="F794" s="114"/>
      <c r="G794" s="114"/>
      <c r="H794" s="114"/>
      <c r="I794" s="114"/>
      <c r="J794" s="114"/>
      <c r="K794" s="114"/>
      <c r="L794" s="114"/>
      <c r="M794" s="114"/>
      <c r="N794" s="114"/>
      <c r="O794" s="114"/>
      <c r="P794" s="114"/>
      <c r="Q794" s="114"/>
      <c r="R794" s="114"/>
    </row>
    <row r="795" spans="2:18">
      <c r="B795" s="113"/>
      <c r="C795" s="113"/>
      <c r="D795" s="113"/>
      <c r="E795" s="113"/>
      <c r="F795" s="114"/>
      <c r="G795" s="114"/>
      <c r="H795" s="114"/>
      <c r="I795" s="114"/>
      <c r="J795" s="114"/>
      <c r="K795" s="114"/>
      <c r="L795" s="114"/>
      <c r="M795" s="114"/>
      <c r="N795" s="114"/>
      <c r="O795" s="114"/>
      <c r="P795" s="114"/>
      <c r="Q795" s="114"/>
      <c r="R795" s="114"/>
    </row>
    <row r="796" spans="2:18">
      <c r="B796" s="113"/>
      <c r="C796" s="113"/>
      <c r="D796" s="113"/>
      <c r="E796" s="113"/>
      <c r="F796" s="114"/>
      <c r="G796" s="114"/>
      <c r="H796" s="114"/>
      <c r="I796" s="114"/>
      <c r="J796" s="114"/>
      <c r="K796" s="114"/>
      <c r="L796" s="114"/>
      <c r="M796" s="114"/>
      <c r="N796" s="114"/>
      <c r="O796" s="114"/>
      <c r="P796" s="114"/>
      <c r="Q796" s="114"/>
      <c r="R796" s="114"/>
    </row>
    <row r="797" spans="2:18">
      <c r="B797" s="113"/>
      <c r="C797" s="113"/>
      <c r="D797" s="113"/>
      <c r="E797" s="113"/>
      <c r="F797" s="114"/>
      <c r="G797" s="114"/>
      <c r="H797" s="114"/>
      <c r="I797" s="114"/>
      <c r="J797" s="114"/>
      <c r="K797" s="114"/>
      <c r="L797" s="114"/>
      <c r="M797" s="114"/>
      <c r="N797" s="114"/>
      <c r="O797" s="114"/>
      <c r="P797" s="114"/>
      <c r="Q797" s="114"/>
      <c r="R797" s="114"/>
    </row>
    <row r="798" spans="2:18">
      <c r="B798" s="113"/>
      <c r="C798" s="113"/>
      <c r="D798" s="113"/>
      <c r="E798" s="113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</row>
    <row r="799" spans="2:18">
      <c r="B799" s="113"/>
      <c r="C799" s="113"/>
      <c r="D799" s="113"/>
      <c r="E799" s="113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</row>
    <row r="800" spans="2:18">
      <c r="B800" s="113"/>
      <c r="C800" s="113"/>
      <c r="D800" s="113"/>
      <c r="E800" s="113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</row>
    <row r="801" spans="2:18">
      <c r="B801" s="113"/>
      <c r="C801" s="113"/>
      <c r="D801" s="113"/>
      <c r="E801" s="113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</row>
    <row r="802" spans="2:18">
      <c r="B802" s="113"/>
      <c r="C802" s="113"/>
      <c r="D802" s="113"/>
      <c r="E802" s="113"/>
      <c r="F802" s="114"/>
      <c r="G802" s="114"/>
      <c r="H802" s="114"/>
      <c r="I802" s="114"/>
      <c r="J802" s="114"/>
      <c r="K802" s="114"/>
      <c r="L802" s="114"/>
      <c r="M802" s="114"/>
      <c r="N802" s="114"/>
      <c r="O802" s="114"/>
      <c r="P802" s="114"/>
      <c r="Q802" s="114"/>
      <c r="R802" s="114"/>
    </row>
    <row r="803" spans="2:18">
      <c r="B803" s="113"/>
      <c r="C803" s="113"/>
      <c r="D803" s="113"/>
      <c r="E803" s="113"/>
      <c r="F803" s="114"/>
      <c r="G803" s="114"/>
      <c r="H803" s="114"/>
      <c r="I803" s="114"/>
      <c r="J803" s="114"/>
      <c r="K803" s="114"/>
      <c r="L803" s="114"/>
      <c r="M803" s="114"/>
      <c r="N803" s="114"/>
      <c r="O803" s="114"/>
      <c r="P803" s="114"/>
      <c r="Q803" s="114"/>
      <c r="R803" s="114"/>
    </row>
    <row r="804" spans="2:18">
      <c r="B804" s="113"/>
      <c r="C804" s="113"/>
      <c r="D804" s="113"/>
      <c r="E804" s="113"/>
      <c r="F804" s="114"/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</row>
    <row r="805" spans="2:18">
      <c r="B805" s="113"/>
      <c r="C805" s="113"/>
      <c r="D805" s="113"/>
      <c r="E805" s="113"/>
      <c r="F805" s="114"/>
      <c r="G805" s="114"/>
      <c r="H805" s="114"/>
      <c r="I805" s="114"/>
      <c r="J805" s="114"/>
      <c r="K805" s="114"/>
      <c r="L805" s="114"/>
      <c r="M805" s="114"/>
      <c r="N805" s="114"/>
      <c r="O805" s="114"/>
      <c r="P805" s="114"/>
      <c r="Q805" s="114"/>
      <c r="R805" s="114"/>
    </row>
    <row r="806" spans="2:18">
      <c r="B806" s="113"/>
      <c r="C806" s="113"/>
      <c r="D806" s="113"/>
      <c r="E806" s="113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</row>
    <row r="807" spans="2:18">
      <c r="B807" s="113"/>
      <c r="C807" s="113"/>
      <c r="D807" s="113"/>
      <c r="E807" s="113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</row>
    <row r="808" spans="2:18">
      <c r="B808" s="113"/>
      <c r="C808" s="113"/>
      <c r="D808" s="113"/>
      <c r="E808" s="113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</row>
    <row r="809" spans="2:18">
      <c r="B809" s="113"/>
      <c r="C809" s="113"/>
      <c r="D809" s="113"/>
      <c r="E809" s="113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</row>
    <row r="810" spans="2:18">
      <c r="B810" s="113"/>
      <c r="C810" s="113"/>
      <c r="D810" s="113"/>
      <c r="E810" s="113"/>
      <c r="F810" s="114"/>
      <c r="G810" s="114"/>
      <c r="H810" s="114"/>
      <c r="I810" s="114"/>
      <c r="J810" s="114"/>
      <c r="K810" s="114"/>
      <c r="L810" s="114"/>
      <c r="M810" s="114"/>
      <c r="N810" s="114"/>
      <c r="O810" s="114"/>
      <c r="P810" s="114"/>
      <c r="Q810" s="114"/>
      <c r="R810" s="114"/>
    </row>
    <row r="811" spans="2:18">
      <c r="B811" s="113"/>
      <c r="C811" s="113"/>
      <c r="D811" s="113"/>
      <c r="E811" s="113"/>
      <c r="F811" s="114"/>
      <c r="G811" s="114"/>
      <c r="H811" s="114"/>
      <c r="I811" s="114"/>
      <c r="J811" s="114"/>
      <c r="K811" s="114"/>
      <c r="L811" s="114"/>
      <c r="M811" s="114"/>
      <c r="N811" s="114"/>
      <c r="O811" s="114"/>
      <c r="P811" s="114"/>
      <c r="Q811" s="114"/>
      <c r="R811" s="114"/>
    </row>
    <row r="812" spans="2:18">
      <c r="B812" s="113"/>
      <c r="C812" s="113"/>
      <c r="D812" s="113"/>
      <c r="E812" s="113"/>
      <c r="F812" s="114"/>
      <c r="G812" s="114"/>
      <c r="H812" s="114"/>
      <c r="I812" s="114"/>
      <c r="J812" s="114"/>
      <c r="K812" s="114"/>
      <c r="L812" s="114"/>
      <c r="M812" s="114"/>
      <c r="N812" s="114"/>
      <c r="O812" s="114"/>
      <c r="P812" s="114"/>
      <c r="Q812" s="114"/>
      <c r="R812" s="114"/>
    </row>
    <row r="813" spans="2:18">
      <c r="B813" s="113"/>
      <c r="C813" s="113"/>
      <c r="D813" s="113"/>
      <c r="E813" s="113"/>
      <c r="F813" s="114"/>
      <c r="G813" s="114"/>
      <c r="H813" s="114"/>
      <c r="I813" s="114"/>
      <c r="J813" s="114"/>
      <c r="K813" s="114"/>
      <c r="L813" s="114"/>
      <c r="M813" s="114"/>
      <c r="N813" s="114"/>
      <c r="O813" s="114"/>
      <c r="P813" s="114"/>
      <c r="Q813" s="114"/>
      <c r="R813" s="114"/>
    </row>
    <row r="814" spans="2:18">
      <c r="B814" s="113"/>
      <c r="C814" s="113"/>
      <c r="D814" s="113"/>
      <c r="E814" s="113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</row>
    <row r="815" spans="2:18">
      <c r="B815" s="113"/>
      <c r="C815" s="113"/>
      <c r="D815" s="113"/>
      <c r="E815" s="113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</row>
    <row r="816" spans="2:18">
      <c r="B816" s="113"/>
      <c r="C816" s="113"/>
      <c r="D816" s="113"/>
      <c r="E816" s="113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</row>
    <row r="817" spans="2:18">
      <c r="B817" s="113"/>
      <c r="C817" s="113"/>
      <c r="D817" s="113"/>
      <c r="E817" s="113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</row>
    <row r="818" spans="2:18">
      <c r="B818" s="113"/>
      <c r="C818" s="113"/>
      <c r="D818" s="113"/>
      <c r="E818" s="113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</row>
    <row r="819" spans="2:18">
      <c r="B819" s="113"/>
      <c r="C819" s="113"/>
      <c r="D819" s="113"/>
      <c r="E819" s="113"/>
      <c r="F819" s="114"/>
      <c r="G819" s="114"/>
      <c r="H819" s="114"/>
      <c r="I819" s="114"/>
      <c r="J819" s="114"/>
      <c r="K819" s="114"/>
      <c r="L819" s="114"/>
      <c r="M819" s="114"/>
      <c r="N819" s="114"/>
      <c r="O819" s="114"/>
      <c r="P819" s="114"/>
      <c r="Q819" s="114"/>
      <c r="R819" s="114"/>
    </row>
    <row r="820" spans="2:18">
      <c r="B820" s="113"/>
      <c r="C820" s="113"/>
      <c r="D820" s="113"/>
      <c r="E820" s="113"/>
      <c r="F820" s="114"/>
      <c r="G820" s="114"/>
      <c r="H820" s="114"/>
      <c r="I820" s="114"/>
      <c r="J820" s="114"/>
      <c r="K820" s="114"/>
      <c r="L820" s="114"/>
      <c r="M820" s="114"/>
      <c r="N820" s="114"/>
      <c r="O820" s="114"/>
      <c r="P820" s="114"/>
      <c r="Q820" s="114"/>
      <c r="R820" s="114"/>
    </row>
    <row r="821" spans="2:18">
      <c r="B821" s="113"/>
      <c r="C821" s="113"/>
      <c r="D821" s="113"/>
      <c r="E821" s="113"/>
      <c r="F821" s="114"/>
      <c r="G821" s="114"/>
      <c r="H821" s="114"/>
      <c r="I821" s="114"/>
      <c r="J821" s="114"/>
      <c r="K821" s="114"/>
      <c r="L821" s="114"/>
      <c r="M821" s="114"/>
      <c r="N821" s="114"/>
      <c r="O821" s="114"/>
      <c r="P821" s="114"/>
      <c r="Q821" s="114"/>
      <c r="R821" s="114"/>
    </row>
    <row r="822" spans="2:18">
      <c r="B822" s="113"/>
      <c r="C822" s="113"/>
      <c r="D822" s="113"/>
      <c r="E822" s="113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</row>
    <row r="823" spans="2:18">
      <c r="B823" s="113"/>
      <c r="C823" s="113"/>
      <c r="D823" s="113"/>
      <c r="E823" s="113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</row>
    <row r="824" spans="2:18">
      <c r="B824" s="113"/>
      <c r="C824" s="113"/>
      <c r="D824" s="113"/>
      <c r="E824" s="113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</row>
    <row r="825" spans="2:18">
      <c r="B825" s="113"/>
      <c r="C825" s="113"/>
      <c r="D825" s="113"/>
      <c r="E825" s="113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</row>
    <row r="826" spans="2:18">
      <c r="B826" s="113"/>
      <c r="C826" s="113"/>
      <c r="D826" s="113"/>
      <c r="E826" s="113"/>
      <c r="F826" s="114"/>
      <c r="G826" s="114"/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</row>
    <row r="827" spans="2:18">
      <c r="B827" s="113"/>
      <c r="C827" s="113"/>
      <c r="D827" s="113"/>
      <c r="E827" s="113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</row>
    <row r="828" spans="2:18">
      <c r="B828" s="113"/>
      <c r="C828" s="113"/>
      <c r="D828" s="113"/>
      <c r="E828" s="113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</row>
    <row r="829" spans="2:18">
      <c r="B829" s="113"/>
      <c r="C829" s="113"/>
      <c r="D829" s="113"/>
      <c r="E829" s="113"/>
      <c r="F829" s="114"/>
      <c r="G829" s="114"/>
      <c r="H829" s="114"/>
      <c r="I829" s="114"/>
      <c r="J829" s="114"/>
      <c r="K829" s="114"/>
      <c r="L829" s="114"/>
      <c r="M829" s="114"/>
      <c r="N829" s="114"/>
      <c r="O829" s="114"/>
      <c r="P829" s="114"/>
      <c r="Q829" s="114"/>
      <c r="R829" s="114"/>
    </row>
    <row r="830" spans="2:18">
      <c r="B830" s="113"/>
      <c r="C830" s="113"/>
      <c r="D830" s="113"/>
      <c r="E830" s="113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</row>
    <row r="831" spans="2:18">
      <c r="B831" s="113"/>
      <c r="C831" s="113"/>
      <c r="D831" s="113"/>
      <c r="E831" s="113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</row>
    <row r="832" spans="2:18">
      <c r="B832" s="113"/>
      <c r="C832" s="113"/>
      <c r="D832" s="113"/>
      <c r="E832" s="113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</row>
    <row r="833" spans="2:18">
      <c r="B833" s="113"/>
      <c r="C833" s="113"/>
      <c r="D833" s="113"/>
      <c r="E833" s="113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</row>
    <row r="834" spans="2:18">
      <c r="B834" s="113"/>
      <c r="C834" s="113"/>
      <c r="D834" s="113"/>
      <c r="E834" s="113"/>
      <c r="F834" s="114"/>
      <c r="G834" s="114"/>
      <c r="H834" s="114"/>
      <c r="I834" s="114"/>
      <c r="J834" s="114"/>
      <c r="K834" s="114"/>
      <c r="L834" s="114"/>
      <c r="M834" s="114"/>
      <c r="N834" s="114"/>
      <c r="O834" s="114"/>
      <c r="P834" s="114"/>
      <c r="Q834" s="114"/>
      <c r="R834" s="114"/>
    </row>
    <row r="835" spans="2:18">
      <c r="B835" s="113"/>
      <c r="C835" s="113"/>
      <c r="D835" s="113"/>
      <c r="E835" s="113"/>
      <c r="F835" s="114"/>
      <c r="G835" s="114"/>
      <c r="H835" s="114"/>
      <c r="I835" s="114"/>
      <c r="J835" s="114"/>
      <c r="K835" s="114"/>
      <c r="L835" s="114"/>
      <c r="M835" s="114"/>
      <c r="N835" s="114"/>
      <c r="O835" s="114"/>
      <c r="P835" s="114"/>
      <c r="Q835" s="114"/>
      <c r="R835" s="114"/>
    </row>
    <row r="836" spans="2:18">
      <c r="B836" s="113"/>
      <c r="C836" s="113"/>
      <c r="D836" s="113"/>
      <c r="E836" s="113"/>
      <c r="F836" s="114"/>
      <c r="G836" s="114"/>
      <c r="H836" s="114"/>
      <c r="I836" s="114"/>
      <c r="J836" s="114"/>
      <c r="K836" s="114"/>
      <c r="L836" s="114"/>
      <c r="M836" s="114"/>
      <c r="N836" s="114"/>
      <c r="O836" s="114"/>
      <c r="P836" s="114"/>
      <c r="Q836" s="114"/>
      <c r="R836" s="114"/>
    </row>
    <row r="837" spans="2:18">
      <c r="B837" s="113"/>
      <c r="C837" s="113"/>
      <c r="D837" s="113"/>
      <c r="E837" s="113"/>
      <c r="F837" s="114"/>
      <c r="G837" s="114"/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</row>
    <row r="838" spans="2:18">
      <c r="B838" s="113"/>
      <c r="C838" s="113"/>
      <c r="D838" s="113"/>
      <c r="E838" s="113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</row>
    <row r="839" spans="2:18">
      <c r="B839" s="113"/>
      <c r="C839" s="113"/>
      <c r="D839" s="113"/>
      <c r="E839" s="113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</row>
    <row r="840" spans="2:18">
      <c r="B840" s="113"/>
      <c r="C840" s="113"/>
      <c r="D840" s="113"/>
      <c r="E840" s="113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</row>
    <row r="841" spans="2:18">
      <c r="B841" s="113"/>
      <c r="C841" s="113"/>
      <c r="D841" s="113"/>
      <c r="E841" s="113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</row>
    <row r="842" spans="2:18">
      <c r="B842" s="113"/>
      <c r="C842" s="113"/>
      <c r="D842" s="113"/>
      <c r="E842" s="113"/>
      <c r="F842" s="114"/>
      <c r="G842" s="114"/>
      <c r="H842" s="114"/>
      <c r="I842" s="114"/>
      <c r="J842" s="114"/>
      <c r="K842" s="114"/>
      <c r="L842" s="114"/>
      <c r="M842" s="114"/>
      <c r="N842" s="114"/>
      <c r="O842" s="114"/>
      <c r="P842" s="114"/>
      <c r="Q842" s="114"/>
      <c r="R842" s="114"/>
    </row>
    <row r="843" spans="2:18">
      <c r="B843" s="113"/>
      <c r="C843" s="113"/>
      <c r="D843" s="113"/>
      <c r="E843" s="113"/>
      <c r="F843" s="114"/>
      <c r="G843" s="114"/>
      <c r="H843" s="114"/>
      <c r="I843" s="114"/>
      <c r="J843" s="114"/>
      <c r="K843" s="114"/>
      <c r="L843" s="114"/>
      <c r="M843" s="114"/>
      <c r="N843" s="114"/>
      <c r="O843" s="114"/>
      <c r="P843" s="114"/>
      <c r="Q843" s="114"/>
      <c r="R843" s="114"/>
    </row>
    <row r="844" spans="2:18">
      <c r="B844" s="113"/>
      <c r="C844" s="113"/>
      <c r="D844" s="113"/>
      <c r="E844" s="113"/>
      <c r="F844" s="114"/>
      <c r="G844" s="114"/>
      <c r="H844" s="114"/>
      <c r="I844" s="114"/>
      <c r="J844" s="114"/>
      <c r="K844" s="114"/>
      <c r="L844" s="114"/>
      <c r="M844" s="114"/>
      <c r="N844" s="114"/>
      <c r="O844" s="114"/>
      <c r="P844" s="114"/>
      <c r="Q844" s="114"/>
      <c r="R844" s="114"/>
    </row>
    <row r="845" spans="2:18">
      <c r="B845" s="113"/>
      <c r="C845" s="113"/>
      <c r="D845" s="113"/>
      <c r="E845" s="113"/>
      <c r="F845" s="114"/>
      <c r="G845" s="114"/>
      <c r="H845" s="114"/>
      <c r="I845" s="114"/>
      <c r="J845" s="114"/>
      <c r="K845" s="114"/>
      <c r="L845" s="114"/>
      <c r="M845" s="114"/>
      <c r="N845" s="114"/>
      <c r="O845" s="114"/>
      <c r="P845" s="114"/>
      <c r="Q845" s="114"/>
      <c r="R845" s="114"/>
    </row>
    <row r="846" spans="2:18">
      <c r="B846" s="113"/>
      <c r="C846" s="113"/>
      <c r="D846" s="113"/>
      <c r="E846" s="113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</row>
    <row r="847" spans="2:18">
      <c r="B847" s="113"/>
      <c r="C847" s="113"/>
      <c r="D847" s="113"/>
      <c r="E847" s="113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</row>
    <row r="848" spans="2:18">
      <c r="B848" s="113"/>
      <c r="C848" s="113"/>
      <c r="D848" s="113"/>
      <c r="E848" s="113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</row>
    <row r="849" spans="2:18">
      <c r="B849" s="113"/>
      <c r="C849" s="113"/>
      <c r="D849" s="113"/>
      <c r="E849" s="113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</row>
    <row r="850" spans="2:18">
      <c r="B850" s="113"/>
      <c r="C850" s="113"/>
      <c r="D850" s="113"/>
      <c r="E850" s="113"/>
      <c r="F850" s="114"/>
      <c r="G850" s="114"/>
      <c r="H850" s="114"/>
      <c r="I850" s="114"/>
      <c r="J850" s="114"/>
      <c r="K850" s="114"/>
      <c r="L850" s="114"/>
      <c r="M850" s="114"/>
      <c r="N850" s="114"/>
      <c r="O850" s="114"/>
      <c r="P850" s="114"/>
      <c r="Q850" s="114"/>
      <c r="R850" s="114"/>
    </row>
    <row r="851" spans="2:18">
      <c r="B851" s="113"/>
      <c r="C851" s="113"/>
      <c r="D851" s="113"/>
      <c r="E851" s="113"/>
      <c r="F851" s="114"/>
      <c r="G851" s="114"/>
      <c r="H851" s="114"/>
      <c r="I851" s="114"/>
      <c r="J851" s="114"/>
      <c r="K851" s="114"/>
      <c r="L851" s="114"/>
      <c r="M851" s="114"/>
      <c r="N851" s="114"/>
      <c r="O851" s="114"/>
      <c r="P851" s="114"/>
      <c r="Q851" s="114"/>
      <c r="R851" s="114"/>
    </row>
    <row r="852" spans="2:18">
      <c r="B852" s="113"/>
      <c r="C852" s="113"/>
      <c r="D852" s="113"/>
      <c r="E852" s="113"/>
      <c r="F852" s="114"/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</row>
    <row r="853" spans="2:18">
      <c r="B853" s="113"/>
      <c r="C853" s="113"/>
      <c r="D853" s="113"/>
      <c r="E853" s="113"/>
      <c r="F853" s="114"/>
      <c r="G853" s="114"/>
      <c r="H853" s="114"/>
      <c r="I853" s="114"/>
      <c r="J853" s="114"/>
      <c r="K853" s="114"/>
      <c r="L853" s="114"/>
      <c r="M853" s="114"/>
      <c r="N853" s="114"/>
      <c r="O853" s="114"/>
      <c r="P853" s="114"/>
      <c r="Q853" s="114"/>
      <c r="R853" s="114"/>
    </row>
    <row r="854" spans="2:18">
      <c r="B854" s="113"/>
      <c r="C854" s="113"/>
      <c r="D854" s="113"/>
      <c r="E854" s="113"/>
      <c r="F854" s="114"/>
      <c r="G854" s="114"/>
      <c r="H854" s="114"/>
      <c r="I854" s="114"/>
      <c r="J854" s="114"/>
      <c r="K854" s="114"/>
      <c r="L854" s="114"/>
      <c r="M854" s="114"/>
      <c r="N854" s="114"/>
      <c r="O854" s="114"/>
      <c r="P854" s="114"/>
      <c r="Q854" s="114"/>
      <c r="R854" s="114"/>
    </row>
    <row r="855" spans="2:18">
      <c r="B855" s="113"/>
      <c r="C855" s="113"/>
      <c r="D855" s="113"/>
      <c r="E855" s="113"/>
      <c r="F855" s="114"/>
      <c r="G855" s="114"/>
      <c r="H855" s="114"/>
      <c r="I855" s="114"/>
      <c r="J855" s="114"/>
      <c r="K855" s="114"/>
      <c r="L855" s="114"/>
      <c r="M855" s="114"/>
      <c r="N855" s="114"/>
      <c r="O855" s="114"/>
      <c r="P855" s="114"/>
      <c r="Q855" s="114"/>
      <c r="R855" s="114"/>
    </row>
    <row r="856" spans="2:18">
      <c r="B856" s="113"/>
      <c r="C856" s="113"/>
      <c r="D856" s="113"/>
      <c r="E856" s="113"/>
      <c r="F856" s="114"/>
      <c r="G856" s="114"/>
      <c r="H856" s="114"/>
      <c r="I856" s="114"/>
      <c r="J856" s="114"/>
      <c r="K856" s="114"/>
      <c r="L856" s="114"/>
      <c r="M856" s="114"/>
      <c r="N856" s="114"/>
      <c r="O856" s="114"/>
      <c r="P856" s="114"/>
      <c r="Q856" s="114"/>
      <c r="R856" s="114"/>
    </row>
    <row r="857" spans="2:18">
      <c r="B857" s="113"/>
      <c r="C857" s="113"/>
      <c r="D857" s="113"/>
      <c r="E857" s="113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</row>
    <row r="858" spans="2:18">
      <c r="B858" s="113"/>
      <c r="C858" s="113"/>
      <c r="D858" s="113"/>
      <c r="E858" s="113"/>
      <c r="F858" s="114"/>
      <c r="G858" s="114"/>
      <c r="H858" s="114"/>
      <c r="I858" s="114"/>
      <c r="J858" s="114"/>
      <c r="K858" s="114"/>
      <c r="L858" s="114"/>
      <c r="M858" s="114"/>
      <c r="N858" s="114"/>
      <c r="O858" s="114"/>
      <c r="P858" s="114"/>
      <c r="Q858" s="114"/>
      <c r="R858" s="114"/>
    </row>
    <row r="859" spans="2:18">
      <c r="B859" s="113"/>
      <c r="C859" s="113"/>
      <c r="D859" s="113"/>
      <c r="E859" s="113"/>
      <c r="F859" s="114"/>
      <c r="G859" s="114"/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</row>
    <row r="860" spans="2:18">
      <c r="B860" s="113"/>
      <c r="C860" s="113"/>
      <c r="D860" s="113"/>
      <c r="E860" s="113"/>
      <c r="F860" s="114"/>
      <c r="G860" s="114"/>
      <c r="H860" s="114"/>
      <c r="I860" s="114"/>
      <c r="J860" s="114"/>
      <c r="K860" s="114"/>
      <c r="L860" s="114"/>
      <c r="M860" s="114"/>
      <c r="N860" s="114"/>
      <c r="O860" s="114"/>
      <c r="P860" s="114"/>
      <c r="Q860" s="114"/>
      <c r="R860" s="114"/>
    </row>
    <row r="861" spans="2:18">
      <c r="B861" s="113"/>
      <c r="C861" s="113"/>
      <c r="D861" s="113"/>
      <c r="E861" s="113"/>
      <c r="F861" s="114"/>
      <c r="G861" s="114"/>
      <c r="H861" s="114"/>
      <c r="I861" s="114"/>
      <c r="J861" s="114"/>
      <c r="K861" s="114"/>
      <c r="L861" s="114"/>
      <c r="M861" s="114"/>
      <c r="N861" s="114"/>
      <c r="O861" s="114"/>
      <c r="P861" s="114"/>
      <c r="Q861" s="114"/>
      <c r="R861" s="114"/>
    </row>
    <row r="862" spans="2:18">
      <c r="B862" s="113"/>
      <c r="C862" s="113"/>
      <c r="D862" s="113"/>
      <c r="E862" s="113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</row>
    <row r="863" spans="2:18">
      <c r="B863" s="113"/>
      <c r="C863" s="113"/>
      <c r="D863" s="113"/>
      <c r="E863" s="113"/>
      <c r="F863" s="114"/>
      <c r="G863" s="114"/>
      <c r="H863" s="114"/>
      <c r="I863" s="114"/>
      <c r="J863" s="114"/>
      <c r="K863" s="114"/>
      <c r="L863" s="114"/>
      <c r="M863" s="114"/>
      <c r="N863" s="114"/>
      <c r="O863" s="114"/>
      <c r="P863" s="114"/>
      <c r="Q863" s="114"/>
      <c r="R863" s="114"/>
    </row>
    <row r="864" spans="2:18">
      <c r="B864" s="113"/>
      <c r="C864" s="113"/>
      <c r="D864" s="113"/>
      <c r="E864" s="113"/>
      <c r="F864" s="114"/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</row>
    <row r="865" spans="2:18">
      <c r="B865" s="113"/>
      <c r="C865" s="113"/>
      <c r="D865" s="113"/>
      <c r="E865" s="113"/>
      <c r="F865" s="114"/>
      <c r="G865" s="114"/>
      <c r="H865" s="114"/>
      <c r="I865" s="114"/>
      <c r="J865" s="114"/>
      <c r="K865" s="114"/>
      <c r="L865" s="114"/>
      <c r="M865" s="114"/>
      <c r="N865" s="114"/>
      <c r="O865" s="114"/>
      <c r="P865" s="114"/>
      <c r="Q865" s="114"/>
      <c r="R865" s="114"/>
    </row>
    <row r="866" spans="2:18">
      <c r="B866" s="113"/>
      <c r="C866" s="113"/>
      <c r="D866" s="113"/>
      <c r="E866" s="113"/>
      <c r="F866" s="114"/>
      <c r="G866" s="114"/>
      <c r="H866" s="114"/>
      <c r="I866" s="114"/>
      <c r="J866" s="114"/>
      <c r="K866" s="114"/>
      <c r="L866" s="114"/>
      <c r="M866" s="114"/>
      <c r="N866" s="114"/>
      <c r="O866" s="114"/>
      <c r="P866" s="114"/>
      <c r="Q866" s="114"/>
      <c r="R866" s="114"/>
    </row>
    <row r="867" spans="2:18">
      <c r="B867" s="113"/>
      <c r="C867" s="113"/>
      <c r="D867" s="113"/>
      <c r="E867" s="113"/>
      <c r="F867" s="114"/>
      <c r="G867" s="114"/>
      <c r="H867" s="114"/>
      <c r="I867" s="114"/>
      <c r="J867" s="114"/>
      <c r="K867" s="114"/>
      <c r="L867" s="114"/>
      <c r="M867" s="114"/>
      <c r="N867" s="114"/>
      <c r="O867" s="114"/>
      <c r="P867" s="114"/>
      <c r="Q867" s="114"/>
      <c r="R867" s="114"/>
    </row>
    <row r="868" spans="2:18">
      <c r="B868" s="113"/>
      <c r="C868" s="113"/>
      <c r="D868" s="113"/>
      <c r="E868" s="113"/>
      <c r="F868" s="114"/>
      <c r="G868" s="114"/>
      <c r="H868" s="114"/>
      <c r="I868" s="114"/>
      <c r="J868" s="114"/>
      <c r="K868" s="114"/>
      <c r="L868" s="114"/>
      <c r="M868" s="114"/>
      <c r="N868" s="114"/>
      <c r="O868" s="114"/>
      <c r="P868" s="114"/>
      <c r="Q868" s="114"/>
      <c r="R868" s="114"/>
    </row>
    <row r="869" spans="2:18">
      <c r="B869" s="113"/>
      <c r="C869" s="113"/>
      <c r="D869" s="113"/>
      <c r="E869" s="113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</row>
    <row r="870" spans="2:18">
      <c r="B870" s="113"/>
      <c r="C870" s="113"/>
      <c r="D870" s="113"/>
      <c r="E870" s="113"/>
      <c r="F870" s="114"/>
      <c r="G870" s="114"/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</row>
    <row r="871" spans="2:18">
      <c r="B871" s="113"/>
      <c r="C871" s="113"/>
      <c r="D871" s="113"/>
      <c r="E871" s="113"/>
      <c r="F871" s="114"/>
      <c r="G871" s="114"/>
      <c r="H871" s="114"/>
      <c r="I871" s="114"/>
      <c r="J871" s="114"/>
      <c r="K871" s="114"/>
      <c r="L871" s="114"/>
      <c r="M871" s="114"/>
      <c r="N871" s="114"/>
      <c r="O871" s="114"/>
      <c r="P871" s="114"/>
      <c r="Q871" s="114"/>
      <c r="R871" s="114"/>
    </row>
    <row r="872" spans="2:18">
      <c r="B872" s="113"/>
      <c r="C872" s="113"/>
      <c r="D872" s="113"/>
      <c r="E872" s="113"/>
      <c r="F872" s="114"/>
      <c r="G872" s="114"/>
      <c r="H872" s="114"/>
      <c r="I872" s="114"/>
      <c r="J872" s="114"/>
      <c r="K872" s="114"/>
      <c r="L872" s="114"/>
      <c r="M872" s="114"/>
      <c r="N872" s="114"/>
      <c r="O872" s="114"/>
      <c r="P872" s="114"/>
      <c r="Q872" s="114"/>
      <c r="R872" s="114"/>
    </row>
    <row r="873" spans="2:18">
      <c r="B873" s="113"/>
      <c r="C873" s="113"/>
      <c r="D873" s="113"/>
      <c r="E873" s="113"/>
      <c r="F873" s="114"/>
      <c r="G873" s="114"/>
      <c r="H873" s="114"/>
      <c r="I873" s="114"/>
      <c r="J873" s="114"/>
      <c r="K873" s="114"/>
      <c r="L873" s="114"/>
      <c r="M873" s="114"/>
      <c r="N873" s="114"/>
      <c r="O873" s="114"/>
      <c r="P873" s="114"/>
      <c r="Q873" s="114"/>
      <c r="R873" s="114"/>
    </row>
    <row r="874" spans="2:18">
      <c r="B874" s="113"/>
      <c r="C874" s="113"/>
      <c r="D874" s="113"/>
      <c r="E874" s="113"/>
      <c r="F874" s="114"/>
      <c r="G874" s="114"/>
      <c r="H874" s="114"/>
      <c r="I874" s="114"/>
      <c r="J874" s="114"/>
      <c r="K874" s="114"/>
      <c r="L874" s="114"/>
      <c r="M874" s="114"/>
      <c r="N874" s="114"/>
      <c r="O874" s="114"/>
      <c r="P874" s="114"/>
      <c r="Q874" s="114"/>
      <c r="R874" s="114"/>
    </row>
    <row r="875" spans="2:18">
      <c r="B875" s="113"/>
      <c r="C875" s="113"/>
      <c r="D875" s="113"/>
      <c r="E875" s="113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</row>
    <row r="876" spans="2:18">
      <c r="B876" s="113"/>
      <c r="C876" s="113"/>
      <c r="D876" s="113"/>
      <c r="E876" s="113"/>
      <c r="F876" s="114"/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</row>
    <row r="877" spans="2:18">
      <c r="B877" s="113"/>
      <c r="C877" s="113"/>
      <c r="D877" s="113"/>
      <c r="E877" s="113"/>
      <c r="F877" s="114"/>
      <c r="G877" s="114"/>
      <c r="H877" s="114"/>
      <c r="I877" s="114"/>
      <c r="J877" s="114"/>
      <c r="K877" s="114"/>
      <c r="L877" s="114"/>
      <c r="M877" s="114"/>
      <c r="N877" s="114"/>
      <c r="O877" s="114"/>
      <c r="P877" s="114"/>
      <c r="Q877" s="114"/>
      <c r="R877" s="114"/>
    </row>
    <row r="878" spans="2:18">
      <c r="B878" s="113"/>
      <c r="C878" s="113"/>
      <c r="D878" s="113"/>
      <c r="E878" s="113"/>
      <c r="F878" s="114"/>
      <c r="G878" s="114"/>
      <c r="H878" s="114"/>
      <c r="I878" s="114"/>
      <c r="J878" s="114"/>
      <c r="K878" s="114"/>
      <c r="L878" s="114"/>
      <c r="M878" s="114"/>
      <c r="N878" s="114"/>
      <c r="O878" s="114"/>
      <c r="P878" s="114"/>
      <c r="Q878" s="114"/>
      <c r="R878" s="114"/>
    </row>
    <row r="879" spans="2:18">
      <c r="B879" s="113"/>
      <c r="C879" s="113"/>
      <c r="D879" s="113"/>
      <c r="E879" s="113"/>
      <c r="F879" s="114"/>
      <c r="G879" s="114"/>
      <c r="H879" s="114"/>
      <c r="I879" s="114"/>
      <c r="J879" s="114"/>
      <c r="K879" s="114"/>
      <c r="L879" s="114"/>
      <c r="M879" s="114"/>
      <c r="N879" s="114"/>
      <c r="O879" s="114"/>
      <c r="P879" s="114"/>
      <c r="Q879" s="114"/>
      <c r="R879" s="114"/>
    </row>
    <row r="880" spans="2:18">
      <c r="B880" s="113"/>
      <c r="C880" s="113"/>
      <c r="D880" s="113"/>
      <c r="E880" s="113"/>
      <c r="F880" s="114"/>
      <c r="G880" s="114"/>
      <c r="H880" s="114"/>
      <c r="I880" s="114"/>
      <c r="J880" s="114"/>
      <c r="K880" s="114"/>
      <c r="L880" s="114"/>
      <c r="M880" s="114"/>
      <c r="N880" s="114"/>
      <c r="O880" s="114"/>
      <c r="P880" s="114"/>
      <c r="Q880" s="114"/>
      <c r="R880" s="114"/>
    </row>
    <row r="881" spans="2:18">
      <c r="B881" s="113"/>
      <c r="C881" s="113"/>
      <c r="D881" s="113"/>
      <c r="E881" s="113"/>
      <c r="F881" s="114"/>
      <c r="G881" s="114"/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</row>
    <row r="882" spans="2:18">
      <c r="B882" s="113"/>
      <c r="C882" s="113"/>
      <c r="D882" s="113"/>
      <c r="E882" s="113"/>
      <c r="F882" s="114"/>
      <c r="G882" s="114"/>
      <c r="H882" s="114"/>
      <c r="I882" s="114"/>
      <c r="J882" s="114"/>
      <c r="K882" s="114"/>
      <c r="L882" s="114"/>
      <c r="M882" s="114"/>
      <c r="N882" s="114"/>
      <c r="O882" s="114"/>
      <c r="P882" s="114"/>
      <c r="Q882" s="114"/>
      <c r="R882" s="114"/>
    </row>
    <row r="883" spans="2:18">
      <c r="B883" s="113"/>
      <c r="C883" s="113"/>
      <c r="D883" s="113"/>
      <c r="E883" s="113"/>
      <c r="F883" s="114"/>
      <c r="G883" s="114"/>
      <c r="H883" s="114"/>
      <c r="I883" s="114"/>
      <c r="J883" s="114"/>
      <c r="K883" s="114"/>
      <c r="L883" s="114"/>
      <c r="M883" s="114"/>
      <c r="N883" s="114"/>
      <c r="O883" s="114"/>
      <c r="P883" s="114"/>
      <c r="Q883" s="114"/>
      <c r="R883" s="114"/>
    </row>
    <row r="884" spans="2:18">
      <c r="B884" s="113"/>
      <c r="C884" s="113"/>
      <c r="D884" s="113"/>
      <c r="E884" s="113"/>
      <c r="F884" s="114"/>
      <c r="G884" s="114"/>
      <c r="H884" s="114"/>
      <c r="I884" s="114"/>
      <c r="J884" s="114"/>
      <c r="K884" s="114"/>
      <c r="L884" s="114"/>
      <c r="M884" s="114"/>
      <c r="N884" s="114"/>
      <c r="O884" s="114"/>
      <c r="P884" s="114"/>
      <c r="Q884" s="114"/>
      <c r="R884" s="114"/>
    </row>
    <row r="885" spans="2:18">
      <c r="B885" s="113"/>
      <c r="C885" s="113"/>
      <c r="D885" s="113"/>
      <c r="E885" s="113"/>
      <c r="F885" s="114"/>
      <c r="G885" s="114"/>
      <c r="H885" s="114"/>
      <c r="I885" s="114"/>
      <c r="J885" s="114"/>
      <c r="K885" s="114"/>
      <c r="L885" s="114"/>
      <c r="M885" s="114"/>
      <c r="N885" s="114"/>
      <c r="O885" s="114"/>
      <c r="P885" s="114"/>
      <c r="Q885" s="114"/>
      <c r="R885" s="114"/>
    </row>
    <row r="886" spans="2:18">
      <c r="B886" s="113"/>
      <c r="C886" s="113"/>
      <c r="D886" s="113"/>
      <c r="E886" s="113"/>
      <c r="F886" s="114"/>
      <c r="G886" s="114"/>
      <c r="H886" s="114"/>
      <c r="I886" s="114"/>
      <c r="J886" s="114"/>
      <c r="K886" s="114"/>
      <c r="L886" s="114"/>
      <c r="M886" s="114"/>
      <c r="N886" s="114"/>
      <c r="O886" s="114"/>
      <c r="P886" s="114"/>
      <c r="Q886" s="114"/>
      <c r="R886" s="114"/>
    </row>
    <row r="887" spans="2:18">
      <c r="B887" s="113"/>
      <c r="C887" s="113"/>
      <c r="D887" s="113"/>
      <c r="E887" s="113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</row>
    <row r="888" spans="2:18">
      <c r="B888" s="113"/>
      <c r="C888" s="113"/>
      <c r="D888" s="113"/>
      <c r="E888" s="113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</row>
    <row r="889" spans="2:18">
      <c r="B889" s="113"/>
      <c r="C889" s="113"/>
      <c r="D889" s="113"/>
      <c r="E889" s="113"/>
      <c r="F889" s="114"/>
      <c r="G889" s="114"/>
      <c r="H889" s="114"/>
      <c r="I889" s="114"/>
      <c r="J889" s="114"/>
      <c r="K889" s="114"/>
      <c r="L889" s="114"/>
      <c r="M889" s="114"/>
      <c r="N889" s="114"/>
      <c r="O889" s="114"/>
      <c r="P889" s="114"/>
      <c r="Q889" s="114"/>
      <c r="R889" s="114"/>
    </row>
    <row r="890" spans="2:18">
      <c r="B890" s="113"/>
      <c r="C890" s="113"/>
      <c r="D890" s="113"/>
      <c r="E890" s="113"/>
      <c r="F890" s="114"/>
      <c r="G890" s="114"/>
      <c r="H890" s="114"/>
      <c r="I890" s="114"/>
      <c r="J890" s="114"/>
      <c r="K890" s="114"/>
      <c r="L890" s="114"/>
      <c r="M890" s="114"/>
      <c r="N890" s="114"/>
      <c r="O890" s="114"/>
      <c r="P890" s="114"/>
      <c r="Q890" s="114"/>
      <c r="R890" s="114"/>
    </row>
    <row r="891" spans="2:18">
      <c r="B891" s="113"/>
      <c r="C891" s="113"/>
      <c r="D891" s="113"/>
      <c r="E891" s="113"/>
      <c r="F891" s="114"/>
      <c r="G891" s="114"/>
      <c r="H891" s="114"/>
      <c r="I891" s="114"/>
      <c r="J891" s="114"/>
      <c r="K891" s="114"/>
      <c r="L891" s="114"/>
      <c r="M891" s="114"/>
      <c r="N891" s="114"/>
      <c r="O891" s="114"/>
      <c r="P891" s="114"/>
      <c r="Q891" s="114"/>
      <c r="R891" s="114"/>
    </row>
    <row r="892" spans="2:18">
      <c r="B892" s="113"/>
      <c r="C892" s="113"/>
      <c r="D892" s="113"/>
      <c r="E892" s="113"/>
      <c r="F892" s="114"/>
      <c r="G892" s="114"/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</row>
    <row r="893" spans="2:18">
      <c r="B893" s="113"/>
      <c r="C893" s="113"/>
      <c r="D893" s="113"/>
      <c r="E893" s="113"/>
      <c r="F893" s="114"/>
      <c r="G893" s="114"/>
      <c r="H893" s="114"/>
      <c r="I893" s="114"/>
      <c r="J893" s="114"/>
      <c r="K893" s="114"/>
      <c r="L893" s="114"/>
      <c r="M893" s="114"/>
      <c r="N893" s="114"/>
      <c r="O893" s="114"/>
      <c r="P893" s="114"/>
      <c r="Q893" s="114"/>
      <c r="R893" s="114"/>
    </row>
    <row r="894" spans="2:18">
      <c r="B894" s="113"/>
      <c r="C894" s="113"/>
      <c r="D894" s="113"/>
      <c r="E894" s="113"/>
      <c r="F894" s="114"/>
      <c r="G894" s="114"/>
      <c r="H894" s="114"/>
      <c r="I894" s="114"/>
      <c r="J894" s="114"/>
      <c r="K894" s="114"/>
      <c r="L894" s="114"/>
      <c r="M894" s="114"/>
      <c r="N894" s="114"/>
      <c r="O894" s="114"/>
      <c r="P894" s="114"/>
      <c r="Q894" s="114"/>
      <c r="R894" s="114"/>
    </row>
    <row r="895" spans="2:18">
      <c r="B895" s="113"/>
      <c r="C895" s="113"/>
      <c r="D895" s="113"/>
      <c r="E895" s="113"/>
      <c r="F895" s="114"/>
      <c r="G895" s="114"/>
      <c r="H895" s="114"/>
      <c r="I895" s="114"/>
      <c r="J895" s="114"/>
      <c r="K895" s="114"/>
      <c r="L895" s="114"/>
      <c r="M895" s="114"/>
      <c r="N895" s="114"/>
      <c r="O895" s="114"/>
      <c r="P895" s="114"/>
      <c r="Q895" s="114"/>
      <c r="R895" s="114"/>
    </row>
    <row r="896" spans="2:18">
      <c r="B896" s="113"/>
      <c r="C896" s="113"/>
      <c r="D896" s="113"/>
      <c r="E896" s="113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</row>
    <row r="897" spans="2:18">
      <c r="B897" s="113"/>
      <c r="C897" s="113"/>
      <c r="D897" s="113"/>
      <c r="E897" s="113"/>
      <c r="F897" s="114"/>
      <c r="G897" s="114"/>
      <c r="H897" s="114"/>
      <c r="I897" s="114"/>
      <c r="J897" s="114"/>
      <c r="K897" s="114"/>
      <c r="L897" s="114"/>
      <c r="M897" s="114"/>
      <c r="N897" s="114"/>
      <c r="O897" s="114"/>
      <c r="P897" s="114"/>
      <c r="Q897" s="114"/>
      <c r="R897" s="114"/>
    </row>
    <row r="898" spans="2:18">
      <c r="B898" s="113"/>
      <c r="C898" s="113"/>
      <c r="D898" s="113"/>
      <c r="E898" s="113"/>
      <c r="F898" s="114"/>
      <c r="G898" s="114"/>
      <c r="H898" s="114"/>
      <c r="I898" s="114"/>
      <c r="J898" s="114"/>
      <c r="K898" s="114"/>
      <c r="L898" s="114"/>
      <c r="M898" s="114"/>
      <c r="N898" s="114"/>
      <c r="O898" s="114"/>
      <c r="P898" s="114"/>
      <c r="Q898" s="114"/>
      <c r="R898" s="114"/>
    </row>
    <row r="899" spans="2:18">
      <c r="B899" s="113"/>
      <c r="C899" s="113"/>
      <c r="D899" s="113"/>
      <c r="E899" s="113"/>
      <c r="F899" s="114"/>
      <c r="G899" s="114"/>
      <c r="H899" s="114"/>
      <c r="I899" s="114"/>
      <c r="J899" s="114"/>
      <c r="K899" s="114"/>
      <c r="L899" s="114"/>
      <c r="M899" s="114"/>
      <c r="N899" s="114"/>
      <c r="O899" s="114"/>
      <c r="P899" s="114"/>
      <c r="Q899" s="114"/>
      <c r="R899" s="114"/>
    </row>
    <row r="900" spans="2:18">
      <c r="B900" s="113"/>
      <c r="C900" s="113"/>
      <c r="D900" s="113"/>
      <c r="E900" s="113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</row>
    <row r="901" spans="2:18">
      <c r="B901" s="113"/>
      <c r="C901" s="113"/>
      <c r="D901" s="113"/>
      <c r="E901" s="113"/>
      <c r="F901" s="114"/>
      <c r="G901" s="114"/>
      <c r="H901" s="114"/>
      <c r="I901" s="114"/>
      <c r="J901" s="114"/>
      <c r="K901" s="114"/>
      <c r="L901" s="114"/>
      <c r="M901" s="114"/>
      <c r="N901" s="114"/>
      <c r="O901" s="114"/>
      <c r="P901" s="114"/>
      <c r="Q901" s="114"/>
      <c r="R901" s="114"/>
    </row>
    <row r="902" spans="2:18">
      <c r="B902" s="113"/>
      <c r="C902" s="113"/>
      <c r="D902" s="113"/>
      <c r="E902" s="113"/>
      <c r="F902" s="114"/>
      <c r="G902" s="114"/>
      <c r="H902" s="114"/>
      <c r="I902" s="114"/>
      <c r="J902" s="114"/>
      <c r="K902" s="114"/>
      <c r="L902" s="114"/>
      <c r="M902" s="114"/>
      <c r="N902" s="114"/>
      <c r="O902" s="114"/>
      <c r="P902" s="114"/>
      <c r="Q902" s="114"/>
      <c r="R902" s="114"/>
    </row>
    <row r="903" spans="2:18">
      <c r="B903" s="113"/>
      <c r="C903" s="113"/>
      <c r="D903" s="113"/>
      <c r="E903" s="113"/>
      <c r="F903" s="114"/>
      <c r="G903" s="114"/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</row>
    <row r="904" spans="2:18">
      <c r="B904" s="113"/>
      <c r="C904" s="113"/>
      <c r="D904" s="113"/>
      <c r="E904" s="113"/>
      <c r="F904" s="114"/>
      <c r="G904" s="114"/>
      <c r="H904" s="114"/>
      <c r="I904" s="114"/>
      <c r="J904" s="114"/>
      <c r="K904" s="114"/>
      <c r="L904" s="114"/>
      <c r="M904" s="114"/>
      <c r="N904" s="114"/>
      <c r="O904" s="114"/>
      <c r="P904" s="114"/>
      <c r="Q904" s="114"/>
      <c r="R904" s="114"/>
    </row>
    <row r="905" spans="2:18">
      <c r="B905" s="113"/>
      <c r="C905" s="113"/>
      <c r="D905" s="113"/>
      <c r="E905" s="113"/>
      <c r="F905" s="114"/>
      <c r="G905" s="114"/>
      <c r="H905" s="114"/>
      <c r="I905" s="114"/>
      <c r="J905" s="114"/>
      <c r="K905" s="114"/>
      <c r="L905" s="114"/>
      <c r="M905" s="114"/>
      <c r="N905" s="114"/>
      <c r="O905" s="114"/>
      <c r="P905" s="114"/>
      <c r="Q905" s="114"/>
      <c r="R905" s="114"/>
    </row>
    <row r="906" spans="2:18">
      <c r="B906" s="113"/>
      <c r="C906" s="113"/>
      <c r="D906" s="113"/>
      <c r="E906" s="113"/>
      <c r="F906" s="114"/>
      <c r="G906" s="114"/>
      <c r="H906" s="114"/>
      <c r="I906" s="114"/>
      <c r="J906" s="114"/>
      <c r="K906" s="114"/>
      <c r="L906" s="114"/>
      <c r="M906" s="114"/>
      <c r="N906" s="114"/>
      <c r="O906" s="114"/>
      <c r="P906" s="114"/>
      <c r="Q906" s="114"/>
      <c r="R906" s="114"/>
    </row>
    <row r="907" spans="2:18">
      <c r="B907" s="113"/>
      <c r="C907" s="113"/>
      <c r="D907" s="113"/>
      <c r="E907" s="113"/>
      <c r="F907" s="114"/>
      <c r="G907" s="114"/>
      <c r="H907" s="114"/>
      <c r="I907" s="114"/>
      <c r="J907" s="114"/>
      <c r="K907" s="114"/>
      <c r="L907" s="114"/>
      <c r="M907" s="114"/>
      <c r="N907" s="114"/>
      <c r="O907" s="114"/>
      <c r="P907" s="114"/>
      <c r="Q907" s="114"/>
      <c r="R907" s="114"/>
    </row>
    <row r="908" spans="2:18">
      <c r="B908" s="113"/>
      <c r="C908" s="113"/>
      <c r="D908" s="113"/>
      <c r="E908" s="113"/>
      <c r="F908" s="114"/>
      <c r="G908" s="114"/>
      <c r="H908" s="114"/>
      <c r="I908" s="114"/>
      <c r="J908" s="114"/>
      <c r="K908" s="114"/>
      <c r="L908" s="114"/>
      <c r="M908" s="114"/>
      <c r="N908" s="114"/>
      <c r="O908" s="114"/>
      <c r="P908" s="114"/>
      <c r="Q908" s="114"/>
      <c r="R908" s="114"/>
    </row>
    <row r="909" spans="2:18">
      <c r="B909" s="113"/>
      <c r="C909" s="113"/>
      <c r="D909" s="113"/>
      <c r="E909" s="113"/>
      <c r="F909" s="114"/>
      <c r="G909" s="114"/>
      <c r="H909" s="114"/>
      <c r="I909" s="114"/>
      <c r="J909" s="114"/>
      <c r="K909" s="114"/>
      <c r="L909" s="114"/>
      <c r="M909" s="114"/>
      <c r="N909" s="114"/>
      <c r="O909" s="114"/>
      <c r="P909" s="114"/>
      <c r="Q909" s="114"/>
      <c r="R909" s="114"/>
    </row>
    <row r="910" spans="2:18">
      <c r="B910" s="113"/>
      <c r="C910" s="113"/>
      <c r="D910" s="113"/>
      <c r="E910" s="113"/>
      <c r="F910" s="114"/>
      <c r="G910" s="114"/>
      <c r="H910" s="114"/>
      <c r="I910" s="114"/>
      <c r="J910" s="114"/>
      <c r="K910" s="114"/>
      <c r="L910" s="114"/>
      <c r="M910" s="114"/>
      <c r="N910" s="114"/>
      <c r="O910" s="114"/>
      <c r="P910" s="114"/>
      <c r="Q910" s="114"/>
      <c r="R910" s="114"/>
    </row>
    <row r="911" spans="2:18">
      <c r="B911" s="113"/>
      <c r="C911" s="113"/>
      <c r="D911" s="113"/>
      <c r="E911" s="113"/>
      <c r="F911" s="114"/>
      <c r="G911" s="114"/>
      <c r="H911" s="114"/>
      <c r="I911" s="114"/>
      <c r="J911" s="114"/>
      <c r="K911" s="114"/>
      <c r="L911" s="114"/>
      <c r="M911" s="114"/>
      <c r="N911" s="114"/>
      <c r="O911" s="114"/>
      <c r="P911" s="114"/>
      <c r="Q911" s="114"/>
      <c r="R911" s="114"/>
    </row>
    <row r="912" spans="2:18">
      <c r="B912" s="113"/>
      <c r="C912" s="113"/>
      <c r="D912" s="113"/>
      <c r="E912" s="113"/>
      <c r="F912" s="114"/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</row>
    <row r="913" spans="2:18">
      <c r="B913" s="113"/>
      <c r="C913" s="113"/>
      <c r="D913" s="113"/>
      <c r="E913" s="113"/>
      <c r="F913" s="114"/>
      <c r="G913" s="114"/>
      <c r="H913" s="114"/>
      <c r="I913" s="114"/>
      <c r="J913" s="114"/>
      <c r="K913" s="114"/>
      <c r="L913" s="114"/>
      <c r="M913" s="114"/>
      <c r="N913" s="114"/>
      <c r="O913" s="114"/>
      <c r="P913" s="114"/>
      <c r="Q913" s="114"/>
      <c r="R913" s="114"/>
    </row>
    <row r="914" spans="2:18">
      <c r="B914" s="113"/>
      <c r="C914" s="113"/>
      <c r="D914" s="113"/>
      <c r="E914" s="113"/>
      <c r="F914" s="114"/>
      <c r="G914" s="114"/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</row>
    <row r="915" spans="2:18">
      <c r="B915" s="113"/>
      <c r="C915" s="113"/>
      <c r="D915" s="113"/>
      <c r="E915" s="113"/>
      <c r="F915" s="114"/>
      <c r="G915" s="114"/>
      <c r="H915" s="114"/>
      <c r="I915" s="114"/>
      <c r="J915" s="114"/>
      <c r="K915" s="114"/>
      <c r="L915" s="114"/>
      <c r="M915" s="114"/>
      <c r="N915" s="114"/>
      <c r="O915" s="114"/>
      <c r="P915" s="114"/>
      <c r="Q915" s="114"/>
      <c r="R915" s="114"/>
    </row>
    <row r="916" spans="2:18">
      <c r="B916" s="113"/>
      <c r="C916" s="113"/>
      <c r="D916" s="113"/>
      <c r="E916" s="113"/>
      <c r="F916" s="114"/>
      <c r="G916" s="114"/>
      <c r="H916" s="114"/>
      <c r="I916" s="114"/>
      <c r="J916" s="114"/>
      <c r="K916" s="114"/>
      <c r="L916" s="114"/>
      <c r="M916" s="114"/>
      <c r="N916" s="114"/>
      <c r="O916" s="114"/>
      <c r="P916" s="114"/>
      <c r="Q916" s="114"/>
      <c r="R916" s="114"/>
    </row>
    <row r="917" spans="2:18">
      <c r="B917" s="113"/>
      <c r="C917" s="113"/>
      <c r="D917" s="113"/>
      <c r="E917" s="113"/>
      <c r="F917" s="114"/>
      <c r="G917" s="114"/>
      <c r="H917" s="114"/>
      <c r="I917" s="114"/>
      <c r="J917" s="114"/>
      <c r="K917" s="114"/>
      <c r="L917" s="114"/>
      <c r="M917" s="114"/>
      <c r="N917" s="114"/>
      <c r="O917" s="114"/>
      <c r="P917" s="114"/>
      <c r="Q917" s="114"/>
      <c r="R917" s="114"/>
    </row>
    <row r="918" spans="2:18">
      <c r="B918" s="113"/>
      <c r="C918" s="113"/>
      <c r="D918" s="113"/>
      <c r="E918" s="113"/>
      <c r="F918" s="114"/>
      <c r="G918" s="114"/>
      <c r="H918" s="114"/>
      <c r="I918" s="114"/>
      <c r="J918" s="114"/>
      <c r="K918" s="114"/>
      <c r="L918" s="114"/>
      <c r="M918" s="114"/>
      <c r="N918" s="114"/>
      <c r="O918" s="114"/>
      <c r="P918" s="114"/>
      <c r="Q918" s="114"/>
      <c r="R918" s="114"/>
    </row>
    <row r="919" spans="2:18">
      <c r="B919" s="113"/>
      <c r="C919" s="113"/>
      <c r="D919" s="113"/>
      <c r="E919" s="113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</row>
    <row r="920" spans="2:18">
      <c r="B920" s="113"/>
      <c r="C920" s="113"/>
      <c r="D920" s="113"/>
      <c r="E920" s="113"/>
      <c r="F920" s="114"/>
      <c r="G920" s="114"/>
      <c r="H920" s="114"/>
      <c r="I920" s="114"/>
      <c r="J920" s="114"/>
      <c r="K920" s="114"/>
      <c r="L920" s="114"/>
      <c r="M920" s="114"/>
      <c r="N920" s="114"/>
      <c r="O920" s="114"/>
      <c r="P920" s="114"/>
      <c r="Q920" s="114"/>
      <c r="R920" s="114"/>
    </row>
    <row r="921" spans="2:18">
      <c r="B921" s="113"/>
      <c r="C921" s="113"/>
      <c r="D921" s="113"/>
      <c r="E921" s="113"/>
      <c r="F921" s="114"/>
      <c r="G921" s="114"/>
      <c r="H921" s="114"/>
      <c r="I921" s="114"/>
      <c r="J921" s="114"/>
      <c r="K921" s="114"/>
      <c r="L921" s="114"/>
      <c r="M921" s="114"/>
      <c r="N921" s="114"/>
      <c r="O921" s="114"/>
      <c r="P921" s="114"/>
      <c r="Q921" s="114"/>
      <c r="R921" s="114"/>
    </row>
    <row r="922" spans="2:18">
      <c r="B922" s="113"/>
      <c r="C922" s="113"/>
      <c r="D922" s="113"/>
      <c r="E922" s="113"/>
      <c r="F922" s="114"/>
      <c r="G922" s="114"/>
      <c r="H922" s="114"/>
      <c r="I922" s="114"/>
      <c r="J922" s="114"/>
      <c r="K922" s="114"/>
      <c r="L922" s="114"/>
      <c r="M922" s="114"/>
      <c r="N922" s="114"/>
      <c r="O922" s="114"/>
      <c r="P922" s="114"/>
      <c r="Q922" s="114"/>
      <c r="R922" s="114"/>
    </row>
    <row r="923" spans="2:18">
      <c r="B923" s="113"/>
      <c r="C923" s="113"/>
      <c r="D923" s="113"/>
      <c r="E923" s="113"/>
      <c r="F923" s="114"/>
      <c r="G923" s="114"/>
      <c r="H923" s="114"/>
      <c r="I923" s="114"/>
      <c r="J923" s="114"/>
      <c r="K923" s="114"/>
      <c r="L923" s="114"/>
      <c r="M923" s="114"/>
      <c r="N923" s="114"/>
      <c r="O923" s="114"/>
      <c r="P923" s="114"/>
      <c r="Q923" s="114"/>
      <c r="R923" s="114"/>
    </row>
    <row r="924" spans="2:18">
      <c r="B924" s="113"/>
      <c r="C924" s="113"/>
      <c r="D924" s="113"/>
      <c r="E924" s="113"/>
      <c r="F924" s="114"/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</row>
    <row r="925" spans="2:18">
      <c r="B925" s="113"/>
      <c r="C925" s="113"/>
      <c r="D925" s="113"/>
      <c r="E925" s="113"/>
      <c r="F925" s="114"/>
      <c r="G925" s="114"/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</row>
    <row r="926" spans="2:18">
      <c r="B926" s="113"/>
      <c r="C926" s="113"/>
      <c r="D926" s="113"/>
      <c r="E926" s="113"/>
      <c r="F926" s="114"/>
      <c r="G926" s="114"/>
      <c r="H926" s="114"/>
      <c r="I926" s="114"/>
      <c r="J926" s="114"/>
      <c r="K926" s="114"/>
      <c r="L926" s="114"/>
      <c r="M926" s="114"/>
      <c r="N926" s="114"/>
      <c r="O926" s="114"/>
      <c r="P926" s="114"/>
      <c r="Q926" s="114"/>
      <c r="R926" s="114"/>
    </row>
    <row r="927" spans="2:18">
      <c r="B927" s="113"/>
      <c r="C927" s="113"/>
      <c r="D927" s="113"/>
      <c r="E927" s="113"/>
      <c r="F927" s="114"/>
      <c r="G927" s="114"/>
      <c r="H927" s="114"/>
      <c r="I927" s="114"/>
      <c r="J927" s="114"/>
      <c r="K927" s="114"/>
      <c r="L927" s="114"/>
      <c r="M927" s="114"/>
      <c r="N927" s="114"/>
      <c r="O927" s="114"/>
      <c r="P927" s="114"/>
      <c r="Q927" s="114"/>
      <c r="R927" s="114"/>
    </row>
    <row r="928" spans="2:18">
      <c r="B928" s="113"/>
      <c r="C928" s="113"/>
      <c r="D928" s="113"/>
      <c r="E928" s="113"/>
      <c r="F928" s="114"/>
      <c r="G928" s="114"/>
      <c r="H928" s="114"/>
      <c r="I928" s="114"/>
      <c r="J928" s="114"/>
      <c r="K928" s="114"/>
      <c r="L928" s="114"/>
      <c r="M928" s="114"/>
      <c r="N928" s="114"/>
      <c r="O928" s="114"/>
      <c r="P928" s="114"/>
      <c r="Q928" s="114"/>
      <c r="R928" s="114"/>
    </row>
    <row r="929" spans="2:18">
      <c r="B929" s="113"/>
      <c r="C929" s="113"/>
      <c r="D929" s="113"/>
      <c r="E929" s="113"/>
      <c r="F929" s="114"/>
      <c r="G929" s="114"/>
      <c r="H929" s="114"/>
      <c r="I929" s="114"/>
      <c r="J929" s="114"/>
      <c r="K929" s="114"/>
      <c r="L929" s="114"/>
      <c r="M929" s="114"/>
      <c r="N929" s="114"/>
      <c r="O929" s="114"/>
      <c r="P929" s="114"/>
      <c r="Q929" s="114"/>
      <c r="R929" s="114"/>
    </row>
    <row r="930" spans="2:18">
      <c r="B930" s="113"/>
      <c r="C930" s="113"/>
      <c r="D930" s="113"/>
      <c r="E930" s="113"/>
      <c r="F930" s="114"/>
      <c r="G930" s="114"/>
      <c r="H930" s="114"/>
      <c r="I930" s="114"/>
      <c r="J930" s="114"/>
      <c r="K930" s="114"/>
      <c r="L930" s="114"/>
      <c r="M930" s="114"/>
      <c r="N930" s="114"/>
      <c r="O930" s="114"/>
      <c r="P930" s="114"/>
      <c r="Q930" s="114"/>
      <c r="R930" s="114"/>
    </row>
    <row r="931" spans="2:18">
      <c r="B931" s="113"/>
      <c r="C931" s="113"/>
      <c r="D931" s="113"/>
      <c r="E931" s="113"/>
      <c r="F931" s="114"/>
      <c r="G931" s="114"/>
      <c r="H931" s="114"/>
      <c r="I931" s="114"/>
      <c r="J931" s="114"/>
      <c r="K931" s="114"/>
      <c r="L931" s="114"/>
      <c r="M931" s="114"/>
      <c r="N931" s="114"/>
      <c r="O931" s="114"/>
      <c r="P931" s="114"/>
      <c r="Q931" s="114"/>
      <c r="R931" s="114"/>
    </row>
    <row r="932" spans="2:18">
      <c r="B932" s="113"/>
      <c r="C932" s="113"/>
      <c r="D932" s="113"/>
      <c r="E932" s="113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</row>
    <row r="933" spans="2:18">
      <c r="B933" s="113"/>
      <c r="C933" s="113"/>
      <c r="D933" s="113"/>
      <c r="E933" s="113"/>
      <c r="F933" s="114"/>
      <c r="G933" s="114"/>
      <c r="H933" s="114"/>
      <c r="I933" s="114"/>
      <c r="J933" s="114"/>
      <c r="K933" s="114"/>
      <c r="L933" s="114"/>
      <c r="M933" s="114"/>
      <c r="N933" s="114"/>
      <c r="O933" s="114"/>
      <c r="P933" s="114"/>
      <c r="Q933" s="114"/>
      <c r="R933" s="114"/>
    </row>
    <row r="934" spans="2:18">
      <c r="B934" s="113"/>
      <c r="C934" s="113"/>
      <c r="D934" s="113"/>
      <c r="E934" s="113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</row>
    <row r="935" spans="2:18">
      <c r="B935" s="113"/>
      <c r="C935" s="113"/>
      <c r="D935" s="113"/>
      <c r="E935" s="113"/>
      <c r="F935" s="114"/>
      <c r="G935" s="114"/>
      <c r="H935" s="114"/>
      <c r="I935" s="114"/>
      <c r="J935" s="114"/>
      <c r="K935" s="114"/>
      <c r="L935" s="114"/>
      <c r="M935" s="114"/>
      <c r="N935" s="114"/>
      <c r="O935" s="114"/>
      <c r="P935" s="114"/>
      <c r="Q935" s="114"/>
      <c r="R935" s="114"/>
    </row>
    <row r="936" spans="2:18">
      <c r="B936" s="113"/>
      <c r="C936" s="113"/>
      <c r="D936" s="113"/>
      <c r="E936" s="113"/>
      <c r="F936" s="114"/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</row>
    <row r="937" spans="2:18">
      <c r="B937" s="113"/>
      <c r="C937" s="113"/>
      <c r="D937" s="113"/>
      <c r="E937" s="113"/>
      <c r="F937" s="114"/>
      <c r="G937" s="114"/>
      <c r="H937" s="114"/>
      <c r="I937" s="114"/>
      <c r="J937" s="114"/>
      <c r="K937" s="114"/>
      <c r="L937" s="114"/>
      <c r="M937" s="114"/>
      <c r="N937" s="114"/>
      <c r="O937" s="114"/>
      <c r="P937" s="114"/>
      <c r="Q937" s="114"/>
      <c r="R937" s="114"/>
    </row>
    <row r="938" spans="2:18">
      <c r="B938" s="113"/>
      <c r="C938" s="113"/>
      <c r="D938" s="113"/>
      <c r="E938" s="113"/>
      <c r="F938" s="114"/>
      <c r="G938" s="114"/>
      <c r="H938" s="114"/>
      <c r="I938" s="114"/>
      <c r="J938" s="114"/>
      <c r="K938" s="114"/>
      <c r="L938" s="114"/>
      <c r="M938" s="114"/>
      <c r="N938" s="114"/>
      <c r="O938" s="114"/>
      <c r="P938" s="114"/>
      <c r="Q938" s="114"/>
      <c r="R938" s="114"/>
    </row>
    <row r="939" spans="2:18">
      <c r="B939" s="113"/>
      <c r="C939" s="113"/>
      <c r="D939" s="113"/>
      <c r="E939" s="113"/>
      <c r="F939" s="114"/>
      <c r="G939" s="114"/>
      <c r="H939" s="114"/>
      <c r="I939" s="114"/>
      <c r="J939" s="114"/>
      <c r="K939" s="114"/>
      <c r="L939" s="114"/>
      <c r="M939" s="114"/>
      <c r="N939" s="114"/>
      <c r="O939" s="114"/>
      <c r="P939" s="114"/>
      <c r="Q939" s="114"/>
      <c r="R939" s="114"/>
    </row>
    <row r="940" spans="2:18">
      <c r="B940" s="113"/>
      <c r="C940" s="113"/>
      <c r="D940" s="113"/>
      <c r="E940" s="113"/>
      <c r="F940" s="114"/>
      <c r="G940" s="114"/>
      <c r="H940" s="114"/>
      <c r="I940" s="114"/>
      <c r="J940" s="114"/>
      <c r="K940" s="114"/>
      <c r="L940" s="114"/>
      <c r="M940" s="114"/>
      <c r="N940" s="114"/>
      <c r="O940" s="114"/>
      <c r="P940" s="114"/>
      <c r="Q940" s="114"/>
      <c r="R940" s="114"/>
    </row>
    <row r="941" spans="2:18">
      <c r="B941" s="113"/>
      <c r="C941" s="113"/>
      <c r="D941" s="113"/>
      <c r="E941" s="113"/>
      <c r="F941" s="114"/>
      <c r="G941" s="114"/>
      <c r="H941" s="114"/>
      <c r="I941" s="114"/>
      <c r="J941" s="114"/>
      <c r="K941" s="114"/>
      <c r="L941" s="114"/>
      <c r="M941" s="114"/>
      <c r="N941" s="114"/>
      <c r="O941" s="114"/>
      <c r="P941" s="114"/>
      <c r="Q941" s="114"/>
      <c r="R941" s="114"/>
    </row>
    <row r="942" spans="2:18">
      <c r="B942" s="113"/>
      <c r="C942" s="113"/>
      <c r="D942" s="113"/>
      <c r="E942" s="113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</row>
    <row r="943" spans="2:18">
      <c r="B943" s="113"/>
      <c r="C943" s="113"/>
      <c r="D943" s="113"/>
      <c r="E943" s="113"/>
      <c r="F943" s="114"/>
      <c r="G943" s="114"/>
      <c r="H943" s="114"/>
      <c r="I943" s="114"/>
      <c r="J943" s="114"/>
      <c r="K943" s="114"/>
      <c r="L943" s="114"/>
      <c r="M943" s="114"/>
      <c r="N943" s="114"/>
      <c r="O943" s="114"/>
      <c r="P943" s="114"/>
      <c r="Q943" s="114"/>
      <c r="R943" s="114"/>
    </row>
    <row r="944" spans="2:18">
      <c r="B944" s="113"/>
      <c r="C944" s="113"/>
      <c r="D944" s="113"/>
      <c r="E944" s="113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</row>
    <row r="945" spans="2:18">
      <c r="B945" s="113"/>
      <c r="C945" s="113"/>
      <c r="D945" s="113"/>
      <c r="E945" s="113"/>
      <c r="F945" s="114"/>
      <c r="G945" s="114"/>
      <c r="H945" s="114"/>
      <c r="I945" s="114"/>
      <c r="J945" s="114"/>
      <c r="K945" s="114"/>
      <c r="L945" s="114"/>
      <c r="M945" s="114"/>
      <c r="N945" s="114"/>
      <c r="O945" s="114"/>
      <c r="P945" s="114"/>
      <c r="Q945" s="114"/>
      <c r="R945" s="114"/>
    </row>
    <row r="946" spans="2:18">
      <c r="B946" s="113"/>
      <c r="C946" s="113"/>
      <c r="D946" s="113"/>
      <c r="E946" s="113"/>
      <c r="F946" s="114"/>
      <c r="G946" s="114"/>
      <c r="H946" s="114"/>
      <c r="I946" s="114"/>
      <c r="J946" s="114"/>
      <c r="K946" s="114"/>
      <c r="L946" s="114"/>
      <c r="M946" s="114"/>
      <c r="N946" s="114"/>
      <c r="O946" s="114"/>
      <c r="P946" s="114"/>
      <c r="Q946" s="114"/>
      <c r="R946" s="114"/>
    </row>
    <row r="947" spans="2:18">
      <c r="B947" s="113"/>
      <c r="C947" s="113"/>
      <c r="D947" s="113"/>
      <c r="E947" s="113"/>
      <c r="F947" s="114"/>
      <c r="G947" s="114"/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</row>
    <row r="948" spans="2:18">
      <c r="B948" s="113"/>
      <c r="C948" s="113"/>
      <c r="D948" s="113"/>
      <c r="E948" s="113"/>
      <c r="F948" s="114"/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</row>
    <row r="949" spans="2:18">
      <c r="B949" s="113"/>
      <c r="C949" s="113"/>
      <c r="D949" s="113"/>
      <c r="E949" s="113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</row>
    <row r="950" spans="2:18">
      <c r="B950" s="113"/>
      <c r="C950" s="113"/>
      <c r="D950" s="113"/>
      <c r="E950" s="113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</row>
    <row r="951" spans="2:18">
      <c r="B951" s="113"/>
      <c r="C951" s="113"/>
      <c r="D951" s="113"/>
      <c r="E951" s="113"/>
      <c r="F951" s="114"/>
      <c r="G951" s="114"/>
      <c r="H951" s="114"/>
      <c r="I951" s="114"/>
      <c r="J951" s="114"/>
      <c r="K951" s="114"/>
      <c r="L951" s="114"/>
      <c r="M951" s="114"/>
      <c r="N951" s="114"/>
      <c r="O951" s="114"/>
      <c r="P951" s="114"/>
      <c r="Q951" s="114"/>
      <c r="R951" s="114"/>
    </row>
    <row r="952" spans="2:18">
      <c r="B952" s="113"/>
      <c r="C952" s="113"/>
      <c r="D952" s="113"/>
      <c r="E952" s="113"/>
      <c r="F952" s="114"/>
      <c r="G952" s="114"/>
      <c r="H952" s="114"/>
      <c r="I952" s="114"/>
      <c r="J952" s="114"/>
      <c r="K952" s="114"/>
      <c r="L952" s="114"/>
      <c r="M952" s="114"/>
      <c r="N952" s="114"/>
      <c r="O952" s="114"/>
      <c r="P952" s="114"/>
      <c r="Q952" s="114"/>
      <c r="R952" s="114"/>
    </row>
    <row r="953" spans="2:18">
      <c r="B953" s="113"/>
      <c r="C953" s="113"/>
      <c r="D953" s="113"/>
      <c r="E953" s="113"/>
      <c r="F953" s="114"/>
      <c r="G953" s="114"/>
      <c r="H953" s="114"/>
      <c r="I953" s="114"/>
      <c r="J953" s="114"/>
      <c r="K953" s="114"/>
      <c r="L953" s="114"/>
      <c r="M953" s="114"/>
      <c r="N953" s="114"/>
      <c r="O953" s="114"/>
      <c r="P953" s="114"/>
      <c r="Q953" s="114"/>
      <c r="R953" s="114"/>
    </row>
    <row r="954" spans="2:18">
      <c r="B954" s="113"/>
      <c r="C954" s="113"/>
      <c r="D954" s="113"/>
      <c r="E954" s="113"/>
      <c r="F954" s="114"/>
      <c r="G954" s="114"/>
      <c r="H954" s="114"/>
      <c r="I954" s="114"/>
      <c r="J954" s="114"/>
      <c r="K954" s="114"/>
      <c r="L954" s="114"/>
      <c r="M954" s="114"/>
      <c r="N954" s="114"/>
      <c r="O954" s="114"/>
      <c r="P954" s="114"/>
      <c r="Q954" s="114"/>
      <c r="R954" s="114"/>
    </row>
    <row r="955" spans="2:18">
      <c r="B955" s="113"/>
      <c r="C955" s="113"/>
      <c r="D955" s="113"/>
      <c r="E955" s="113"/>
      <c r="F955" s="114"/>
      <c r="G955" s="114"/>
      <c r="H955" s="114"/>
      <c r="I955" s="114"/>
      <c r="J955" s="114"/>
      <c r="K955" s="114"/>
      <c r="L955" s="114"/>
      <c r="M955" s="114"/>
      <c r="N955" s="114"/>
      <c r="O955" s="114"/>
      <c r="P955" s="114"/>
      <c r="Q955" s="114"/>
      <c r="R955" s="114"/>
    </row>
    <row r="956" spans="2:18">
      <c r="B956" s="113"/>
      <c r="C956" s="113"/>
      <c r="D956" s="113"/>
      <c r="E956" s="113"/>
      <c r="F956" s="114"/>
      <c r="G956" s="114"/>
      <c r="H956" s="114"/>
      <c r="I956" s="114"/>
      <c r="J956" s="114"/>
      <c r="K956" s="114"/>
      <c r="L956" s="114"/>
      <c r="M956" s="114"/>
      <c r="N956" s="114"/>
      <c r="O956" s="114"/>
      <c r="P956" s="114"/>
      <c r="Q956" s="114"/>
      <c r="R956" s="114"/>
    </row>
    <row r="957" spans="2:18">
      <c r="B957" s="113"/>
      <c r="C957" s="113"/>
      <c r="D957" s="113"/>
      <c r="E957" s="113"/>
      <c r="F957" s="114"/>
      <c r="G957" s="114"/>
      <c r="H957" s="114"/>
      <c r="I957" s="114"/>
      <c r="J957" s="114"/>
      <c r="K957" s="114"/>
      <c r="L957" s="114"/>
      <c r="M957" s="114"/>
      <c r="N957" s="114"/>
      <c r="O957" s="114"/>
      <c r="P957" s="114"/>
      <c r="Q957" s="114"/>
      <c r="R957" s="114"/>
    </row>
    <row r="958" spans="2:18">
      <c r="B958" s="113"/>
      <c r="C958" s="113"/>
      <c r="D958" s="113"/>
      <c r="E958" s="113"/>
      <c r="F958" s="114"/>
      <c r="G958" s="114"/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</row>
    <row r="959" spans="2:18">
      <c r="B959" s="113"/>
      <c r="C959" s="113"/>
      <c r="D959" s="113"/>
      <c r="E959" s="113"/>
      <c r="F959" s="114"/>
      <c r="G959" s="114"/>
      <c r="H959" s="114"/>
      <c r="I959" s="114"/>
      <c r="J959" s="114"/>
      <c r="K959" s="114"/>
      <c r="L959" s="114"/>
      <c r="M959" s="114"/>
      <c r="N959" s="114"/>
      <c r="O959" s="114"/>
      <c r="P959" s="114"/>
      <c r="Q959" s="114"/>
      <c r="R959" s="114"/>
    </row>
    <row r="960" spans="2:18">
      <c r="B960" s="113"/>
      <c r="C960" s="113"/>
      <c r="D960" s="113"/>
      <c r="E960" s="113"/>
      <c r="F960" s="114"/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</row>
    <row r="961" spans="2:18">
      <c r="B961" s="113"/>
      <c r="C961" s="113"/>
      <c r="D961" s="113"/>
      <c r="E961" s="113"/>
      <c r="F961" s="114"/>
      <c r="G961" s="114"/>
      <c r="H961" s="114"/>
      <c r="I961" s="114"/>
      <c r="J961" s="114"/>
      <c r="K961" s="114"/>
      <c r="L961" s="114"/>
      <c r="M961" s="114"/>
      <c r="N961" s="114"/>
      <c r="O961" s="114"/>
      <c r="P961" s="114"/>
      <c r="Q961" s="114"/>
      <c r="R961" s="114"/>
    </row>
    <row r="962" spans="2:18">
      <c r="B962" s="113"/>
      <c r="C962" s="113"/>
      <c r="D962" s="113"/>
      <c r="E962" s="113"/>
      <c r="F962" s="114"/>
      <c r="G962" s="114"/>
      <c r="H962" s="114"/>
      <c r="I962" s="114"/>
      <c r="J962" s="114"/>
      <c r="K962" s="114"/>
      <c r="L962" s="114"/>
      <c r="M962" s="114"/>
      <c r="N962" s="114"/>
      <c r="O962" s="114"/>
      <c r="P962" s="114"/>
      <c r="Q962" s="114"/>
      <c r="R962" s="114"/>
    </row>
    <row r="963" spans="2:18">
      <c r="B963" s="113"/>
      <c r="C963" s="113"/>
      <c r="D963" s="113"/>
      <c r="E963" s="113"/>
      <c r="F963" s="114"/>
      <c r="G963" s="114"/>
      <c r="H963" s="114"/>
      <c r="I963" s="114"/>
      <c r="J963" s="114"/>
      <c r="K963" s="114"/>
      <c r="L963" s="114"/>
      <c r="M963" s="114"/>
      <c r="N963" s="114"/>
      <c r="O963" s="114"/>
      <c r="P963" s="114"/>
      <c r="Q963" s="114"/>
      <c r="R963" s="114"/>
    </row>
    <row r="964" spans="2:18">
      <c r="B964" s="113"/>
      <c r="C964" s="113"/>
      <c r="D964" s="113"/>
      <c r="E964" s="113"/>
      <c r="F964" s="114"/>
      <c r="G964" s="114"/>
      <c r="H964" s="114"/>
      <c r="I964" s="114"/>
      <c r="J964" s="114"/>
      <c r="K964" s="114"/>
      <c r="L964" s="114"/>
      <c r="M964" s="114"/>
      <c r="N964" s="114"/>
      <c r="O964" s="114"/>
      <c r="P964" s="114"/>
      <c r="Q964" s="114"/>
      <c r="R964" s="114"/>
    </row>
    <row r="965" spans="2:18">
      <c r="B965" s="113"/>
      <c r="C965" s="113"/>
      <c r="D965" s="113"/>
      <c r="E965" s="113"/>
      <c r="F965" s="114"/>
      <c r="G965" s="114"/>
      <c r="H965" s="114"/>
      <c r="I965" s="114"/>
      <c r="J965" s="114"/>
      <c r="K965" s="114"/>
      <c r="L965" s="114"/>
      <c r="M965" s="114"/>
      <c r="N965" s="114"/>
      <c r="O965" s="114"/>
      <c r="P965" s="114"/>
      <c r="Q965" s="114"/>
      <c r="R965" s="114"/>
    </row>
    <row r="966" spans="2:18">
      <c r="B966" s="113"/>
      <c r="C966" s="113"/>
      <c r="D966" s="113"/>
      <c r="E966" s="113"/>
      <c r="F966" s="114"/>
      <c r="G966" s="114"/>
      <c r="H966" s="114"/>
      <c r="I966" s="114"/>
      <c r="J966" s="114"/>
      <c r="K966" s="114"/>
      <c r="L966" s="114"/>
      <c r="M966" s="114"/>
      <c r="N966" s="114"/>
      <c r="O966" s="114"/>
      <c r="P966" s="114"/>
      <c r="Q966" s="114"/>
      <c r="R966" s="114"/>
    </row>
    <row r="967" spans="2:18">
      <c r="B967" s="113"/>
      <c r="C967" s="113"/>
      <c r="D967" s="113"/>
      <c r="E967" s="113"/>
      <c r="F967" s="114"/>
      <c r="G967" s="114"/>
      <c r="H967" s="114"/>
      <c r="I967" s="114"/>
      <c r="J967" s="114"/>
      <c r="K967" s="114"/>
      <c r="L967" s="114"/>
      <c r="M967" s="114"/>
      <c r="N967" s="114"/>
      <c r="O967" s="114"/>
      <c r="P967" s="114"/>
      <c r="Q967" s="114"/>
      <c r="R967" s="114"/>
    </row>
    <row r="968" spans="2:18">
      <c r="B968" s="113"/>
      <c r="C968" s="113"/>
      <c r="D968" s="113"/>
      <c r="E968" s="113"/>
      <c r="F968" s="114"/>
      <c r="G968" s="114"/>
      <c r="H968" s="114"/>
      <c r="I968" s="114"/>
      <c r="J968" s="114"/>
      <c r="K968" s="114"/>
      <c r="L968" s="114"/>
      <c r="M968" s="114"/>
      <c r="N968" s="114"/>
      <c r="O968" s="114"/>
      <c r="P968" s="114"/>
      <c r="Q968" s="114"/>
      <c r="R968" s="114"/>
    </row>
    <row r="969" spans="2:18">
      <c r="B969" s="113"/>
      <c r="C969" s="113"/>
      <c r="D969" s="113"/>
      <c r="E969" s="113"/>
      <c r="F969" s="114"/>
      <c r="G969" s="114"/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</row>
    <row r="970" spans="2:18">
      <c r="B970" s="113"/>
      <c r="C970" s="113"/>
      <c r="D970" s="113"/>
      <c r="E970" s="113"/>
      <c r="F970" s="114"/>
      <c r="G970" s="114"/>
      <c r="H970" s="114"/>
      <c r="I970" s="114"/>
      <c r="J970" s="114"/>
      <c r="K970" s="114"/>
      <c r="L970" s="114"/>
      <c r="M970" s="114"/>
      <c r="N970" s="114"/>
      <c r="O970" s="114"/>
      <c r="P970" s="114"/>
      <c r="Q970" s="114"/>
      <c r="R970" s="114"/>
    </row>
    <row r="971" spans="2:18">
      <c r="B971" s="113"/>
      <c r="C971" s="113"/>
      <c r="D971" s="113"/>
      <c r="E971" s="113"/>
      <c r="F971" s="114"/>
      <c r="G971" s="114"/>
      <c r="H971" s="114"/>
      <c r="I971" s="114"/>
      <c r="J971" s="114"/>
      <c r="K971" s="114"/>
      <c r="L971" s="114"/>
      <c r="M971" s="114"/>
      <c r="N971" s="114"/>
      <c r="O971" s="114"/>
      <c r="P971" s="114"/>
      <c r="Q971" s="114"/>
      <c r="R971" s="114"/>
    </row>
    <row r="972" spans="2:18">
      <c r="B972" s="113"/>
      <c r="C972" s="113"/>
      <c r="D972" s="113"/>
      <c r="E972" s="113"/>
      <c r="F972" s="114"/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</row>
    <row r="973" spans="2:18">
      <c r="B973" s="113"/>
      <c r="C973" s="113"/>
      <c r="D973" s="113"/>
      <c r="E973" s="113"/>
      <c r="F973" s="114"/>
      <c r="G973" s="114"/>
      <c r="H973" s="114"/>
      <c r="I973" s="114"/>
      <c r="J973" s="114"/>
      <c r="K973" s="114"/>
      <c r="L973" s="114"/>
      <c r="M973" s="114"/>
      <c r="N973" s="114"/>
      <c r="O973" s="114"/>
      <c r="P973" s="114"/>
      <c r="Q973" s="114"/>
      <c r="R973" s="114"/>
    </row>
    <row r="974" spans="2:18">
      <c r="B974" s="113"/>
      <c r="C974" s="113"/>
      <c r="D974" s="113"/>
      <c r="E974" s="113"/>
      <c r="F974" s="114"/>
      <c r="G974" s="114"/>
      <c r="H974" s="114"/>
      <c r="I974" s="114"/>
      <c r="J974" s="114"/>
      <c r="K974" s="114"/>
      <c r="L974" s="114"/>
      <c r="M974" s="114"/>
      <c r="N974" s="114"/>
      <c r="O974" s="114"/>
      <c r="P974" s="114"/>
      <c r="Q974" s="114"/>
      <c r="R974" s="114"/>
    </row>
    <row r="975" spans="2:18">
      <c r="B975" s="113"/>
      <c r="C975" s="113"/>
      <c r="D975" s="113"/>
      <c r="E975" s="113"/>
      <c r="F975" s="114"/>
      <c r="G975" s="114"/>
      <c r="H975" s="114"/>
      <c r="I975" s="114"/>
      <c r="J975" s="114"/>
      <c r="K975" s="114"/>
      <c r="L975" s="114"/>
      <c r="M975" s="114"/>
      <c r="N975" s="114"/>
      <c r="O975" s="114"/>
      <c r="P975" s="114"/>
      <c r="Q975" s="114"/>
      <c r="R975" s="114"/>
    </row>
    <row r="976" spans="2:18">
      <c r="B976" s="113"/>
      <c r="C976" s="113"/>
      <c r="D976" s="113"/>
      <c r="E976" s="113"/>
      <c r="F976" s="114"/>
      <c r="G976" s="114"/>
      <c r="H976" s="114"/>
      <c r="I976" s="114"/>
      <c r="J976" s="114"/>
      <c r="K976" s="114"/>
      <c r="L976" s="114"/>
      <c r="M976" s="114"/>
      <c r="N976" s="114"/>
      <c r="O976" s="114"/>
      <c r="P976" s="114"/>
      <c r="Q976" s="114"/>
      <c r="R976" s="114"/>
    </row>
    <row r="977" spans="2:18">
      <c r="B977" s="113"/>
      <c r="C977" s="113"/>
      <c r="D977" s="113"/>
      <c r="E977" s="113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</row>
    <row r="978" spans="2:18">
      <c r="B978" s="113"/>
      <c r="C978" s="113"/>
      <c r="D978" s="113"/>
      <c r="E978" s="113"/>
      <c r="F978" s="114"/>
      <c r="G978" s="114"/>
      <c r="H978" s="114"/>
      <c r="I978" s="114"/>
      <c r="J978" s="114"/>
      <c r="K978" s="114"/>
      <c r="L978" s="114"/>
      <c r="M978" s="114"/>
      <c r="N978" s="114"/>
      <c r="O978" s="114"/>
      <c r="P978" s="114"/>
      <c r="Q978" s="114"/>
      <c r="R978" s="114"/>
    </row>
    <row r="979" spans="2:18">
      <c r="B979" s="113"/>
      <c r="C979" s="113"/>
      <c r="D979" s="113"/>
      <c r="E979" s="113"/>
      <c r="F979" s="114"/>
      <c r="G979" s="114"/>
      <c r="H979" s="114"/>
      <c r="I979" s="114"/>
      <c r="J979" s="114"/>
      <c r="K979" s="114"/>
      <c r="L979" s="114"/>
      <c r="M979" s="114"/>
      <c r="N979" s="114"/>
      <c r="O979" s="114"/>
      <c r="P979" s="114"/>
      <c r="Q979" s="114"/>
      <c r="R979" s="114"/>
    </row>
    <row r="980" spans="2:18">
      <c r="B980" s="113"/>
      <c r="C980" s="113"/>
      <c r="D980" s="113"/>
      <c r="E980" s="113"/>
      <c r="F980" s="114"/>
      <c r="G980" s="114"/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</row>
    <row r="981" spans="2:18">
      <c r="B981" s="113"/>
      <c r="C981" s="113"/>
      <c r="D981" s="113"/>
      <c r="E981" s="113"/>
      <c r="F981" s="114"/>
      <c r="G981" s="114"/>
      <c r="H981" s="114"/>
      <c r="I981" s="114"/>
      <c r="J981" s="114"/>
      <c r="K981" s="114"/>
      <c r="L981" s="114"/>
      <c r="M981" s="114"/>
      <c r="N981" s="114"/>
      <c r="O981" s="114"/>
      <c r="P981" s="114"/>
      <c r="Q981" s="114"/>
      <c r="R981" s="114"/>
    </row>
    <row r="982" spans="2:18">
      <c r="B982" s="113"/>
      <c r="C982" s="113"/>
      <c r="D982" s="113"/>
      <c r="E982" s="113"/>
      <c r="F982" s="114"/>
      <c r="G982" s="114"/>
      <c r="H982" s="114"/>
      <c r="I982" s="114"/>
      <c r="J982" s="114"/>
      <c r="K982" s="114"/>
      <c r="L982" s="114"/>
      <c r="M982" s="114"/>
      <c r="N982" s="114"/>
      <c r="O982" s="114"/>
      <c r="P982" s="114"/>
      <c r="Q982" s="114"/>
      <c r="R982" s="114"/>
    </row>
    <row r="983" spans="2:18">
      <c r="B983" s="113"/>
      <c r="C983" s="113"/>
      <c r="D983" s="113"/>
      <c r="E983" s="113"/>
      <c r="F983" s="114"/>
      <c r="G983" s="114"/>
      <c r="H983" s="114"/>
      <c r="I983" s="114"/>
      <c r="J983" s="114"/>
      <c r="K983" s="114"/>
      <c r="L983" s="114"/>
      <c r="M983" s="114"/>
      <c r="N983" s="114"/>
      <c r="O983" s="114"/>
      <c r="P983" s="114"/>
      <c r="Q983" s="114"/>
      <c r="R983" s="114"/>
    </row>
    <row r="984" spans="2:18">
      <c r="B984" s="113"/>
      <c r="C984" s="113"/>
      <c r="D984" s="113"/>
      <c r="E984" s="113"/>
      <c r="F984" s="114"/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</row>
    <row r="985" spans="2:18">
      <c r="B985" s="113"/>
      <c r="C985" s="113"/>
      <c r="D985" s="113"/>
      <c r="E985" s="113"/>
      <c r="F985" s="114"/>
      <c r="G985" s="114"/>
      <c r="H985" s="114"/>
      <c r="I985" s="114"/>
      <c r="J985" s="114"/>
      <c r="K985" s="114"/>
      <c r="L985" s="114"/>
      <c r="M985" s="114"/>
      <c r="N985" s="114"/>
      <c r="O985" s="114"/>
      <c r="P985" s="114"/>
      <c r="Q985" s="114"/>
      <c r="R985" s="114"/>
    </row>
    <row r="986" spans="2:18">
      <c r="B986" s="113"/>
      <c r="C986" s="113"/>
      <c r="D986" s="113"/>
      <c r="E986" s="113"/>
      <c r="F986" s="114"/>
      <c r="G986" s="114"/>
      <c r="H986" s="114"/>
      <c r="I986" s="114"/>
      <c r="J986" s="114"/>
      <c r="K986" s="114"/>
      <c r="L986" s="114"/>
      <c r="M986" s="114"/>
      <c r="N986" s="114"/>
      <c r="O986" s="114"/>
      <c r="P986" s="114"/>
      <c r="Q986" s="114"/>
      <c r="R986" s="114"/>
    </row>
    <row r="987" spans="2:18">
      <c r="B987" s="113"/>
      <c r="C987" s="113"/>
      <c r="D987" s="113"/>
      <c r="E987" s="113"/>
      <c r="F987" s="114"/>
      <c r="G987" s="114"/>
      <c r="H987" s="114"/>
      <c r="I987" s="114"/>
      <c r="J987" s="114"/>
      <c r="K987" s="114"/>
      <c r="L987" s="114"/>
      <c r="M987" s="114"/>
      <c r="N987" s="114"/>
      <c r="O987" s="114"/>
      <c r="P987" s="114"/>
      <c r="Q987" s="114"/>
      <c r="R987" s="114"/>
    </row>
    <row r="988" spans="2:18">
      <c r="B988" s="113"/>
      <c r="C988" s="113"/>
      <c r="D988" s="113"/>
      <c r="E988" s="113"/>
      <c r="F988" s="114"/>
      <c r="G988" s="114"/>
      <c r="H988" s="114"/>
      <c r="I988" s="114"/>
      <c r="J988" s="114"/>
      <c r="K988" s="114"/>
      <c r="L988" s="114"/>
      <c r="M988" s="114"/>
      <c r="N988" s="114"/>
      <c r="O988" s="114"/>
      <c r="P988" s="114"/>
      <c r="Q988" s="114"/>
      <c r="R988" s="114"/>
    </row>
    <row r="989" spans="2:18">
      <c r="B989" s="113"/>
      <c r="C989" s="113"/>
      <c r="D989" s="113"/>
      <c r="E989" s="113"/>
      <c r="F989" s="114"/>
      <c r="G989" s="114"/>
      <c r="H989" s="114"/>
      <c r="I989" s="114"/>
      <c r="J989" s="114"/>
      <c r="K989" s="114"/>
      <c r="L989" s="114"/>
      <c r="M989" s="114"/>
      <c r="N989" s="114"/>
      <c r="O989" s="114"/>
      <c r="P989" s="114"/>
      <c r="Q989" s="114"/>
      <c r="R989" s="114"/>
    </row>
    <row r="990" spans="2:18">
      <c r="B990" s="113"/>
      <c r="C990" s="113"/>
      <c r="D990" s="113"/>
      <c r="E990" s="113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</row>
    <row r="991" spans="2:18">
      <c r="B991" s="113"/>
      <c r="C991" s="113"/>
      <c r="D991" s="113"/>
      <c r="E991" s="113"/>
      <c r="F991" s="114"/>
      <c r="G991" s="114"/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</row>
    <row r="992" spans="2:18">
      <c r="B992" s="113"/>
      <c r="C992" s="113"/>
      <c r="D992" s="113"/>
      <c r="E992" s="113"/>
      <c r="F992" s="114"/>
      <c r="G992" s="114"/>
      <c r="H992" s="114"/>
      <c r="I992" s="114"/>
      <c r="J992" s="114"/>
      <c r="K992" s="114"/>
      <c r="L992" s="114"/>
      <c r="M992" s="114"/>
      <c r="N992" s="114"/>
      <c r="O992" s="114"/>
      <c r="P992" s="114"/>
      <c r="Q992" s="114"/>
      <c r="R992" s="114"/>
    </row>
    <row r="993" spans="2:18">
      <c r="B993" s="113"/>
      <c r="C993" s="113"/>
      <c r="D993" s="113"/>
      <c r="E993" s="113"/>
      <c r="F993" s="114"/>
      <c r="G993" s="114"/>
      <c r="H993" s="114"/>
      <c r="I993" s="114"/>
      <c r="J993" s="114"/>
      <c r="K993" s="114"/>
      <c r="L993" s="114"/>
      <c r="M993" s="114"/>
      <c r="N993" s="114"/>
      <c r="O993" s="114"/>
      <c r="P993" s="114"/>
      <c r="Q993" s="114"/>
      <c r="R993" s="114"/>
    </row>
    <row r="994" spans="2:18">
      <c r="B994" s="113"/>
      <c r="C994" s="113"/>
      <c r="D994" s="113"/>
      <c r="E994" s="113"/>
      <c r="F994" s="114"/>
      <c r="G994" s="114"/>
      <c r="H994" s="114"/>
      <c r="I994" s="114"/>
      <c r="J994" s="114"/>
      <c r="K994" s="114"/>
      <c r="L994" s="114"/>
      <c r="M994" s="114"/>
      <c r="N994" s="114"/>
      <c r="O994" s="114"/>
      <c r="P994" s="114"/>
      <c r="Q994" s="114"/>
      <c r="R994" s="114"/>
    </row>
    <row r="995" spans="2:18">
      <c r="B995" s="113"/>
      <c r="C995" s="113"/>
      <c r="D995" s="113"/>
      <c r="E995" s="113"/>
      <c r="F995" s="114"/>
      <c r="G995" s="114"/>
      <c r="H995" s="114"/>
      <c r="I995" s="114"/>
      <c r="J995" s="114"/>
      <c r="K995" s="114"/>
      <c r="L995" s="114"/>
      <c r="M995" s="114"/>
      <c r="N995" s="114"/>
      <c r="O995" s="114"/>
      <c r="P995" s="114"/>
      <c r="Q995" s="114"/>
      <c r="R995" s="114"/>
    </row>
    <row r="996" spans="2:18">
      <c r="B996" s="113"/>
      <c r="C996" s="113"/>
      <c r="D996" s="113"/>
      <c r="E996" s="113"/>
      <c r="F996" s="114"/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</row>
    <row r="997" spans="2:18">
      <c r="B997" s="113"/>
      <c r="C997" s="113"/>
      <c r="D997" s="113"/>
      <c r="E997" s="113"/>
      <c r="F997" s="114"/>
      <c r="G997" s="114"/>
      <c r="H997" s="114"/>
      <c r="I997" s="114"/>
      <c r="J997" s="114"/>
      <c r="K997" s="114"/>
      <c r="L997" s="114"/>
      <c r="M997" s="114"/>
      <c r="N997" s="114"/>
      <c r="O997" s="114"/>
      <c r="P997" s="114"/>
      <c r="Q997" s="114"/>
      <c r="R997" s="114"/>
    </row>
    <row r="998" spans="2:18">
      <c r="B998" s="113"/>
      <c r="C998" s="113"/>
      <c r="D998" s="113"/>
      <c r="E998" s="113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</row>
    <row r="999" spans="2:18">
      <c r="B999" s="113"/>
      <c r="C999" s="113"/>
      <c r="D999" s="113"/>
      <c r="E999" s="113"/>
      <c r="F999" s="114"/>
      <c r="G999" s="114"/>
      <c r="H999" s="114"/>
      <c r="I999" s="114"/>
      <c r="J999" s="114"/>
      <c r="K999" s="114"/>
      <c r="L999" s="114"/>
      <c r="M999" s="114"/>
      <c r="N999" s="114"/>
      <c r="O999" s="114"/>
      <c r="P999" s="114"/>
      <c r="Q999" s="114"/>
      <c r="R999" s="114"/>
    </row>
    <row r="1000" spans="2:18">
      <c r="B1000" s="113"/>
      <c r="C1000" s="113"/>
      <c r="D1000" s="113"/>
      <c r="E1000" s="113"/>
      <c r="F1000" s="114"/>
      <c r="G1000" s="114"/>
      <c r="H1000" s="114"/>
      <c r="I1000" s="114"/>
      <c r="J1000" s="114"/>
      <c r="K1000" s="114"/>
      <c r="L1000" s="114"/>
      <c r="M1000" s="114"/>
      <c r="N1000" s="114"/>
      <c r="O1000" s="114"/>
      <c r="P1000" s="114"/>
      <c r="Q1000" s="114"/>
      <c r="R1000" s="114"/>
    </row>
    <row r="1001" spans="2:18">
      <c r="B1001" s="113"/>
      <c r="C1001" s="113"/>
      <c r="D1001" s="113"/>
      <c r="E1001" s="113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</row>
    <row r="1002" spans="2:18">
      <c r="B1002" s="113"/>
      <c r="C1002" s="113"/>
      <c r="D1002" s="113"/>
      <c r="E1002" s="113"/>
      <c r="F1002" s="114"/>
      <c r="G1002" s="114"/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</row>
    <row r="1003" spans="2:18">
      <c r="B1003" s="113"/>
      <c r="C1003" s="113"/>
      <c r="D1003" s="113"/>
      <c r="E1003" s="113"/>
      <c r="F1003" s="114"/>
      <c r="G1003" s="114"/>
      <c r="H1003" s="114"/>
      <c r="I1003" s="114"/>
      <c r="J1003" s="114"/>
      <c r="K1003" s="114"/>
      <c r="L1003" s="114"/>
      <c r="M1003" s="114"/>
      <c r="N1003" s="114"/>
      <c r="O1003" s="114"/>
      <c r="P1003" s="114"/>
      <c r="Q1003" s="114"/>
      <c r="R1003" s="114"/>
    </row>
    <row r="1004" spans="2:18">
      <c r="B1004" s="113"/>
      <c r="C1004" s="113"/>
      <c r="D1004" s="113"/>
      <c r="E1004" s="113"/>
      <c r="F1004" s="114"/>
      <c r="G1004" s="114"/>
      <c r="H1004" s="114"/>
      <c r="I1004" s="114"/>
      <c r="J1004" s="114"/>
      <c r="K1004" s="114"/>
      <c r="L1004" s="114"/>
      <c r="M1004" s="114"/>
      <c r="N1004" s="114"/>
      <c r="O1004" s="114"/>
      <c r="P1004" s="114"/>
      <c r="Q1004" s="114"/>
      <c r="R1004" s="114"/>
    </row>
    <row r="1005" spans="2:18">
      <c r="B1005" s="113"/>
      <c r="C1005" s="113"/>
      <c r="D1005" s="113"/>
      <c r="E1005" s="113"/>
      <c r="F1005" s="114"/>
      <c r="G1005" s="114"/>
      <c r="H1005" s="114"/>
      <c r="I1005" s="114"/>
      <c r="J1005" s="114"/>
      <c r="K1005" s="114"/>
      <c r="L1005" s="114"/>
      <c r="M1005" s="114"/>
      <c r="N1005" s="114"/>
      <c r="O1005" s="114"/>
      <c r="P1005" s="114"/>
      <c r="Q1005" s="114"/>
      <c r="R1005" s="114"/>
    </row>
    <row r="1006" spans="2:18">
      <c r="B1006" s="113"/>
      <c r="C1006" s="113"/>
      <c r="D1006" s="113"/>
      <c r="E1006" s="113"/>
      <c r="F1006" s="114"/>
      <c r="G1006" s="114"/>
      <c r="H1006" s="114"/>
      <c r="I1006" s="114"/>
      <c r="J1006" s="114"/>
      <c r="K1006" s="114"/>
      <c r="L1006" s="114"/>
      <c r="M1006" s="114"/>
      <c r="N1006" s="114"/>
      <c r="O1006" s="114"/>
      <c r="P1006" s="114"/>
      <c r="Q1006" s="114"/>
      <c r="R1006" s="114"/>
    </row>
    <row r="1007" spans="2:18">
      <c r="B1007" s="113"/>
      <c r="C1007" s="113"/>
      <c r="D1007" s="113"/>
      <c r="E1007" s="113"/>
      <c r="F1007" s="114"/>
      <c r="G1007" s="114"/>
      <c r="H1007" s="114"/>
      <c r="I1007" s="114"/>
      <c r="J1007" s="114"/>
      <c r="K1007" s="114"/>
      <c r="L1007" s="114"/>
      <c r="M1007" s="114"/>
      <c r="N1007" s="114"/>
      <c r="O1007" s="114"/>
      <c r="P1007" s="114"/>
      <c r="Q1007" s="114"/>
      <c r="R1007" s="114"/>
    </row>
    <row r="1008" spans="2:18">
      <c r="B1008" s="113"/>
      <c r="C1008" s="113"/>
      <c r="D1008" s="113"/>
      <c r="E1008" s="113"/>
      <c r="F1008" s="114"/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</row>
    <row r="1009" spans="2:18">
      <c r="B1009" s="113"/>
      <c r="C1009" s="113"/>
      <c r="D1009" s="113"/>
      <c r="E1009" s="113"/>
      <c r="F1009" s="114"/>
      <c r="G1009" s="114"/>
      <c r="H1009" s="114"/>
      <c r="I1009" s="114"/>
      <c r="J1009" s="114"/>
      <c r="K1009" s="114"/>
      <c r="L1009" s="114"/>
      <c r="M1009" s="114"/>
      <c r="N1009" s="114"/>
      <c r="O1009" s="114"/>
      <c r="P1009" s="114"/>
      <c r="Q1009" s="114"/>
      <c r="R1009" s="114"/>
    </row>
    <row r="1010" spans="2:18">
      <c r="B1010" s="113"/>
      <c r="C1010" s="113"/>
      <c r="D1010" s="113"/>
      <c r="E1010" s="113"/>
      <c r="F1010" s="114"/>
      <c r="G1010" s="114"/>
      <c r="H1010" s="114"/>
      <c r="I1010" s="114"/>
      <c r="J1010" s="114"/>
      <c r="K1010" s="114"/>
      <c r="L1010" s="114"/>
      <c r="M1010" s="114"/>
      <c r="N1010" s="114"/>
      <c r="O1010" s="114"/>
      <c r="P1010" s="114"/>
      <c r="Q1010" s="114"/>
      <c r="R1010" s="114"/>
    </row>
    <row r="1011" spans="2:18">
      <c r="B1011" s="113"/>
      <c r="C1011" s="113"/>
      <c r="D1011" s="113"/>
      <c r="E1011" s="113"/>
      <c r="F1011" s="114"/>
      <c r="G1011" s="114"/>
      <c r="H1011" s="114"/>
      <c r="I1011" s="114"/>
      <c r="J1011" s="114"/>
      <c r="K1011" s="114"/>
      <c r="L1011" s="114"/>
      <c r="M1011" s="114"/>
      <c r="N1011" s="114"/>
      <c r="O1011" s="114"/>
      <c r="P1011" s="114"/>
      <c r="Q1011" s="114"/>
      <c r="R1011" s="114"/>
    </row>
    <row r="1012" spans="2:18">
      <c r="B1012" s="113"/>
      <c r="C1012" s="113"/>
      <c r="D1012" s="113"/>
      <c r="E1012" s="113"/>
      <c r="F1012" s="114"/>
      <c r="G1012" s="114"/>
      <c r="H1012" s="114"/>
      <c r="I1012" s="114"/>
      <c r="J1012" s="114"/>
      <c r="K1012" s="114"/>
      <c r="L1012" s="114"/>
      <c r="M1012" s="114"/>
      <c r="N1012" s="114"/>
      <c r="O1012" s="114"/>
      <c r="P1012" s="114"/>
      <c r="Q1012" s="114"/>
      <c r="R1012" s="114"/>
    </row>
    <row r="1013" spans="2:18">
      <c r="B1013" s="113"/>
      <c r="C1013" s="113"/>
      <c r="D1013" s="113"/>
      <c r="E1013" s="113"/>
      <c r="F1013" s="114"/>
      <c r="G1013" s="114"/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</row>
    <row r="1014" spans="2:18">
      <c r="B1014" s="113"/>
      <c r="C1014" s="113"/>
      <c r="D1014" s="113"/>
      <c r="E1014" s="113"/>
      <c r="F1014" s="114"/>
      <c r="G1014" s="114"/>
      <c r="H1014" s="114"/>
      <c r="I1014" s="114"/>
      <c r="J1014" s="114"/>
      <c r="K1014" s="114"/>
      <c r="L1014" s="114"/>
      <c r="M1014" s="114"/>
      <c r="N1014" s="114"/>
      <c r="O1014" s="114"/>
      <c r="P1014" s="114"/>
      <c r="Q1014" s="114"/>
      <c r="R1014" s="114"/>
    </row>
    <row r="1015" spans="2:18">
      <c r="B1015" s="113"/>
      <c r="C1015" s="113"/>
      <c r="D1015" s="113"/>
      <c r="E1015" s="113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</row>
    <row r="1016" spans="2:18">
      <c r="B1016" s="113"/>
      <c r="C1016" s="113"/>
      <c r="D1016" s="113"/>
      <c r="E1016" s="113"/>
      <c r="F1016" s="114"/>
      <c r="G1016" s="114"/>
      <c r="H1016" s="114"/>
      <c r="I1016" s="114"/>
      <c r="J1016" s="114"/>
      <c r="K1016" s="114"/>
      <c r="L1016" s="114"/>
      <c r="M1016" s="114"/>
      <c r="N1016" s="114"/>
      <c r="O1016" s="114"/>
      <c r="P1016" s="114"/>
      <c r="Q1016" s="114"/>
      <c r="R1016" s="114"/>
    </row>
    <row r="1017" spans="2:18">
      <c r="B1017" s="113"/>
      <c r="C1017" s="113"/>
      <c r="D1017" s="113"/>
      <c r="E1017" s="113"/>
      <c r="F1017" s="114"/>
      <c r="G1017" s="114"/>
      <c r="H1017" s="114"/>
      <c r="I1017" s="114"/>
      <c r="J1017" s="114"/>
      <c r="K1017" s="114"/>
      <c r="L1017" s="114"/>
      <c r="M1017" s="114"/>
      <c r="N1017" s="114"/>
      <c r="O1017" s="114"/>
      <c r="P1017" s="114"/>
      <c r="Q1017" s="114"/>
      <c r="R1017" s="114"/>
    </row>
    <row r="1018" spans="2:18">
      <c r="B1018" s="113"/>
      <c r="C1018" s="113"/>
      <c r="D1018" s="113"/>
      <c r="E1018" s="113"/>
      <c r="F1018" s="114"/>
      <c r="G1018" s="114"/>
      <c r="H1018" s="114"/>
      <c r="I1018" s="114"/>
      <c r="J1018" s="114"/>
      <c r="K1018" s="114"/>
      <c r="L1018" s="114"/>
      <c r="M1018" s="114"/>
      <c r="N1018" s="114"/>
      <c r="O1018" s="114"/>
      <c r="P1018" s="114"/>
      <c r="Q1018" s="114"/>
      <c r="R1018" s="114"/>
    </row>
    <row r="1019" spans="2:18">
      <c r="B1019" s="113"/>
      <c r="C1019" s="113"/>
      <c r="D1019" s="113"/>
      <c r="E1019" s="113"/>
      <c r="F1019" s="114"/>
      <c r="G1019" s="114"/>
      <c r="H1019" s="114"/>
      <c r="I1019" s="114"/>
      <c r="J1019" s="114"/>
      <c r="K1019" s="114"/>
      <c r="L1019" s="114"/>
      <c r="M1019" s="114"/>
      <c r="N1019" s="114"/>
      <c r="O1019" s="114"/>
      <c r="P1019" s="114"/>
      <c r="Q1019" s="114"/>
      <c r="R1019" s="114"/>
    </row>
    <row r="1020" spans="2:18">
      <c r="B1020" s="113"/>
      <c r="C1020" s="113"/>
      <c r="D1020" s="113"/>
      <c r="E1020" s="113"/>
      <c r="F1020" s="114"/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</row>
    <row r="1021" spans="2:18">
      <c r="B1021" s="113"/>
      <c r="C1021" s="113"/>
      <c r="D1021" s="113"/>
      <c r="E1021" s="113"/>
      <c r="F1021" s="114"/>
      <c r="G1021" s="114"/>
      <c r="H1021" s="114"/>
      <c r="I1021" s="114"/>
      <c r="J1021" s="114"/>
      <c r="K1021" s="114"/>
      <c r="L1021" s="114"/>
      <c r="M1021" s="114"/>
      <c r="N1021" s="114"/>
      <c r="O1021" s="114"/>
      <c r="P1021" s="114"/>
      <c r="Q1021" s="114"/>
      <c r="R1021" s="114"/>
    </row>
    <row r="1022" spans="2:18">
      <c r="B1022" s="113"/>
      <c r="C1022" s="113"/>
      <c r="D1022" s="113"/>
      <c r="E1022" s="113"/>
      <c r="F1022" s="114"/>
      <c r="G1022" s="114"/>
      <c r="H1022" s="114"/>
      <c r="I1022" s="114"/>
      <c r="J1022" s="114"/>
      <c r="K1022" s="114"/>
      <c r="L1022" s="114"/>
      <c r="M1022" s="114"/>
      <c r="N1022" s="114"/>
      <c r="O1022" s="114"/>
      <c r="P1022" s="114"/>
      <c r="Q1022" s="114"/>
      <c r="R1022" s="114"/>
    </row>
    <row r="1023" spans="2:18">
      <c r="B1023" s="113"/>
      <c r="C1023" s="113"/>
      <c r="D1023" s="113"/>
      <c r="E1023" s="113"/>
      <c r="F1023" s="114"/>
      <c r="G1023" s="114"/>
      <c r="H1023" s="114"/>
      <c r="I1023" s="114"/>
      <c r="J1023" s="114"/>
      <c r="K1023" s="114"/>
      <c r="L1023" s="114"/>
      <c r="M1023" s="114"/>
      <c r="N1023" s="114"/>
      <c r="O1023" s="114"/>
      <c r="P1023" s="114"/>
      <c r="Q1023" s="114"/>
      <c r="R1023" s="114"/>
    </row>
    <row r="1024" spans="2:18">
      <c r="B1024" s="113"/>
      <c r="C1024" s="113"/>
      <c r="D1024" s="113"/>
      <c r="E1024" s="113"/>
      <c r="F1024" s="114"/>
      <c r="G1024" s="114"/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</row>
    <row r="1025" spans="2:18">
      <c r="B1025" s="113"/>
      <c r="C1025" s="113"/>
      <c r="D1025" s="113"/>
      <c r="E1025" s="113"/>
      <c r="F1025" s="114"/>
      <c r="G1025" s="114"/>
      <c r="H1025" s="114"/>
      <c r="I1025" s="114"/>
      <c r="J1025" s="114"/>
      <c r="K1025" s="114"/>
      <c r="L1025" s="114"/>
      <c r="M1025" s="114"/>
      <c r="N1025" s="114"/>
      <c r="O1025" s="114"/>
      <c r="P1025" s="114"/>
      <c r="Q1025" s="114"/>
      <c r="R1025" s="114"/>
    </row>
    <row r="1026" spans="2:18">
      <c r="B1026" s="113"/>
      <c r="C1026" s="113"/>
      <c r="D1026" s="113"/>
      <c r="E1026" s="113"/>
      <c r="F1026" s="114"/>
      <c r="G1026" s="114"/>
      <c r="H1026" s="114"/>
      <c r="I1026" s="114"/>
      <c r="J1026" s="114"/>
      <c r="K1026" s="114"/>
      <c r="L1026" s="114"/>
      <c r="M1026" s="114"/>
      <c r="N1026" s="114"/>
      <c r="O1026" s="114"/>
      <c r="P1026" s="114"/>
      <c r="Q1026" s="114"/>
      <c r="R1026" s="114"/>
    </row>
    <row r="1027" spans="2:18">
      <c r="B1027" s="113"/>
      <c r="C1027" s="113"/>
      <c r="D1027" s="113"/>
      <c r="E1027" s="113"/>
      <c r="F1027" s="114"/>
      <c r="G1027" s="114"/>
      <c r="H1027" s="114"/>
      <c r="I1027" s="114"/>
      <c r="J1027" s="114"/>
      <c r="K1027" s="114"/>
      <c r="L1027" s="114"/>
      <c r="M1027" s="114"/>
      <c r="N1027" s="114"/>
      <c r="O1027" s="114"/>
      <c r="P1027" s="114"/>
      <c r="Q1027" s="114"/>
      <c r="R1027" s="114"/>
    </row>
    <row r="1028" spans="2:18">
      <c r="B1028" s="113"/>
      <c r="C1028" s="113"/>
      <c r="D1028" s="113"/>
      <c r="E1028" s="113"/>
      <c r="F1028" s="114"/>
      <c r="G1028" s="114"/>
      <c r="H1028" s="114"/>
      <c r="I1028" s="114"/>
      <c r="J1028" s="114"/>
      <c r="K1028" s="114"/>
      <c r="L1028" s="114"/>
      <c r="M1028" s="114"/>
      <c r="N1028" s="114"/>
      <c r="O1028" s="114"/>
      <c r="P1028" s="114"/>
      <c r="Q1028" s="114"/>
      <c r="R1028" s="114"/>
    </row>
    <row r="1029" spans="2:18">
      <c r="B1029" s="113"/>
      <c r="C1029" s="113"/>
      <c r="D1029" s="113"/>
      <c r="E1029" s="113"/>
      <c r="F1029" s="114"/>
      <c r="G1029" s="114"/>
      <c r="H1029" s="114"/>
      <c r="I1029" s="114"/>
      <c r="J1029" s="114"/>
      <c r="K1029" s="114"/>
      <c r="L1029" s="114"/>
      <c r="M1029" s="114"/>
      <c r="N1029" s="114"/>
      <c r="O1029" s="114"/>
      <c r="P1029" s="114"/>
      <c r="Q1029" s="114"/>
      <c r="R1029" s="114"/>
    </row>
    <row r="1030" spans="2:18">
      <c r="B1030" s="113"/>
      <c r="C1030" s="113"/>
      <c r="D1030" s="113"/>
      <c r="E1030" s="113"/>
      <c r="F1030" s="114"/>
      <c r="G1030" s="114"/>
      <c r="H1030" s="114"/>
      <c r="I1030" s="114"/>
      <c r="J1030" s="114"/>
      <c r="K1030" s="114"/>
      <c r="L1030" s="114"/>
      <c r="M1030" s="114"/>
      <c r="N1030" s="114"/>
      <c r="O1030" s="114"/>
      <c r="P1030" s="114"/>
      <c r="Q1030" s="114"/>
      <c r="R1030" s="114"/>
    </row>
    <row r="1031" spans="2:18">
      <c r="B1031" s="113"/>
      <c r="C1031" s="113"/>
      <c r="D1031" s="113"/>
      <c r="E1031" s="113"/>
      <c r="F1031" s="114"/>
      <c r="G1031" s="114"/>
      <c r="H1031" s="114"/>
      <c r="I1031" s="114"/>
      <c r="J1031" s="114"/>
      <c r="K1031" s="114"/>
      <c r="L1031" s="114"/>
      <c r="M1031" s="114"/>
      <c r="N1031" s="114"/>
      <c r="O1031" s="114"/>
      <c r="P1031" s="114"/>
      <c r="Q1031" s="114"/>
      <c r="R1031" s="114"/>
    </row>
    <row r="1032" spans="2:18">
      <c r="B1032" s="113"/>
      <c r="C1032" s="113"/>
      <c r="D1032" s="113"/>
      <c r="E1032" s="113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</row>
    <row r="1033" spans="2:18">
      <c r="B1033" s="113"/>
      <c r="C1033" s="113"/>
      <c r="D1033" s="113"/>
      <c r="E1033" s="113"/>
      <c r="F1033" s="114"/>
      <c r="G1033" s="114"/>
      <c r="H1033" s="114"/>
      <c r="I1033" s="114"/>
      <c r="J1033" s="114"/>
      <c r="K1033" s="114"/>
      <c r="L1033" s="114"/>
      <c r="M1033" s="114"/>
      <c r="N1033" s="114"/>
      <c r="O1033" s="114"/>
      <c r="P1033" s="114"/>
      <c r="Q1033" s="114"/>
      <c r="R1033" s="114"/>
    </row>
    <row r="1034" spans="2:18">
      <c r="B1034" s="113"/>
      <c r="C1034" s="113"/>
      <c r="D1034" s="113"/>
      <c r="E1034" s="113"/>
      <c r="F1034" s="114"/>
      <c r="G1034" s="114"/>
      <c r="H1034" s="114"/>
      <c r="I1034" s="114"/>
      <c r="J1034" s="114"/>
      <c r="K1034" s="114"/>
      <c r="L1034" s="114"/>
      <c r="M1034" s="114"/>
      <c r="N1034" s="114"/>
      <c r="O1034" s="114"/>
      <c r="P1034" s="114"/>
      <c r="Q1034" s="114"/>
      <c r="R1034" s="114"/>
    </row>
    <row r="1035" spans="2:18">
      <c r="B1035" s="113"/>
      <c r="C1035" s="113"/>
      <c r="D1035" s="113"/>
      <c r="E1035" s="113"/>
      <c r="F1035" s="114"/>
      <c r="G1035" s="114"/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</row>
    <row r="1036" spans="2:18">
      <c r="B1036" s="113"/>
      <c r="C1036" s="113"/>
      <c r="D1036" s="113"/>
      <c r="E1036" s="113"/>
      <c r="F1036" s="114"/>
      <c r="G1036" s="114"/>
      <c r="H1036" s="114"/>
      <c r="I1036" s="114"/>
      <c r="J1036" s="114"/>
      <c r="K1036" s="114"/>
      <c r="L1036" s="114"/>
      <c r="M1036" s="114"/>
      <c r="N1036" s="114"/>
      <c r="O1036" s="114"/>
      <c r="P1036" s="114"/>
      <c r="Q1036" s="114"/>
      <c r="R1036" s="114"/>
    </row>
    <row r="1037" spans="2:18">
      <c r="B1037" s="113"/>
      <c r="C1037" s="113"/>
      <c r="D1037" s="113"/>
      <c r="E1037" s="113"/>
      <c r="F1037" s="114"/>
      <c r="G1037" s="114"/>
      <c r="H1037" s="114"/>
      <c r="I1037" s="114"/>
      <c r="J1037" s="114"/>
      <c r="K1037" s="114"/>
      <c r="L1037" s="114"/>
      <c r="M1037" s="114"/>
      <c r="N1037" s="114"/>
      <c r="O1037" s="114"/>
      <c r="P1037" s="114"/>
      <c r="Q1037" s="114"/>
      <c r="R1037" s="114"/>
    </row>
    <row r="1038" spans="2:18">
      <c r="B1038" s="113"/>
      <c r="C1038" s="113"/>
      <c r="D1038" s="113"/>
      <c r="E1038" s="113"/>
      <c r="F1038" s="114"/>
      <c r="G1038" s="114"/>
      <c r="H1038" s="114"/>
      <c r="I1038" s="114"/>
      <c r="J1038" s="114"/>
      <c r="K1038" s="114"/>
      <c r="L1038" s="114"/>
      <c r="M1038" s="114"/>
      <c r="N1038" s="114"/>
      <c r="O1038" s="114"/>
      <c r="P1038" s="114"/>
      <c r="Q1038" s="114"/>
      <c r="R1038" s="114"/>
    </row>
    <row r="1039" spans="2:18">
      <c r="B1039" s="113"/>
      <c r="C1039" s="113"/>
      <c r="D1039" s="113"/>
      <c r="E1039" s="113"/>
      <c r="F1039" s="114"/>
      <c r="G1039" s="114"/>
      <c r="H1039" s="114"/>
      <c r="I1039" s="114"/>
      <c r="J1039" s="114"/>
      <c r="K1039" s="114"/>
      <c r="L1039" s="114"/>
      <c r="M1039" s="114"/>
      <c r="N1039" s="114"/>
      <c r="O1039" s="114"/>
      <c r="P1039" s="114"/>
      <c r="Q1039" s="114"/>
      <c r="R1039" s="114"/>
    </row>
    <row r="1040" spans="2:18">
      <c r="B1040" s="113"/>
      <c r="C1040" s="113"/>
      <c r="D1040" s="113"/>
      <c r="E1040" s="113"/>
      <c r="F1040" s="114"/>
      <c r="G1040" s="114"/>
      <c r="H1040" s="114"/>
      <c r="I1040" s="114"/>
      <c r="J1040" s="114"/>
      <c r="K1040" s="114"/>
      <c r="L1040" s="114"/>
      <c r="M1040" s="114"/>
      <c r="N1040" s="114"/>
      <c r="O1040" s="114"/>
      <c r="P1040" s="114"/>
      <c r="Q1040" s="114"/>
      <c r="R1040" s="114"/>
    </row>
    <row r="1041" spans="2:18">
      <c r="B1041" s="113"/>
      <c r="C1041" s="113"/>
      <c r="D1041" s="113"/>
      <c r="E1041" s="113"/>
      <c r="F1041" s="114"/>
      <c r="G1041" s="114"/>
      <c r="H1041" s="114"/>
      <c r="I1041" s="114"/>
      <c r="J1041" s="114"/>
      <c r="K1041" s="114"/>
      <c r="L1041" s="114"/>
      <c r="M1041" s="114"/>
      <c r="N1041" s="114"/>
      <c r="O1041" s="114"/>
      <c r="P1041" s="114"/>
      <c r="Q1041" s="114"/>
      <c r="R1041" s="114"/>
    </row>
    <row r="1042" spans="2:18">
      <c r="B1042" s="113"/>
      <c r="C1042" s="113"/>
      <c r="D1042" s="113"/>
      <c r="E1042" s="113"/>
      <c r="F1042" s="114"/>
      <c r="G1042" s="114"/>
      <c r="H1042" s="114"/>
      <c r="I1042" s="114"/>
      <c r="J1042" s="114"/>
      <c r="K1042" s="114"/>
      <c r="L1042" s="114"/>
      <c r="M1042" s="114"/>
      <c r="N1042" s="114"/>
      <c r="O1042" s="114"/>
      <c r="P1042" s="114"/>
      <c r="Q1042" s="114"/>
      <c r="R1042" s="114"/>
    </row>
    <row r="1043" spans="2:18">
      <c r="B1043" s="113"/>
      <c r="C1043" s="113"/>
      <c r="D1043" s="113"/>
      <c r="E1043" s="113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</row>
    <row r="1044" spans="2:18">
      <c r="B1044" s="113"/>
      <c r="C1044" s="113"/>
      <c r="D1044" s="113"/>
      <c r="E1044" s="113"/>
      <c r="F1044" s="114"/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</row>
    <row r="1045" spans="2:18">
      <c r="B1045" s="113"/>
      <c r="C1045" s="113"/>
      <c r="D1045" s="113"/>
      <c r="E1045" s="113"/>
      <c r="F1045" s="114"/>
      <c r="G1045" s="114"/>
      <c r="H1045" s="114"/>
      <c r="I1045" s="114"/>
      <c r="J1045" s="114"/>
      <c r="K1045" s="114"/>
      <c r="L1045" s="114"/>
      <c r="M1045" s="114"/>
      <c r="N1045" s="114"/>
      <c r="O1045" s="114"/>
      <c r="P1045" s="114"/>
      <c r="Q1045" s="114"/>
      <c r="R1045" s="114"/>
    </row>
    <row r="1046" spans="2:18">
      <c r="B1046" s="113"/>
      <c r="C1046" s="113"/>
      <c r="D1046" s="113"/>
      <c r="E1046" s="113"/>
      <c r="F1046" s="114"/>
      <c r="G1046" s="114"/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</row>
    <row r="1047" spans="2:18">
      <c r="B1047" s="113"/>
      <c r="C1047" s="113"/>
      <c r="D1047" s="113"/>
      <c r="E1047" s="113"/>
      <c r="F1047" s="114"/>
      <c r="G1047" s="114"/>
      <c r="H1047" s="114"/>
      <c r="I1047" s="114"/>
      <c r="J1047" s="114"/>
      <c r="K1047" s="114"/>
      <c r="L1047" s="114"/>
      <c r="M1047" s="114"/>
      <c r="N1047" s="114"/>
      <c r="O1047" s="114"/>
      <c r="P1047" s="114"/>
      <c r="Q1047" s="114"/>
      <c r="R1047" s="114"/>
    </row>
    <row r="1048" spans="2:18">
      <c r="B1048" s="113"/>
      <c r="C1048" s="113"/>
      <c r="D1048" s="113"/>
      <c r="E1048" s="113"/>
      <c r="F1048" s="114"/>
      <c r="G1048" s="114"/>
      <c r="H1048" s="114"/>
      <c r="I1048" s="114"/>
      <c r="J1048" s="114"/>
      <c r="K1048" s="114"/>
      <c r="L1048" s="114"/>
      <c r="M1048" s="114"/>
      <c r="N1048" s="114"/>
      <c r="O1048" s="114"/>
      <c r="P1048" s="114"/>
      <c r="Q1048" s="114"/>
      <c r="R1048" s="114"/>
    </row>
    <row r="1049" spans="2:18">
      <c r="B1049" s="113"/>
      <c r="C1049" s="113"/>
      <c r="D1049" s="113"/>
      <c r="E1049" s="113"/>
      <c r="F1049" s="114"/>
      <c r="G1049" s="114"/>
      <c r="H1049" s="114"/>
      <c r="I1049" s="114"/>
      <c r="J1049" s="114"/>
      <c r="K1049" s="114"/>
      <c r="L1049" s="114"/>
      <c r="M1049" s="114"/>
      <c r="N1049" s="114"/>
      <c r="O1049" s="114"/>
      <c r="P1049" s="114"/>
      <c r="Q1049" s="114"/>
      <c r="R1049" s="114"/>
    </row>
    <row r="1050" spans="2:18">
      <c r="B1050" s="113"/>
      <c r="C1050" s="113"/>
      <c r="D1050" s="113"/>
      <c r="E1050" s="113"/>
      <c r="F1050" s="114"/>
      <c r="G1050" s="114"/>
      <c r="H1050" s="114"/>
      <c r="I1050" s="114"/>
      <c r="J1050" s="114"/>
      <c r="K1050" s="114"/>
      <c r="L1050" s="114"/>
      <c r="M1050" s="114"/>
      <c r="N1050" s="114"/>
      <c r="O1050" s="114"/>
      <c r="P1050" s="114"/>
      <c r="Q1050" s="114"/>
      <c r="R1050" s="114"/>
    </row>
    <row r="1051" spans="2:18">
      <c r="B1051" s="113"/>
      <c r="C1051" s="113"/>
      <c r="D1051" s="113"/>
      <c r="E1051" s="113"/>
      <c r="F1051" s="114"/>
      <c r="G1051" s="114"/>
      <c r="H1051" s="114"/>
      <c r="I1051" s="114"/>
      <c r="J1051" s="114"/>
      <c r="K1051" s="114"/>
      <c r="L1051" s="114"/>
      <c r="M1051" s="114"/>
      <c r="N1051" s="114"/>
      <c r="O1051" s="114"/>
      <c r="P1051" s="114"/>
      <c r="Q1051" s="114"/>
      <c r="R1051" s="114"/>
    </row>
    <row r="1052" spans="2:18">
      <c r="B1052" s="113"/>
      <c r="C1052" s="113"/>
      <c r="D1052" s="113"/>
      <c r="E1052" s="113"/>
      <c r="F1052" s="114"/>
      <c r="G1052" s="114"/>
      <c r="H1052" s="114"/>
      <c r="I1052" s="114"/>
      <c r="J1052" s="114"/>
      <c r="K1052" s="114"/>
      <c r="L1052" s="114"/>
      <c r="M1052" s="114"/>
      <c r="N1052" s="114"/>
      <c r="O1052" s="114"/>
      <c r="P1052" s="114"/>
      <c r="Q1052" s="114"/>
      <c r="R1052" s="114"/>
    </row>
    <row r="1053" spans="2:18">
      <c r="B1053" s="113"/>
      <c r="C1053" s="113"/>
      <c r="D1053" s="113"/>
      <c r="E1053" s="113"/>
      <c r="F1053" s="114"/>
      <c r="G1053" s="114"/>
      <c r="H1053" s="114"/>
      <c r="I1053" s="114"/>
      <c r="J1053" s="114"/>
      <c r="K1053" s="114"/>
      <c r="L1053" s="114"/>
      <c r="M1053" s="114"/>
      <c r="N1053" s="114"/>
      <c r="O1053" s="114"/>
      <c r="P1053" s="114"/>
      <c r="Q1053" s="114"/>
      <c r="R1053" s="114"/>
    </row>
    <row r="1054" spans="2:18">
      <c r="B1054" s="113"/>
      <c r="C1054" s="113"/>
      <c r="D1054" s="113"/>
      <c r="E1054" s="113"/>
      <c r="F1054" s="114"/>
      <c r="G1054" s="114"/>
      <c r="H1054" s="114"/>
      <c r="I1054" s="114"/>
      <c r="J1054" s="114"/>
      <c r="K1054" s="114"/>
      <c r="L1054" s="114"/>
      <c r="M1054" s="114"/>
      <c r="N1054" s="114"/>
      <c r="O1054" s="114"/>
      <c r="P1054" s="114"/>
      <c r="Q1054" s="114"/>
      <c r="R1054" s="114"/>
    </row>
    <row r="1055" spans="2:18">
      <c r="B1055" s="113"/>
      <c r="C1055" s="113"/>
      <c r="D1055" s="113"/>
      <c r="E1055" s="113"/>
      <c r="F1055" s="114"/>
      <c r="G1055" s="114"/>
      <c r="H1055" s="114"/>
      <c r="I1055" s="114"/>
      <c r="J1055" s="114"/>
      <c r="K1055" s="114"/>
      <c r="L1055" s="114"/>
      <c r="M1055" s="114"/>
      <c r="N1055" s="114"/>
      <c r="O1055" s="114"/>
      <c r="P1055" s="114"/>
      <c r="Q1055" s="114"/>
      <c r="R1055" s="114"/>
    </row>
    <row r="1056" spans="2:18">
      <c r="B1056" s="113"/>
      <c r="C1056" s="113"/>
      <c r="D1056" s="113"/>
      <c r="E1056" s="113"/>
      <c r="F1056" s="114"/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</row>
    <row r="1057" spans="2:18">
      <c r="B1057" s="113"/>
      <c r="C1057" s="113"/>
      <c r="D1057" s="113"/>
      <c r="E1057" s="113"/>
      <c r="F1057" s="114"/>
      <c r="G1057" s="114"/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</row>
    <row r="1058" spans="2:18">
      <c r="B1058" s="113"/>
      <c r="C1058" s="113"/>
      <c r="D1058" s="113"/>
      <c r="E1058" s="113"/>
      <c r="F1058" s="114"/>
      <c r="G1058" s="114"/>
      <c r="H1058" s="114"/>
      <c r="I1058" s="114"/>
      <c r="J1058" s="114"/>
      <c r="K1058" s="114"/>
      <c r="L1058" s="114"/>
      <c r="M1058" s="114"/>
      <c r="N1058" s="114"/>
      <c r="O1058" s="114"/>
      <c r="P1058" s="114"/>
      <c r="Q1058" s="114"/>
      <c r="R1058" s="114"/>
    </row>
    <row r="1059" spans="2:18">
      <c r="B1059" s="113"/>
      <c r="C1059" s="113"/>
      <c r="D1059" s="113"/>
      <c r="E1059" s="113"/>
      <c r="F1059" s="114"/>
      <c r="G1059" s="114"/>
      <c r="H1059" s="114"/>
      <c r="I1059" s="114"/>
      <c r="J1059" s="114"/>
      <c r="K1059" s="114"/>
      <c r="L1059" s="114"/>
      <c r="M1059" s="114"/>
      <c r="N1059" s="114"/>
      <c r="O1059" s="114"/>
      <c r="P1059" s="114"/>
      <c r="Q1059" s="114"/>
      <c r="R1059" s="114"/>
    </row>
    <row r="1060" spans="2:18">
      <c r="B1060" s="113"/>
      <c r="C1060" s="113"/>
      <c r="D1060" s="113"/>
      <c r="E1060" s="113"/>
      <c r="F1060" s="114"/>
      <c r="G1060" s="114"/>
      <c r="H1060" s="114"/>
      <c r="I1060" s="114"/>
      <c r="J1060" s="114"/>
      <c r="K1060" s="114"/>
      <c r="L1060" s="114"/>
      <c r="M1060" s="114"/>
      <c r="N1060" s="114"/>
      <c r="O1060" s="114"/>
      <c r="P1060" s="114"/>
      <c r="Q1060" s="114"/>
      <c r="R1060" s="114"/>
    </row>
    <row r="1061" spans="2:18">
      <c r="B1061" s="113"/>
      <c r="C1061" s="113"/>
      <c r="D1061" s="113"/>
      <c r="E1061" s="113"/>
      <c r="F1061" s="114"/>
      <c r="G1061" s="114"/>
      <c r="H1061" s="114"/>
      <c r="I1061" s="114"/>
      <c r="J1061" s="114"/>
      <c r="K1061" s="114"/>
      <c r="L1061" s="114"/>
      <c r="M1061" s="114"/>
      <c r="N1061" s="114"/>
      <c r="O1061" s="114"/>
      <c r="P1061" s="114"/>
      <c r="Q1061" s="114"/>
      <c r="R1061" s="114"/>
    </row>
    <row r="1062" spans="2:18">
      <c r="B1062" s="113"/>
      <c r="C1062" s="113"/>
      <c r="D1062" s="113"/>
      <c r="E1062" s="113"/>
      <c r="F1062" s="114"/>
      <c r="G1062" s="114"/>
      <c r="H1062" s="114"/>
      <c r="I1062" s="114"/>
      <c r="J1062" s="114"/>
      <c r="K1062" s="114"/>
      <c r="L1062" s="114"/>
      <c r="M1062" s="114"/>
      <c r="N1062" s="114"/>
      <c r="O1062" s="114"/>
      <c r="P1062" s="114"/>
      <c r="Q1062" s="114"/>
      <c r="R1062" s="114"/>
    </row>
    <row r="1063" spans="2:18">
      <c r="B1063" s="113"/>
      <c r="C1063" s="113"/>
      <c r="D1063" s="113"/>
      <c r="E1063" s="113"/>
      <c r="F1063" s="114"/>
      <c r="G1063" s="114"/>
      <c r="H1063" s="114"/>
      <c r="I1063" s="114"/>
      <c r="J1063" s="114"/>
      <c r="K1063" s="114"/>
      <c r="L1063" s="114"/>
      <c r="M1063" s="114"/>
      <c r="N1063" s="114"/>
      <c r="O1063" s="114"/>
      <c r="P1063" s="114"/>
      <c r="Q1063" s="114"/>
      <c r="R1063" s="114"/>
    </row>
    <row r="1064" spans="2:18">
      <c r="B1064" s="113"/>
      <c r="C1064" s="113"/>
      <c r="D1064" s="113"/>
      <c r="E1064" s="113"/>
      <c r="F1064" s="114"/>
      <c r="G1064" s="114"/>
      <c r="H1064" s="114"/>
      <c r="I1064" s="114"/>
      <c r="J1064" s="114"/>
      <c r="K1064" s="114"/>
      <c r="L1064" s="114"/>
      <c r="M1064" s="114"/>
      <c r="N1064" s="114"/>
      <c r="O1064" s="114"/>
      <c r="P1064" s="114"/>
      <c r="Q1064" s="114"/>
      <c r="R1064" s="114"/>
    </row>
    <row r="1065" spans="2:18">
      <c r="B1065" s="113"/>
      <c r="C1065" s="113"/>
      <c r="D1065" s="113"/>
      <c r="E1065" s="113"/>
      <c r="F1065" s="114"/>
      <c r="G1065" s="114"/>
      <c r="H1065" s="114"/>
      <c r="I1065" s="114"/>
      <c r="J1065" s="114"/>
      <c r="K1065" s="114"/>
      <c r="L1065" s="114"/>
      <c r="M1065" s="114"/>
      <c r="N1065" s="114"/>
      <c r="O1065" s="114"/>
      <c r="P1065" s="114"/>
      <c r="Q1065" s="114"/>
      <c r="R1065" s="114"/>
    </row>
    <row r="1066" spans="2:18">
      <c r="B1066" s="113"/>
      <c r="C1066" s="113"/>
      <c r="D1066" s="113"/>
      <c r="E1066" s="113"/>
      <c r="F1066" s="114"/>
      <c r="G1066" s="114"/>
      <c r="H1066" s="114"/>
      <c r="I1066" s="114"/>
      <c r="J1066" s="114"/>
      <c r="K1066" s="114"/>
      <c r="L1066" s="114"/>
      <c r="M1066" s="114"/>
      <c r="N1066" s="114"/>
      <c r="O1066" s="114"/>
      <c r="P1066" s="114"/>
      <c r="Q1066" s="114"/>
      <c r="R1066" s="114"/>
    </row>
  </sheetData>
  <sheetProtection sheet="1" objects="1" scenarios="1"/>
  <mergeCells count="1">
    <mergeCell ref="B6:R6"/>
  </mergeCells>
  <phoneticPr fontId="3" type="noConversion"/>
  <conditionalFormatting sqref="B58:B220">
    <cfRule type="cellIs" dxfId="6" priority="3" operator="equal">
      <formula>2958465</formula>
    </cfRule>
    <cfRule type="cellIs" dxfId="5" priority="4" operator="equal">
      <formula>"NR3"</formula>
    </cfRule>
    <cfRule type="cellIs" dxfId="4" priority="5" operator="equal">
      <formula>"דירוג פנימי"</formula>
    </cfRule>
  </conditionalFormatting>
  <conditionalFormatting sqref="B58:B220">
    <cfRule type="cellIs" dxfId="3" priority="2" operator="equal">
      <formula>2958465</formula>
    </cfRule>
  </conditionalFormatting>
  <conditionalFormatting sqref="B11:B43">
    <cfRule type="cellIs" dxfId="2" priority="1" operator="equal">
      <formula>"NR3"</formula>
    </cfRule>
  </conditionalFormatting>
  <dataValidations count="1">
    <dataValidation allowBlank="1" showInputMessage="1" showErrorMessage="1" sqref="C5 D1:R5 C7:R9 B1:B9 B221:R1048576 A1:A1048576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132</v>
      </c>
      <c r="C1" s="67" t="s" vm="1">
        <v>205</v>
      </c>
    </row>
    <row r="2" spans="2:15">
      <c r="B2" s="46" t="s">
        <v>131</v>
      </c>
      <c r="C2" s="67" t="s">
        <v>206</v>
      </c>
    </row>
    <row r="3" spans="2:15">
      <c r="B3" s="46" t="s">
        <v>133</v>
      </c>
      <c r="C3" s="67" t="s">
        <v>207</v>
      </c>
    </row>
    <row r="4" spans="2:15">
      <c r="B4" s="46" t="s">
        <v>134</v>
      </c>
      <c r="C4" s="67">
        <v>2148</v>
      </c>
    </row>
    <row r="6" spans="2:15" ht="26.25" customHeight="1">
      <c r="B6" s="127" t="s">
        <v>161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s="3" customFormat="1" ht="78.75">
      <c r="B7" s="47" t="s">
        <v>106</v>
      </c>
      <c r="C7" s="48" t="s">
        <v>41</v>
      </c>
      <c r="D7" s="48" t="s">
        <v>107</v>
      </c>
      <c r="E7" s="48" t="s">
        <v>14</v>
      </c>
      <c r="F7" s="48" t="s">
        <v>61</v>
      </c>
      <c r="G7" s="48" t="s">
        <v>17</v>
      </c>
      <c r="H7" s="48" t="s">
        <v>93</v>
      </c>
      <c r="I7" s="48" t="s">
        <v>47</v>
      </c>
      <c r="J7" s="48" t="s">
        <v>18</v>
      </c>
      <c r="K7" s="48" t="s">
        <v>183</v>
      </c>
      <c r="L7" s="48" t="s">
        <v>182</v>
      </c>
      <c r="M7" s="48" t="s">
        <v>101</v>
      </c>
      <c r="N7" s="48" t="s">
        <v>135</v>
      </c>
      <c r="O7" s="50" t="s">
        <v>137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190</v>
      </c>
      <c r="L8" s="31"/>
      <c r="M8" s="31" t="s">
        <v>186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8" t="s">
        <v>1412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120">
        <v>0</v>
      </c>
      <c r="O10" s="120">
        <v>0</v>
      </c>
    </row>
    <row r="11" spans="2:15" ht="20.25" customHeight="1">
      <c r="B11" s="115" t="s">
        <v>198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15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5" t="s">
        <v>181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5" t="s">
        <v>189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3"/>
      <c r="C110" s="113"/>
      <c r="D110" s="113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</row>
    <row r="111" spans="2:15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3"/>
      <c r="D177" s="113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3"/>
      <c r="D179" s="113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3"/>
      <c r="D180" s="113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3"/>
      <c r="D181" s="113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3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3"/>
      <c r="D183" s="11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3"/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3"/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3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3"/>
      <c r="D189" s="11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3"/>
      <c r="D190" s="11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3"/>
      <c r="D191" s="11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3"/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3"/>
      <c r="D193" s="11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3"/>
      <c r="D194" s="11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3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3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3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3"/>
      <c r="D198" s="11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3"/>
      <c r="D199" s="11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3"/>
      <c r="D200" s="113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3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3"/>
      <c r="D202" s="113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3"/>
      <c r="D203" s="113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3"/>
      <c r="D204" s="113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3"/>
      <c r="D206" s="113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3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3"/>
      <c r="D208" s="113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3"/>
      <c r="D209" s="113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3"/>
      <c r="D210" s="113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3"/>
      <c r="D211" s="113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3"/>
      <c r="D212" s="113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3"/>
      <c r="D213" s="113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3"/>
      <c r="D214" s="113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3"/>
      <c r="D215" s="113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3"/>
      <c r="D216" s="113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3"/>
      <c r="D217" s="11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3"/>
      <c r="D218" s="113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3"/>
      <c r="D220" s="113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3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3"/>
      <c r="D222" s="113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3"/>
      <c r="D223" s="113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3"/>
      <c r="D226" s="11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3"/>
      <c r="D227" s="11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3"/>
      <c r="D228" s="11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3"/>
      <c r="D229" s="113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3"/>
      <c r="D230" s="113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3"/>
      <c r="D231" s="113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3"/>
      <c r="D232" s="113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3"/>
      <c r="D233" s="113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3"/>
      <c r="D235" s="113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3"/>
      <c r="D236" s="113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3"/>
      <c r="D237" s="113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3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3"/>
      <c r="D239" s="113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3"/>
      <c r="D240" s="113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3"/>
      <c r="D241" s="113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3"/>
      <c r="D242" s="113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3"/>
      <c r="D243" s="113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3"/>
      <c r="D244" s="113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3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3"/>
      <c r="D246" s="113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3"/>
      <c r="D247" s="113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3"/>
      <c r="D248" s="113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132</v>
      </c>
      <c r="C1" s="67" t="s" vm="1">
        <v>205</v>
      </c>
    </row>
    <row r="2" spans="2:10">
      <c r="B2" s="46" t="s">
        <v>131</v>
      </c>
      <c r="C2" s="67" t="s">
        <v>206</v>
      </c>
    </row>
    <row r="3" spans="2:10">
      <c r="B3" s="46" t="s">
        <v>133</v>
      </c>
      <c r="C3" s="67" t="s">
        <v>207</v>
      </c>
    </row>
    <row r="4" spans="2:10">
      <c r="B4" s="46" t="s">
        <v>134</v>
      </c>
      <c r="C4" s="67">
        <v>2148</v>
      </c>
    </row>
    <row r="6" spans="2:10" ht="26.25" customHeight="1">
      <c r="B6" s="127" t="s">
        <v>162</v>
      </c>
      <c r="C6" s="128"/>
      <c r="D6" s="128"/>
      <c r="E6" s="128"/>
      <c r="F6" s="128"/>
      <c r="G6" s="128"/>
      <c r="H6" s="128"/>
      <c r="I6" s="128"/>
      <c r="J6" s="129"/>
    </row>
    <row r="7" spans="2:10" s="3" customFormat="1" ht="78.75">
      <c r="B7" s="47" t="s">
        <v>106</v>
      </c>
      <c r="C7" s="49" t="s">
        <v>49</v>
      </c>
      <c r="D7" s="49" t="s">
        <v>78</v>
      </c>
      <c r="E7" s="49" t="s">
        <v>50</v>
      </c>
      <c r="F7" s="49" t="s">
        <v>93</v>
      </c>
      <c r="G7" s="49" t="s">
        <v>173</v>
      </c>
      <c r="H7" s="49" t="s">
        <v>135</v>
      </c>
      <c r="I7" s="49" t="s">
        <v>136</v>
      </c>
      <c r="J7" s="64" t="s">
        <v>193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187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8" t="s">
        <v>1413</v>
      </c>
      <c r="C10" s="88"/>
      <c r="D10" s="88"/>
      <c r="E10" s="88"/>
      <c r="F10" s="88"/>
      <c r="G10" s="119">
        <v>0</v>
      </c>
      <c r="H10" s="120">
        <v>0</v>
      </c>
      <c r="I10" s="120">
        <v>0</v>
      </c>
      <c r="J10" s="88"/>
    </row>
    <row r="11" spans="2:10" ht="22.5" customHeight="1">
      <c r="B11" s="116"/>
      <c r="C11" s="88"/>
      <c r="D11" s="88"/>
      <c r="E11" s="88"/>
      <c r="F11" s="88"/>
      <c r="G11" s="88"/>
      <c r="H11" s="88"/>
      <c r="I11" s="88"/>
      <c r="J11" s="88"/>
    </row>
    <row r="12" spans="2:10">
      <c r="B12" s="116"/>
      <c r="C12" s="88"/>
      <c r="D12" s="88"/>
      <c r="E12" s="88"/>
      <c r="F12" s="88"/>
      <c r="G12" s="88"/>
      <c r="H12" s="88"/>
      <c r="I12" s="88"/>
      <c r="J12" s="88"/>
    </row>
    <row r="13" spans="2:10">
      <c r="B13" s="88"/>
      <c r="C13" s="88"/>
      <c r="D13" s="88"/>
      <c r="E13" s="88"/>
      <c r="F13" s="88"/>
      <c r="G13" s="88"/>
      <c r="H13" s="88"/>
      <c r="I13" s="88"/>
      <c r="J13" s="88"/>
    </row>
    <row r="14" spans="2:10">
      <c r="B14" s="88"/>
      <c r="C14" s="88"/>
      <c r="D14" s="88"/>
      <c r="E14" s="88"/>
      <c r="F14" s="88"/>
      <c r="G14" s="88"/>
      <c r="H14" s="88"/>
      <c r="I14" s="88"/>
      <c r="J14" s="88"/>
    </row>
    <row r="15" spans="2:10">
      <c r="B15" s="88"/>
      <c r="C15" s="88"/>
      <c r="D15" s="88"/>
      <c r="E15" s="88"/>
      <c r="F15" s="88"/>
      <c r="G15" s="88"/>
      <c r="H15" s="88"/>
      <c r="I15" s="88"/>
      <c r="J15" s="88"/>
    </row>
    <row r="16" spans="2:10">
      <c r="B16" s="88"/>
      <c r="C16" s="88"/>
      <c r="D16" s="88"/>
      <c r="E16" s="88"/>
      <c r="F16" s="88"/>
      <c r="G16" s="88"/>
      <c r="H16" s="88"/>
      <c r="I16" s="88"/>
      <c r="J16" s="88"/>
    </row>
    <row r="17" spans="2:10">
      <c r="B17" s="88"/>
      <c r="C17" s="88"/>
      <c r="D17" s="88"/>
      <c r="E17" s="88"/>
      <c r="F17" s="88"/>
      <c r="G17" s="88"/>
      <c r="H17" s="88"/>
      <c r="I17" s="88"/>
      <c r="J17" s="88"/>
    </row>
    <row r="18" spans="2:10">
      <c r="B18" s="88"/>
      <c r="C18" s="88"/>
      <c r="D18" s="88"/>
      <c r="E18" s="88"/>
      <c r="F18" s="88"/>
      <c r="G18" s="88"/>
      <c r="H18" s="88"/>
      <c r="I18" s="88"/>
      <c r="J18" s="88"/>
    </row>
    <row r="19" spans="2:10">
      <c r="B19" s="88"/>
      <c r="C19" s="88"/>
      <c r="D19" s="88"/>
      <c r="E19" s="88"/>
      <c r="F19" s="88"/>
      <c r="G19" s="88"/>
      <c r="H19" s="88"/>
      <c r="I19" s="88"/>
      <c r="J19" s="88"/>
    </row>
    <row r="20" spans="2:10">
      <c r="B20" s="88"/>
      <c r="C20" s="88"/>
      <c r="D20" s="88"/>
      <c r="E20" s="88"/>
      <c r="F20" s="88"/>
      <c r="G20" s="88"/>
      <c r="H20" s="88"/>
      <c r="I20" s="88"/>
      <c r="J20" s="88"/>
    </row>
    <row r="21" spans="2:10">
      <c r="B21" s="88"/>
      <c r="C21" s="88"/>
      <c r="D21" s="88"/>
      <c r="E21" s="88"/>
      <c r="F21" s="88"/>
      <c r="G21" s="88"/>
      <c r="H21" s="88"/>
      <c r="I21" s="88"/>
      <c r="J21" s="88"/>
    </row>
    <row r="22" spans="2:10">
      <c r="B22" s="88"/>
      <c r="C22" s="88"/>
      <c r="D22" s="88"/>
      <c r="E22" s="88"/>
      <c r="F22" s="88"/>
      <c r="G22" s="88"/>
      <c r="H22" s="88"/>
      <c r="I22" s="88"/>
      <c r="J22" s="88"/>
    </row>
    <row r="23" spans="2:10">
      <c r="B23" s="88"/>
      <c r="C23" s="88"/>
      <c r="D23" s="88"/>
      <c r="E23" s="88"/>
      <c r="F23" s="88"/>
      <c r="G23" s="88"/>
      <c r="H23" s="88"/>
      <c r="I23" s="88"/>
      <c r="J23" s="88"/>
    </row>
    <row r="24" spans="2:10">
      <c r="B24" s="88"/>
      <c r="C24" s="88"/>
      <c r="D24" s="88"/>
      <c r="E24" s="88"/>
      <c r="F24" s="88"/>
      <c r="G24" s="88"/>
      <c r="H24" s="88"/>
      <c r="I24" s="88"/>
      <c r="J24" s="88"/>
    </row>
    <row r="25" spans="2:10">
      <c r="B25" s="88"/>
      <c r="C25" s="88"/>
      <c r="D25" s="88"/>
      <c r="E25" s="88"/>
      <c r="F25" s="88"/>
      <c r="G25" s="88"/>
      <c r="H25" s="88"/>
      <c r="I25" s="88"/>
      <c r="J25" s="88"/>
    </row>
    <row r="26" spans="2:10">
      <c r="B26" s="88"/>
      <c r="C26" s="88"/>
      <c r="D26" s="88"/>
      <c r="E26" s="88"/>
      <c r="F26" s="88"/>
      <c r="G26" s="88"/>
      <c r="H26" s="88"/>
      <c r="I26" s="88"/>
      <c r="J26" s="88"/>
    </row>
    <row r="27" spans="2:10">
      <c r="B27" s="88"/>
      <c r="C27" s="88"/>
      <c r="D27" s="88"/>
      <c r="E27" s="88"/>
      <c r="F27" s="88"/>
      <c r="G27" s="88"/>
      <c r="H27" s="88"/>
      <c r="I27" s="88"/>
      <c r="J27" s="88"/>
    </row>
    <row r="28" spans="2:10">
      <c r="B28" s="88"/>
      <c r="C28" s="88"/>
      <c r="D28" s="88"/>
      <c r="E28" s="88"/>
      <c r="F28" s="88"/>
      <c r="G28" s="88"/>
      <c r="H28" s="88"/>
      <c r="I28" s="88"/>
      <c r="J28" s="88"/>
    </row>
    <row r="29" spans="2:10">
      <c r="B29" s="88"/>
      <c r="C29" s="88"/>
      <c r="D29" s="88"/>
      <c r="E29" s="88"/>
      <c r="F29" s="88"/>
      <c r="G29" s="88"/>
      <c r="H29" s="88"/>
      <c r="I29" s="88"/>
      <c r="J29" s="88"/>
    </row>
    <row r="30" spans="2:10">
      <c r="B30" s="88"/>
      <c r="C30" s="88"/>
      <c r="D30" s="88"/>
      <c r="E30" s="88"/>
      <c r="F30" s="88"/>
      <c r="G30" s="88"/>
      <c r="H30" s="88"/>
      <c r="I30" s="88"/>
      <c r="J30" s="88"/>
    </row>
    <row r="31" spans="2:10">
      <c r="B31" s="88"/>
      <c r="C31" s="88"/>
      <c r="D31" s="88"/>
      <c r="E31" s="88"/>
      <c r="F31" s="88"/>
      <c r="G31" s="88"/>
      <c r="H31" s="88"/>
      <c r="I31" s="88"/>
      <c r="J31" s="88"/>
    </row>
    <row r="32" spans="2:10">
      <c r="B32" s="88"/>
      <c r="C32" s="88"/>
      <c r="D32" s="88"/>
      <c r="E32" s="88"/>
      <c r="F32" s="88"/>
      <c r="G32" s="88"/>
      <c r="H32" s="88"/>
      <c r="I32" s="88"/>
      <c r="J32" s="88"/>
    </row>
    <row r="33" spans="2:10">
      <c r="B33" s="88"/>
      <c r="C33" s="88"/>
      <c r="D33" s="88"/>
      <c r="E33" s="88"/>
      <c r="F33" s="88"/>
      <c r="G33" s="88"/>
      <c r="H33" s="88"/>
      <c r="I33" s="88"/>
      <c r="J33" s="88"/>
    </row>
    <row r="34" spans="2:10">
      <c r="B34" s="88"/>
      <c r="C34" s="88"/>
      <c r="D34" s="88"/>
      <c r="E34" s="88"/>
      <c r="F34" s="88"/>
      <c r="G34" s="88"/>
      <c r="H34" s="88"/>
      <c r="I34" s="88"/>
      <c r="J34" s="88"/>
    </row>
    <row r="35" spans="2:10">
      <c r="B35" s="88"/>
      <c r="C35" s="88"/>
      <c r="D35" s="88"/>
      <c r="E35" s="88"/>
      <c r="F35" s="88"/>
      <c r="G35" s="88"/>
      <c r="H35" s="88"/>
      <c r="I35" s="88"/>
      <c r="J35" s="88"/>
    </row>
    <row r="36" spans="2:10">
      <c r="B36" s="88"/>
      <c r="C36" s="88"/>
      <c r="D36" s="88"/>
      <c r="E36" s="88"/>
      <c r="F36" s="88"/>
      <c r="G36" s="88"/>
      <c r="H36" s="88"/>
      <c r="I36" s="88"/>
      <c r="J36" s="88"/>
    </row>
    <row r="37" spans="2:10">
      <c r="B37" s="88"/>
      <c r="C37" s="88"/>
      <c r="D37" s="88"/>
      <c r="E37" s="88"/>
      <c r="F37" s="88"/>
      <c r="G37" s="88"/>
      <c r="H37" s="88"/>
      <c r="I37" s="88"/>
      <c r="J37" s="88"/>
    </row>
    <row r="38" spans="2:10">
      <c r="B38" s="88"/>
      <c r="C38" s="88"/>
      <c r="D38" s="88"/>
      <c r="E38" s="88"/>
      <c r="F38" s="88"/>
      <c r="G38" s="88"/>
      <c r="H38" s="88"/>
      <c r="I38" s="88"/>
      <c r="J38" s="88"/>
    </row>
    <row r="39" spans="2:10">
      <c r="B39" s="88"/>
      <c r="C39" s="88"/>
      <c r="D39" s="88"/>
      <c r="E39" s="88"/>
      <c r="F39" s="88"/>
      <c r="G39" s="88"/>
      <c r="H39" s="88"/>
      <c r="I39" s="88"/>
      <c r="J39" s="88"/>
    </row>
    <row r="40" spans="2:10">
      <c r="B40" s="88"/>
      <c r="C40" s="88"/>
      <c r="D40" s="88"/>
      <c r="E40" s="88"/>
      <c r="F40" s="88"/>
      <c r="G40" s="88"/>
      <c r="H40" s="88"/>
      <c r="I40" s="88"/>
      <c r="J40" s="88"/>
    </row>
    <row r="41" spans="2:10">
      <c r="B41" s="88"/>
      <c r="C41" s="88"/>
      <c r="D41" s="88"/>
      <c r="E41" s="88"/>
      <c r="F41" s="88"/>
      <c r="G41" s="88"/>
      <c r="H41" s="88"/>
      <c r="I41" s="88"/>
      <c r="J41" s="88"/>
    </row>
    <row r="42" spans="2:10">
      <c r="B42" s="88"/>
      <c r="C42" s="88"/>
      <c r="D42" s="88"/>
      <c r="E42" s="88"/>
      <c r="F42" s="88"/>
      <c r="G42" s="88"/>
      <c r="H42" s="88"/>
      <c r="I42" s="88"/>
      <c r="J42" s="88"/>
    </row>
    <row r="43" spans="2:10">
      <c r="B43" s="88"/>
      <c r="C43" s="88"/>
      <c r="D43" s="88"/>
      <c r="E43" s="88"/>
      <c r="F43" s="88"/>
      <c r="G43" s="88"/>
      <c r="H43" s="88"/>
      <c r="I43" s="88"/>
      <c r="J43" s="88"/>
    </row>
    <row r="44" spans="2:10">
      <c r="B44" s="88"/>
      <c r="C44" s="88"/>
      <c r="D44" s="88"/>
      <c r="E44" s="88"/>
      <c r="F44" s="88"/>
      <c r="G44" s="88"/>
      <c r="H44" s="88"/>
      <c r="I44" s="88"/>
      <c r="J44" s="88"/>
    </row>
    <row r="45" spans="2:10">
      <c r="B45" s="88"/>
      <c r="C45" s="88"/>
      <c r="D45" s="88"/>
      <c r="E45" s="88"/>
      <c r="F45" s="88"/>
      <c r="G45" s="88"/>
      <c r="H45" s="88"/>
      <c r="I45" s="88"/>
      <c r="J45" s="88"/>
    </row>
    <row r="46" spans="2:10">
      <c r="B46" s="88"/>
      <c r="C46" s="88"/>
      <c r="D46" s="88"/>
      <c r="E46" s="88"/>
      <c r="F46" s="88"/>
      <c r="G46" s="88"/>
      <c r="H46" s="88"/>
      <c r="I46" s="88"/>
      <c r="J46" s="88"/>
    </row>
    <row r="47" spans="2:10">
      <c r="B47" s="88"/>
      <c r="C47" s="88"/>
      <c r="D47" s="88"/>
      <c r="E47" s="88"/>
      <c r="F47" s="88"/>
      <c r="G47" s="88"/>
      <c r="H47" s="88"/>
      <c r="I47" s="88"/>
      <c r="J47" s="88"/>
    </row>
    <row r="48" spans="2:10">
      <c r="B48" s="88"/>
      <c r="C48" s="88"/>
      <c r="D48" s="88"/>
      <c r="E48" s="88"/>
      <c r="F48" s="88"/>
      <c r="G48" s="88"/>
      <c r="H48" s="88"/>
      <c r="I48" s="88"/>
      <c r="J48" s="88"/>
    </row>
    <row r="49" spans="2:10">
      <c r="B49" s="88"/>
      <c r="C49" s="88"/>
      <c r="D49" s="88"/>
      <c r="E49" s="88"/>
      <c r="F49" s="88"/>
      <c r="G49" s="88"/>
      <c r="H49" s="88"/>
      <c r="I49" s="88"/>
      <c r="J49" s="88"/>
    </row>
    <row r="50" spans="2:10">
      <c r="B50" s="88"/>
      <c r="C50" s="88"/>
      <c r="D50" s="88"/>
      <c r="E50" s="88"/>
      <c r="F50" s="88"/>
      <c r="G50" s="88"/>
      <c r="H50" s="88"/>
      <c r="I50" s="88"/>
      <c r="J50" s="88"/>
    </row>
    <row r="51" spans="2:10">
      <c r="B51" s="88"/>
      <c r="C51" s="88"/>
      <c r="D51" s="88"/>
      <c r="E51" s="88"/>
      <c r="F51" s="88"/>
      <c r="G51" s="88"/>
      <c r="H51" s="88"/>
      <c r="I51" s="88"/>
      <c r="J51" s="88"/>
    </row>
    <row r="52" spans="2:10">
      <c r="B52" s="88"/>
      <c r="C52" s="88"/>
      <c r="D52" s="88"/>
      <c r="E52" s="88"/>
      <c r="F52" s="88"/>
      <c r="G52" s="88"/>
      <c r="H52" s="88"/>
      <c r="I52" s="88"/>
      <c r="J52" s="88"/>
    </row>
    <row r="53" spans="2:10">
      <c r="B53" s="88"/>
      <c r="C53" s="88"/>
      <c r="D53" s="88"/>
      <c r="E53" s="88"/>
      <c r="F53" s="88"/>
      <c r="G53" s="88"/>
      <c r="H53" s="88"/>
      <c r="I53" s="88"/>
      <c r="J53" s="88"/>
    </row>
    <row r="54" spans="2:10">
      <c r="B54" s="88"/>
      <c r="C54" s="88"/>
      <c r="D54" s="88"/>
      <c r="E54" s="88"/>
      <c r="F54" s="88"/>
      <c r="G54" s="88"/>
      <c r="H54" s="88"/>
      <c r="I54" s="88"/>
      <c r="J54" s="88"/>
    </row>
    <row r="55" spans="2:10">
      <c r="B55" s="88"/>
      <c r="C55" s="88"/>
      <c r="D55" s="88"/>
      <c r="E55" s="88"/>
      <c r="F55" s="88"/>
      <c r="G55" s="88"/>
      <c r="H55" s="88"/>
      <c r="I55" s="88"/>
      <c r="J55" s="88"/>
    </row>
    <row r="56" spans="2:10">
      <c r="B56" s="88"/>
      <c r="C56" s="88"/>
      <c r="D56" s="88"/>
      <c r="E56" s="88"/>
      <c r="F56" s="88"/>
      <c r="G56" s="88"/>
      <c r="H56" s="88"/>
      <c r="I56" s="88"/>
      <c r="J56" s="88"/>
    </row>
    <row r="57" spans="2:10">
      <c r="B57" s="88"/>
      <c r="C57" s="88"/>
      <c r="D57" s="88"/>
      <c r="E57" s="88"/>
      <c r="F57" s="88"/>
      <c r="G57" s="88"/>
      <c r="H57" s="88"/>
      <c r="I57" s="88"/>
      <c r="J57" s="88"/>
    </row>
    <row r="58" spans="2:10">
      <c r="B58" s="88"/>
      <c r="C58" s="88"/>
      <c r="D58" s="88"/>
      <c r="E58" s="88"/>
      <c r="F58" s="88"/>
      <c r="G58" s="88"/>
      <c r="H58" s="88"/>
      <c r="I58" s="88"/>
      <c r="J58" s="88"/>
    </row>
    <row r="59" spans="2:10">
      <c r="B59" s="88"/>
      <c r="C59" s="88"/>
      <c r="D59" s="88"/>
      <c r="E59" s="88"/>
      <c r="F59" s="88"/>
      <c r="G59" s="88"/>
      <c r="H59" s="88"/>
      <c r="I59" s="88"/>
      <c r="J59" s="88"/>
    </row>
    <row r="60" spans="2:10">
      <c r="B60" s="88"/>
      <c r="C60" s="88"/>
      <c r="D60" s="88"/>
      <c r="E60" s="88"/>
      <c r="F60" s="88"/>
      <c r="G60" s="88"/>
      <c r="H60" s="88"/>
      <c r="I60" s="88"/>
      <c r="J60" s="88"/>
    </row>
    <row r="61" spans="2:10">
      <c r="B61" s="88"/>
      <c r="C61" s="88"/>
      <c r="D61" s="88"/>
      <c r="E61" s="88"/>
      <c r="F61" s="88"/>
      <c r="G61" s="88"/>
      <c r="H61" s="88"/>
      <c r="I61" s="88"/>
      <c r="J61" s="88"/>
    </row>
    <row r="62" spans="2:10">
      <c r="B62" s="88"/>
      <c r="C62" s="88"/>
      <c r="D62" s="88"/>
      <c r="E62" s="88"/>
      <c r="F62" s="88"/>
      <c r="G62" s="88"/>
      <c r="H62" s="88"/>
      <c r="I62" s="88"/>
      <c r="J62" s="88"/>
    </row>
    <row r="63" spans="2:10">
      <c r="B63" s="88"/>
      <c r="C63" s="88"/>
      <c r="D63" s="88"/>
      <c r="E63" s="88"/>
      <c r="F63" s="88"/>
      <c r="G63" s="88"/>
      <c r="H63" s="88"/>
      <c r="I63" s="88"/>
      <c r="J63" s="88"/>
    </row>
    <row r="64" spans="2:10">
      <c r="B64" s="88"/>
      <c r="C64" s="88"/>
      <c r="D64" s="88"/>
      <c r="E64" s="88"/>
      <c r="F64" s="88"/>
      <c r="G64" s="88"/>
      <c r="H64" s="88"/>
      <c r="I64" s="88"/>
      <c r="J64" s="88"/>
    </row>
    <row r="65" spans="2:10">
      <c r="B65" s="88"/>
      <c r="C65" s="88"/>
      <c r="D65" s="88"/>
      <c r="E65" s="88"/>
      <c r="F65" s="88"/>
      <c r="G65" s="88"/>
      <c r="H65" s="88"/>
      <c r="I65" s="88"/>
      <c r="J65" s="88"/>
    </row>
    <row r="66" spans="2:10">
      <c r="B66" s="88"/>
      <c r="C66" s="88"/>
      <c r="D66" s="88"/>
      <c r="E66" s="88"/>
      <c r="F66" s="88"/>
      <c r="G66" s="88"/>
      <c r="H66" s="88"/>
      <c r="I66" s="88"/>
      <c r="J66" s="88"/>
    </row>
    <row r="67" spans="2:10">
      <c r="B67" s="88"/>
      <c r="C67" s="88"/>
      <c r="D67" s="88"/>
      <c r="E67" s="88"/>
      <c r="F67" s="88"/>
      <c r="G67" s="88"/>
      <c r="H67" s="88"/>
      <c r="I67" s="88"/>
      <c r="J67" s="88"/>
    </row>
    <row r="68" spans="2:10">
      <c r="B68" s="88"/>
      <c r="C68" s="88"/>
      <c r="D68" s="88"/>
      <c r="E68" s="88"/>
      <c r="F68" s="88"/>
      <c r="G68" s="88"/>
      <c r="H68" s="88"/>
      <c r="I68" s="88"/>
      <c r="J68" s="88"/>
    </row>
    <row r="69" spans="2:10">
      <c r="B69" s="88"/>
      <c r="C69" s="88"/>
      <c r="D69" s="88"/>
      <c r="E69" s="88"/>
      <c r="F69" s="88"/>
      <c r="G69" s="88"/>
      <c r="H69" s="88"/>
      <c r="I69" s="88"/>
      <c r="J69" s="88"/>
    </row>
    <row r="70" spans="2:10">
      <c r="B70" s="88"/>
      <c r="C70" s="88"/>
      <c r="D70" s="88"/>
      <c r="E70" s="88"/>
      <c r="F70" s="88"/>
      <c r="G70" s="88"/>
      <c r="H70" s="88"/>
      <c r="I70" s="88"/>
      <c r="J70" s="88"/>
    </row>
    <row r="71" spans="2:10">
      <c r="B71" s="88"/>
      <c r="C71" s="88"/>
      <c r="D71" s="88"/>
      <c r="E71" s="88"/>
      <c r="F71" s="88"/>
      <c r="G71" s="88"/>
      <c r="H71" s="88"/>
      <c r="I71" s="88"/>
      <c r="J71" s="88"/>
    </row>
    <row r="72" spans="2:10">
      <c r="B72" s="88"/>
      <c r="C72" s="88"/>
      <c r="D72" s="88"/>
      <c r="E72" s="88"/>
      <c r="F72" s="88"/>
      <c r="G72" s="88"/>
      <c r="H72" s="88"/>
      <c r="I72" s="88"/>
      <c r="J72" s="88"/>
    </row>
    <row r="73" spans="2:10">
      <c r="B73" s="88"/>
      <c r="C73" s="88"/>
      <c r="D73" s="88"/>
      <c r="E73" s="88"/>
      <c r="F73" s="88"/>
      <c r="G73" s="88"/>
      <c r="H73" s="88"/>
      <c r="I73" s="88"/>
      <c r="J73" s="88"/>
    </row>
    <row r="74" spans="2:10">
      <c r="B74" s="88"/>
      <c r="C74" s="88"/>
      <c r="D74" s="88"/>
      <c r="E74" s="88"/>
      <c r="F74" s="88"/>
      <c r="G74" s="88"/>
      <c r="H74" s="88"/>
      <c r="I74" s="88"/>
      <c r="J74" s="88"/>
    </row>
    <row r="75" spans="2:10">
      <c r="B75" s="88"/>
      <c r="C75" s="88"/>
      <c r="D75" s="88"/>
      <c r="E75" s="88"/>
      <c r="F75" s="88"/>
      <c r="G75" s="88"/>
      <c r="H75" s="88"/>
      <c r="I75" s="88"/>
      <c r="J75" s="88"/>
    </row>
    <row r="76" spans="2:10">
      <c r="B76" s="88"/>
      <c r="C76" s="88"/>
      <c r="D76" s="88"/>
      <c r="E76" s="88"/>
      <c r="F76" s="88"/>
      <c r="G76" s="88"/>
      <c r="H76" s="88"/>
      <c r="I76" s="88"/>
      <c r="J76" s="88"/>
    </row>
    <row r="77" spans="2:10">
      <c r="B77" s="88"/>
      <c r="C77" s="88"/>
      <c r="D77" s="88"/>
      <c r="E77" s="88"/>
      <c r="F77" s="88"/>
      <c r="G77" s="88"/>
      <c r="H77" s="88"/>
      <c r="I77" s="88"/>
      <c r="J77" s="88"/>
    </row>
    <row r="78" spans="2:10">
      <c r="B78" s="88"/>
      <c r="C78" s="88"/>
      <c r="D78" s="88"/>
      <c r="E78" s="88"/>
      <c r="F78" s="88"/>
      <c r="G78" s="88"/>
      <c r="H78" s="88"/>
      <c r="I78" s="88"/>
      <c r="J78" s="88"/>
    </row>
    <row r="79" spans="2:10">
      <c r="B79" s="88"/>
      <c r="C79" s="88"/>
      <c r="D79" s="88"/>
      <c r="E79" s="88"/>
      <c r="F79" s="88"/>
      <c r="G79" s="88"/>
      <c r="H79" s="88"/>
      <c r="I79" s="88"/>
      <c r="J79" s="88"/>
    </row>
    <row r="80" spans="2:10">
      <c r="B80" s="88"/>
      <c r="C80" s="88"/>
      <c r="D80" s="88"/>
      <c r="E80" s="88"/>
      <c r="F80" s="88"/>
      <c r="G80" s="88"/>
      <c r="H80" s="88"/>
      <c r="I80" s="88"/>
      <c r="J80" s="88"/>
    </row>
    <row r="81" spans="2:10">
      <c r="B81" s="88"/>
      <c r="C81" s="88"/>
      <c r="D81" s="88"/>
      <c r="E81" s="88"/>
      <c r="F81" s="88"/>
      <c r="G81" s="88"/>
      <c r="H81" s="88"/>
      <c r="I81" s="88"/>
      <c r="J81" s="88"/>
    </row>
    <row r="82" spans="2:10">
      <c r="B82" s="88"/>
      <c r="C82" s="88"/>
      <c r="D82" s="88"/>
      <c r="E82" s="88"/>
      <c r="F82" s="88"/>
      <c r="G82" s="88"/>
      <c r="H82" s="88"/>
      <c r="I82" s="88"/>
      <c r="J82" s="88"/>
    </row>
    <row r="83" spans="2:10">
      <c r="B83" s="88"/>
      <c r="C83" s="88"/>
      <c r="D83" s="88"/>
      <c r="E83" s="88"/>
      <c r="F83" s="88"/>
      <c r="G83" s="88"/>
      <c r="H83" s="88"/>
      <c r="I83" s="88"/>
      <c r="J83" s="88"/>
    </row>
    <row r="84" spans="2:10">
      <c r="B84" s="88"/>
      <c r="C84" s="88"/>
      <c r="D84" s="88"/>
      <c r="E84" s="88"/>
      <c r="F84" s="88"/>
      <c r="G84" s="88"/>
      <c r="H84" s="88"/>
      <c r="I84" s="88"/>
      <c r="J84" s="88"/>
    </row>
    <row r="85" spans="2:10">
      <c r="B85" s="88"/>
      <c r="C85" s="88"/>
      <c r="D85" s="88"/>
      <c r="E85" s="88"/>
      <c r="F85" s="88"/>
      <c r="G85" s="88"/>
      <c r="H85" s="88"/>
      <c r="I85" s="88"/>
      <c r="J85" s="88"/>
    </row>
    <row r="86" spans="2:10">
      <c r="B86" s="88"/>
      <c r="C86" s="88"/>
      <c r="D86" s="88"/>
      <c r="E86" s="88"/>
      <c r="F86" s="88"/>
      <c r="G86" s="88"/>
      <c r="H86" s="88"/>
      <c r="I86" s="88"/>
      <c r="J86" s="88"/>
    </row>
    <row r="87" spans="2:10">
      <c r="B87" s="88"/>
      <c r="C87" s="88"/>
      <c r="D87" s="88"/>
      <c r="E87" s="88"/>
      <c r="F87" s="88"/>
      <c r="G87" s="88"/>
      <c r="H87" s="88"/>
      <c r="I87" s="88"/>
      <c r="J87" s="88"/>
    </row>
    <row r="88" spans="2:10">
      <c r="B88" s="88"/>
      <c r="C88" s="88"/>
      <c r="D88" s="88"/>
      <c r="E88" s="88"/>
      <c r="F88" s="88"/>
      <c r="G88" s="88"/>
      <c r="H88" s="88"/>
      <c r="I88" s="88"/>
      <c r="J88" s="88"/>
    </row>
    <row r="89" spans="2:10">
      <c r="B89" s="88"/>
      <c r="C89" s="88"/>
      <c r="D89" s="88"/>
      <c r="E89" s="88"/>
      <c r="F89" s="88"/>
      <c r="G89" s="88"/>
      <c r="H89" s="88"/>
      <c r="I89" s="88"/>
      <c r="J89" s="88"/>
    </row>
    <row r="90" spans="2:10">
      <c r="B90" s="88"/>
      <c r="C90" s="88"/>
      <c r="D90" s="88"/>
      <c r="E90" s="88"/>
      <c r="F90" s="88"/>
      <c r="G90" s="88"/>
      <c r="H90" s="88"/>
      <c r="I90" s="88"/>
      <c r="J90" s="88"/>
    </row>
    <row r="91" spans="2:10">
      <c r="B91" s="88"/>
      <c r="C91" s="88"/>
      <c r="D91" s="88"/>
      <c r="E91" s="88"/>
      <c r="F91" s="88"/>
      <c r="G91" s="88"/>
      <c r="H91" s="88"/>
      <c r="I91" s="88"/>
      <c r="J91" s="88"/>
    </row>
    <row r="92" spans="2:10">
      <c r="B92" s="88"/>
      <c r="C92" s="88"/>
      <c r="D92" s="88"/>
      <c r="E92" s="88"/>
      <c r="F92" s="88"/>
      <c r="G92" s="88"/>
      <c r="H92" s="88"/>
      <c r="I92" s="88"/>
      <c r="J92" s="88"/>
    </row>
    <row r="93" spans="2:10">
      <c r="B93" s="88"/>
      <c r="C93" s="88"/>
      <c r="D93" s="88"/>
      <c r="E93" s="88"/>
      <c r="F93" s="88"/>
      <c r="G93" s="88"/>
      <c r="H93" s="88"/>
      <c r="I93" s="88"/>
      <c r="J93" s="88"/>
    </row>
    <row r="94" spans="2:10">
      <c r="B94" s="88"/>
      <c r="C94" s="88"/>
      <c r="D94" s="88"/>
      <c r="E94" s="88"/>
      <c r="F94" s="88"/>
      <c r="G94" s="88"/>
      <c r="H94" s="88"/>
      <c r="I94" s="88"/>
      <c r="J94" s="88"/>
    </row>
    <row r="95" spans="2:10">
      <c r="B95" s="88"/>
      <c r="C95" s="88"/>
      <c r="D95" s="88"/>
      <c r="E95" s="88"/>
      <c r="F95" s="88"/>
      <c r="G95" s="88"/>
      <c r="H95" s="88"/>
      <c r="I95" s="88"/>
      <c r="J95" s="88"/>
    </row>
    <row r="96" spans="2:10">
      <c r="B96" s="88"/>
      <c r="C96" s="88"/>
      <c r="D96" s="88"/>
      <c r="E96" s="88"/>
      <c r="F96" s="88"/>
      <c r="G96" s="88"/>
      <c r="H96" s="88"/>
      <c r="I96" s="88"/>
      <c r="J96" s="88"/>
    </row>
    <row r="97" spans="2:10">
      <c r="B97" s="88"/>
      <c r="C97" s="88"/>
      <c r="D97" s="88"/>
      <c r="E97" s="88"/>
      <c r="F97" s="88"/>
      <c r="G97" s="88"/>
      <c r="H97" s="88"/>
      <c r="I97" s="88"/>
      <c r="J97" s="88"/>
    </row>
    <row r="98" spans="2:10">
      <c r="B98" s="88"/>
      <c r="C98" s="88"/>
      <c r="D98" s="88"/>
      <c r="E98" s="88"/>
      <c r="F98" s="88"/>
      <c r="G98" s="88"/>
      <c r="H98" s="88"/>
      <c r="I98" s="88"/>
      <c r="J98" s="88"/>
    </row>
    <row r="99" spans="2:10">
      <c r="B99" s="88"/>
      <c r="C99" s="88"/>
      <c r="D99" s="88"/>
      <c r="E99" s="88"/>
      <c r="F99" s="88"/>
      <c r="G99" s="88"/>
      <c r="H99" s="88"/>
      <c r="I99" s="88"/>
      <c r="J99" s="88"/>
    </row>
    <row r="100" spans="2:10">
      <c r="B100" s="88"/>
      <c r="C100" s="88"/>
      <c r="D100" s="88"/>
      <c r="E100" s="88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113"/>
      <c r="C110" s="113"/>
      <c r="D110" s="114"/>
      <c r="E110" s="114"/>
      <c r="F110" s="122"/>
      <c r="G110" s="122"/>
      <c r="H110" s="122"/>
      <c r="I110" s="122"/>
      <c r="J110" s="114"/>
    </row>
    <row r="111" spans="2:10">
      <c r="B111" s="113"/>
      <c r="C111" s="113"/>
      <c r="D111" s="114"/>
      <c r="E111" s="114"/>
      <c r="F111" s="122"/>
      <c r="G111" s="122"/>
      <c r="H111" s="122"/>
      <c r="I111" s="122"/>
      <c r="J111" s="114"/>
    </row>
    <row r="112" spans="2:10">
      <c r="B112" s="113"/>
      <c r="C112" s="113"/>
      <c r="D112" s="114"/>
      <c r="E112" s="114"/>
      <c r="F112" s="122"/>
      <c r="G112" s="122"/>
      <c r="H112" s="122"/>
      <c r="I112" s="122"/>
      <c r="J112" s="114"/>
    </row>
    <row r="113" spans="2:10">
      <c r="B113" s="113"/>
      <c r="C113" s="113"/>
      <c r="D113" s="114"/>
      <c r="E113" s="114"/>
      <c r="F113" s="122"/>
      <c r="G113" s="122"/>
      <c r="H113" s="122"/>
      <c r="I113" s="122"/>
      <c r="J113" s="114"/>
    </row>
    <row r="114" spans="2:10">
      <c r="B114" s="113"/>
      <c r="C114" s="113"/>
      <c r="D114" s="114"/>
      <c r="E114" s="114"/>
      <c r="F114" s="122"/>
      <c r="G114" s="122"/>
      <c r="H114" s="122"/>
      <c r="I114" s="122"/>
      <c r="J114" s="114"/>
    </row>
    <row r="115" spans="2:10">
      <c r="B115" s="113"/>
      <c r="C115" s="113"/>
      <c r="D115" s="114"/>
      <c r="E115" s="114"/>
      <c r="F115" s="122"/>
      <c r="G115" s="122"/>
      <c r="H115" s="122"/>
      <c r="I115" s="122"/>
      <c r="J115" s="114"/>
    </row>
    <row r="116" spans="2:10">
      <c r="B116" s="113"/>
      <c r="C116" s="113"/>
      <c r="D116" s="114"/>
      <c r="E116" s="114"/>
      <c r="F116" s="122"/>
      <c r="G116" s="122"/>
      <c r="H116" s="122"/>
      <c r="I116" s="122"/>
      <c r="J116" s="114"/>
    </row>
    <row r="117" spans="2:10">
      <c r="B117" s="113"/>
      <c r="C117" s="113"/>
      <c r="D117" s="114"/>
      <c r="E117" s="114"/>
      <c r="F117" s="122"/>
      <c r="G117" s="122"/>
      <c r="H117" s="122"/>
      <c r="I117" s="122"/>
      <c r="J117" s="114"/>
    </row>
    <row r="118" spans="2:10">
      <c r="B118" s="113"/>
      <c r="C118" s="113"/>
      <c r="D118" s="114"/>
      <c r="E118" s="114"/>
      <c r="F118" s="122"/>
      <c r="G118" s="122"/>
      <c r="H118" s="122"/>
      <c r="I118" s="122"/>
      <c r="J118" s="114"/>
    </row>
    <row r="119" spans="2:10">
      <c r="B119" s="113"/>
      <c r="C119" s="113"/>
      <c r="D119" s="114"/>
      <c r="E119" s="114"/>
      <c r="F119" s="122"/>
      <c r="G119" s="122"/>
      <c r="H119" s="122"/>
      <c r="I119" s="122"/>
      <c r="J119" s="114"/>
    </row>
    <row r="120" spans="2:10">
      <c r="B120" s="113"/>
      <c r="C120" s="113"/>
      <c r="D120" s="114"/>
      <c r="E120" s="114"/>
      <c r="F120" s="122"/>
      <c r="G120" s="122"/>
      <c r="H120" s="122"/>
      <c r="I120" s="122"/>
      <c r="J120" s="114"/>
    </row>
    <row r="121" spans="2:10">
      <c r="B121" s="113"/>
      <c r="C121" s="113"/>
      <c r="D121" s="114"/>
      <c r="E121" s="114"/>
      <c r="F121" s="122"/>
      <c r="G121" s="122"/>
      <c r="H121" s="122"/>
      <c r="I121" s="122"/>
      <c r="J121" s="114"/>
    </row>
    <row r="122" spans="2:10">
      <c r="B122" s="113"/>
      <c r="C122" s="113"/>
      <c r="D122" s="114"/>
      <c r="E122" s="114"/>
      <c r="F122" s="122"/>
      <c r="G122" s="122"/>
      <c r="H122" s="122"/>
      <c r="I122" s="122"/>
      <c r="J122" s="114"/>
    </row>
    <row r="123" spans="2:10">
      <c r="B123" s="113"/>
      <c r="C123" s="113"/>
      <c r="D123" s="114"/>
      <c r="E123" s="114"/>
      <c r="F123" s="122"/>
      <c r="G123" s="122"/>
      <c r="H123" s="122"/>
      <c r="I123" s="122"/>
      <c r="J123" s="114"/>
    </row>
    <row r="124" spans="2:10">
      <c r="B124" s="113"/>
      <c r="C124" s="113"/>
      <c r="D124" s="114"/>
      <c r="E124" s="114"/>
      <c r="F124" s="122"/>
      <c r="G124" s="122"/>
      <c r="H124" s="122"/>
      <c r="I124" s="122"/>
      <c r="J124" s="114"/>
    </row>
    <row r="125" spans="2:10">
      <c r="B125" s="113"/>
      <c r="C125" s="113"/>
      <c r="D125" s="114"/>
      <c r="E125" s="114"/>
      <c r="F125" s="122"/>
      <c r="G125" s="122"/>
      <c r="H125" s="122"/>
      <c r="I125" s="122"/>
      <c r="J125" s="114"/>
    </row>
    <row r="126" spans="2:10">
      <c r="B126" s="113"/>
      <c r="C126" s="113"/>
      <c r="D126" s="114"/>
      <c r="E126" s="114"/>
      <c r="F126" s="122"/>
      <c r="G126" s="122"/>
      <c r="H126" s="122"/>
      <c r="I126" s="122"/>
      <c r="J126" s="114"/>
    </row>
    <row r="127" spans="2:10">
      <c r="B127" s="113"/>
      <c r="C127" s="113"/>
      <c r="D127" s="114"/>
      <c r="E127" s="114"/>
      <c r="F127" s="122"/>
      <c r="G127" s="122"/>
      <c r="H127" s="122"/>
      <c r="I127" s="122"/>
      <c r="J127" s="114"/>
    </row>
    <row r="128" spans="2:10">
      <c r="B128" s="113"/>
      <c r="C128" s="113"/>
      <c r="D128" s="114"/>
      <c r="E128" s="114"/>
      <c r="F128" s="122"/>
      <c r="G128" s="122"/>
      <c r="H128" s="122"/>
      <c r="I128" s="122"/>
      <c r="J128" s="114"/>
    </row>
    <row r="129" spans="2:10">
      <c r="B129" s="113"/>
      <c r="C129" s="113"/>
      <c r="D129" s="114"/>
      <c r="E129" s="114"/>
      <c r="F129" s="122"/>
      <c r="G129" s="122"/>
      <c r="H129" s="122"/>
      <c r="I129" s="122"/>
      <c r="J129" s="114"/>
    </row>
    <row r="130" spans="2:10">
      <c r="B130" s="113"/>
      <c r="C130" s="113"/>
      <c r="D130" s="114"/>
      <c r="E130" s="114"/>
      <c r="F130" s="122"/>
      <c r="G130" s="122"/>
      <c r="H130" s="122"/>
      <c r="I130" s="122"/>
      <c r="J130" s="114"/>
    </row>
    <row r="131" spans="2:10">
      <c r="B131" s="113"/>
      <c r="C131" s="113"/>
      <c r="D131" s="114"/>
      <c r="E131" s="114"/>
      <c r="F131" s="122"/>
      <c r="G131" s="122"/>
      <c r="H131" s="122"/>
      <c r="I131" s="122"/>
      <c r="J131" s="114"/>
    </row>
    <row r="132" spans="2:10">
      <c r="B132" s="113"/>
      <c r="C132" s="113"/>
      <c r="D132" s="114"/>
      <c r="E132" s="114"/>
      <c r="F132" s="122"/>
      <c r="G132" s="122"/>
      <c r="H132" s="122"/>
      <c r="I132" s="122"/>
      <c r="J132" s="114"/>
    </row>
    <row r="133" spans="2:10">
      <c r="B133" s="113"/>
      <c r="C133" s="113"/>
      <c r="D133" s="114"/>
      <c r="E133" s="114"/>
      <c r="F133" s="122"/>
      <c r="G133" s="122"/>
      <c r="H133" s="122"/>
      <c r="I133" s="122"/>
      <c r="J133" s="114"/>
    </row>
    <row r="134" spans="2:10">
      <c r="B134" s="113"/>
      <c r="C134" s="113"/>
      <c r="D134" s="114"/>
      <c r="E134" s="114"/>
      <c r="F134" s="122"/>
      <c r="G134" s="122"/>
      <c r="H134" s="122"/>
      <c r="I134" s="122"/>
      <c r="J134" s="114"/>
    </row>
    <row r="135" spans="2:10">
      <c r="B135" s="113"/>
      <c r="C135" s="113"/>
      <c r="D135" s="114"/>
      <c r="E135" s="114"/>
      <c r="F135" s="122"/>
      <c r="G135" s="122"/>
      <c r="H135" s="122"/>
      <c r="I135" s="122"/>
      <c r="J135" s="114"/>
    </row>
    <row r="136" spans="2:10">
      <c r="B136" s="113"/>
      <c r="C136" s="113"/>
      <c r="D136" s="114"/>
      <c r="E136" s="114"/>
      <c r="F136" s="122"/>
      <c r="G136" s="122"/>
      <c r="H136" s="122"/>
      <c r="I136" s="122"/>
      <c r="J136" s="114"/>
    </row>
    <row r="137" spans="2:10">
      <c r="B137" s="113"/>
      <c r="C137" s="113"/>
      <c r="D137" s="114"/>
      <c r="E137" s="114"/>
      <c r="F137" s="122"/>
      <c r="G137" s="122"/>
      <c r="H137" s="122"/>
      <c r="I137" s="122"/>
      <c r="J137" s="114"/>
    </row>
    <row r="138" spans="2:10">
      <c r="B138" s="113"/>
      <c r="C138" s="113"/>
      <c r="D138" s="114"/>
      <c r="E138" s="114"/>
      <c r="F138" s="122"/>
      <c r="G138" s="122"/>
      <c r="H138" s="122"/>
      <c r="I138" s="122"/>
      <c r="J138" s="114"/>
    </row>
    <row r="139" spans="2:10">
      <c r="B139" s="113"/>
      <c r="C139" s="113"/>
      <c r="D139" s="114"/>
      <c r="E139" s="114"/>
      <c r="F139" s="122"/>
      <c r="G139" s="122"/>
      <c r="H139" s="122"/>
      <c r="I139" s="122"/>
      <c r="J139" s="114"/>
    </row>
    <row r="140" spans="2:10">
      <c r="B140" s="113"/>
      <c r="C140" s="113"/>
      <c r="D140" s="114"/>
      <c r="E140" s="114"/>
      <c r="F140" s="122"/>
      <c r="G140" s="122"/>
      <c r="H140" s="122"/>
      <c r="I140" s="122"/>
      <c r="J140" s="114"/>
    </row>
    <row r="141" spans="2:10">
      <c r="B141" s="113"/>
      <c r="C141" s="113"/>
      <c r="D141" s="114"/>
      <c r="E141" s="114"/>
      <c r="F141" s="122"/>
      <c r="G141" s="122"/>
      <c r="H141" s="122"/>
      <c r="I141" s="122"/>
      <c r="J141" s="114"/>
    </row>
    <row r="142" spans="2:10">
      <c r="B142" s="113"/>
      <c r="C142" s="113"/>
      <c r="D142" s="114"/>
      <c r="E142" s="114"/>
      <c r="F142" s="122"/>
      <c r="G142" s="122"/>
      <c r="H142" s="122"/>
      <c r="I142" s="122"/>
      <c r="J142" s="114"/>
    </row>
    <row r="143" spans="2:10">
      <c r="B143" s="113"/>
      <c r="C143" s="113"/>
      <c r="D143" s="114"/>
      <c r="E143" s="114"/>
      <c r="F143" s="122"/>
      <c r="G143" s="122"/>
      <c r="H143" s="122"/>
      <c r="I143" s="122"/>
      <c r="J143" s="114"/>
    </row>
    <row r="144" spans="2:10">
      <c r="B144" s="113"/>
      <c r="C144" s="113"/>
      <c r="D144" s="114"/>
      <c r="E144" s="114"/>
      <c r="F144" s="122"/>
      <c r="G144" s="122"/>
      <c r="H144" s="122"/>
      <c r="I144" s="122"/>
      <c r="J144" s="114"/>
    </row>
    <row r="145" spans="2:10">
      <c r="B145" s="113"/>
      <c r="C145" s="113"/>
      <c r="D145" s="114"/>
      <c r="E145" s="114"/>
      <c r="F145" s="122"/>
      <c r="G145" s="122"/>
      <c r="H145" s="122"/>
      <c r="I145" s="122"/>
      <c r="J145" s="114"/>
    </row>
    <row r="146" spans="2:10">
      <c r="B146" s="113"/>
      <c r="C146" s="113"/>
      <c r="D146" s="114"/>
      <c r="E146" s="114"/>
      <c r="F146" s="122"/>
      <c r="G146" s="122"/>
      <c r="H146" s="122"/>
      <c r="I146" s="122"/>
      <c r="J146" s="114"/>
    </row>
    <row r="147" spans="2:10">
      <c r="B147" s="113"/>
      <c r="C147" s="113"/>
      <c r="D147" s="114"/>
      <c r="E147" s="114"/>
      <c r="F147" s="122"/>
      <c r="G147" s="122"/>
      <c r="H147" s="122"/>
      <c r="I147" s="122"/>
      <c r="J147" s="114"/>
    </row>
    <row r="148" spans="2:10">
      <c r="B148" s="113"/>
      <c r="C148" s="113"/>
      <c r="D148" s="114"/>
      <c r="E148" s="114"/>
      <c r="F148" s="122"/>
      <c r="G148" s="122"/>
      <c r="H148" s="122"/>
      <c r="I148" s="122"/>
      <c r="J148" s="114"/>
    </row>
    <row r="149" spans="2:10">
      <c r="B149" s="113"/>
      <c r="C149" s="113"/>
      <c r="D149" s="114"/>
      <c r="E149" s="114"/>
      <c r="F149" s="122"/>
      <c r="G149" s="122"/>
      <c r="H149" s="122"/>
      <c r="I149" s="122"/>
      <c r="J149" s="114"/>
    </row>
    <row r="150" spans="2:10">
      <c r="B150" s="113"/>
      <c r="C150" s="113"/>
      <c r="D150" s="114"/>
      <c r="E150" s="114"/>
      <c r="F150" s="122"/>
      <c r="G150" s="122"/>
      <c r="H150" s="122"/>
      <c r="I150" s="122"/>
      <c r="J150" s="114"/>
    </row>
    <row r="151" spans="2:10">
      <c r="B151" s="113"/>
      <c r="C151" s="113"/>
      <c r="D151" s="114"/>
      <c r="E151" s="114"/>
      <c r="F151" s="122"/>
      <c r="G151" s="122"/>
      <c r="H151" s="122"/>
      <c r="I151" s="122"/>
      <c r="J151" s="114"/>
    </row>
    <row r="152" spans="2:10">
      <c r="B152" s="113"/>
      <c r="C152" s="113"/>
      <c r="D152" s="114"/>
      <c r="E152" s="114"/>
      <c r="F152" s="122"/>
      <c r="G152" s="122"/>
      <c r="H152" s="122"/>
      <c r="I152" s="122"/>
      <c r="J152" s="114"/>
    </row>
    <row r="153" spans="2:10">
      <c r="B153" s="113"/>
      <c r="C153" s="113"/>
      <c r="D153" s="114"/>
      <c r="E153" s="114"/>
      <c r="F153" s="122"/>
      <c r="G153" s="122"/>
      <c r="H153" s="122"/>
      <c r="I153" s="122"/>
      <c r="J153" s="114"/>
    </row>
    <row r="154" spans="2:10">
      <c r="B154" s="113"/>
      <c r="C154" s="113"/>
      <c r="D154" s="114"/>
      <c r="E154" s="114"/>
      <c r="F154" s="122"/>
      <c r="G154" s="122"/>
      <c r="H154" s="122"/>
      <c r="I154" s="122"/>
      <c r="J154" s="114"/>
    </row>
    <row r="155" spans="2:10">
      <c r="B155" s="113"/>
      <c r="C155" s="113"/>
      <c r="D155" s="114"/>
      <c r="E155" s="114"/>
      <c r="F155" s="122"/>
      <c r="G155" s="122"/>
      <c r="H155" s="122"/>
      <c r="I155" s="122"/>
      <c r="J155" s="114"/>
    </row>
    <row r="156" spans="2:10">
      <c r="B156" s="113"/>
      <c r="C156" s="113"/>
      <c r="D156" s="114"/>
      <c r="E156" s="114"/>
      <c r="F156" s="122"/>
      <c r="G156" s="122"/>
      <c r="H156" s="122"/>
      <c r="I156" s="122"/>
      <c r="J156" s="114"/>
    </row>
    <row r="157" spans="2:10">
      <c r="B157" s="113"/>
      <c r="C157" s="113"/>
      <c r="D157" s="114"/>
      <c r="E157" s="114"/>
      <c r="F157" s="122"/>
      <c r="G157" s="122"/>
      <c r="H157" s="122"/>
      <c r="I157" s="122"/>
      <c r="J157" s="114"/>
    </row>
    <row r="158" spans="2:10">
      <c r="B158" s="113"/>
      <c r="C158" s="113"/>
      <c r="D158" s="114"/>
      <c r="E158" s="114"/>
      <c r="F158" s="122"/>
      <c r="G158" s="122"/>
      <c r="H158" s="122"/>
      <c r="I158" s="122"/>
      <c r="J158" s="114"/>
    </row>
    <row r="159" spans="2:10">
      <c r="B159" s="113"/>
      <c r="C159" s="113"/>
      <c r="D159" s="114"/>
      <c r="E159" s="114"/>
      <c r="F159" s="122"/>
      <c r="G159" s="122"/>
      <c r="H159" s="122"/>
      <c r="I159" s="122"/>
      <c r="J159" s="114"/>
    </row>
    <row r="160" spans="2:10">
      <c r="B160" s="113"/>
      <c r="C160" s="113"/>
      <c r="D160" s="114"/>
      <c r="E160" s="114"/>
      <c r="F160" s="122"/>
      <c r="G160" s="122"/>
      <c r="H160" s="122"/>
      <c r="I160" s="122"/>
      <c r="J160" s="114"/>
    </row>
    <row r="161" spans="2:10">
      <c r="B161" s="113"/>
      <c r="C161" s="113"/>
      <c r="D161" s="114"/>
      <c r="E161" s="114"/>
      <c r="F161" s="122"/>
      <c r="G161" s="122"/>
      <c r="H161" s="122"/>
      <c r="I161" s="122"/>
      <c r="J161" s="114"/>
    </row>
    <row r="162" spans="2:10">
      <c r="B162" s="113"/>
      <c r="C162" s="113"/>
      <c r="D162" s="114"/>
      <c r="E162" s="114"/>
      <c r="F162" s="122"/>
      <c r="G162" s="122"/>
      <c r="H162" s="122"/>
      <c r="I162" s="122"/>
      <c r="J162" s="114"/>
    </row>
    <row r="163" spans="2:10">
      <c r="B163" s="113"/>
      <c r="C163" s="113"/>
      <c r="D163" s="114"/>
      <c r="E163" s="114"/>
      <c r="F163" s="122"/>
      <c r="G163" s="122"/>
      <c r="H163" s="122"/>
      <c r="I163" s="122"/>
      <c r="J163" s="114"/>
    </row>
    <row r="164" spans="2:10">
      <c r="B164" s="113"/>
      <c r="C164" s="113"/>
      <c r="D164" s="114"/>
      <c r="E164" s="114"/>
      <c r="F164" s="122"/>
      <c r="G164" s="122"/>
      <c r="H164" s="122"/>
      <c r="I164" s="122"/>
      <c r="J164" s="114"/>
    </row>
    <row r="165" spans="2:10">
      <c r="B165" s="113"/>
      <c r="C165" s="113"/>
      <c r="D165" s="114"/>
      <c r="E165" s="114"/>
      <c r="F165" s="122"/>
      <c r="G165" s="122"/>
      <c r="H165" s="122"/>
      <c r="I165" s="122"/>
      <c r="J165" s="114"/>
    </row>
    <row r="166" spans="2:10">
      <c r="B166" s="113"/>
      <c r="C166" s="113"/>
      <c r="D166" s="114"/>
      <c r="E166" s="114"/>
      <c r="F166" s="122"/>
      <c r="G166" s="122"/>
      <c r="H166" s="122"/>
      <c r="I166" s="122"/>
      <c r="J166" s="114"/>
    </row>
    <row r="167" spans="2:10">
      <c r="B167" s="113"/>
      <c r="C167" s="113"/>
      <c r="D167" s="114"/>
      <c r="E167" s="114"/>
      <c r="F167" s="122"/>
      <c r="G167" s="122"/>
      <c r="H167" s="122"/>
      <c r="I167" s="122"/>
      <c r="J167" s="114"/>
    </row>
    <row r="168" spans="2:10">
      <c r="B168" s="113"/>
      <c r="C168" s="113"/>
      <c r="D168" s="114"/>
      <c r="E168" s="114"/>
      <c r="F168" s="122"/>
      <c r="G168" s="122"/>
      <c r="H168" s="122"/>
      <c r="I168" s="122"/>
      <c r="J168" s="114"/>
    </row>
    <row r="169" spans="2:10">
      <c r="B169" s="113"/>
      <c r="C169" s="113"/>
      <c r="D169" s="114"/>
      <c r="E169" s="114"/>
      <c r="F169" s="122"/>
      <c r="G169" s="122"/>
      <c r="H169" s="122"/>
      <c r="I169" s="122"/>
      <c r="J169" s="114"/>
    </row>
    <row r="170" spans="2:10">
      <c r="B170" s="113"/>
      <c r="C170" s="113"/>
      <c r="D170" s="114"/>
      <c r="E170" s="114"/>
      <c r="F170" s="122"/>
      <c r="G170" s="122"/>
      <c r="H170" s="122"/>
      <c r="I170" s="122"/>
      <c r="J170" s="114"/>
    </row>
    <row r="171" spans="2:10">
      <c r="B171" s="113"/>
      <c r="C171" s="113"/>
      <c r="D171" s="114"/>
      <c r="E171" s="114"/>
      <c r="F171" s="122"/>
      <c r="G171" s="122"/>
      <c r="H171" s="122"/>
      <c r="I171" s="122"/>
      <c r="J171" s="114"/>
    </row>
    <row r="172" spans="2:10">
      <c r="B172" s="113"/>
      <c r="C172" s="113"/>
      <c r="D172" s="114"/>
      <c r="E172" s="114"/>
      <c r="F172" s="122"/>
      <c r="G172" s="122"/>
      <c r="H172" s="122"/>
      <c r="I172" s="122"/>
      <c r="J172" s="114"/>
    </row>
    <row r="173" spans="2:10">
      <c r="B173" s="113"/>
      <c r="C173" s="113"/>
      <c r="D173" s="114"/>
      <c r="E173" s="114"/>
      <c r="F173" s="122"/>
      <c r="G173" s="122"/>
      <c r="H173" s="122"/>
      <c r="I173" s="122"/>
      <c r="J173" s="114"/>
    </row>
    <row r="174" spans="2:10">
      <c r="B174" s="113"/>
      <c r="C174" s="113"/>
      <c r="D174" s="114"/>
      <c r="E174" s="114"/>
      <c r="F174" s="122"/>
      <c r="G174" s="122"/>
      <c r="H174" s="122"/>
      <c r="I174" s="122"/>
      <c r="J174" s="114"/>
    </row>
    <row r="175" spans="2:10">
      <c r="B175" s="113"/>
      <c r="C175" s="113"/>
      <c r="D175" s="114"/>
      <c r="E175" s="114"/>
      <c r="F175" s="122"/>
      <c r="G175" s="122"/>
      <c r="H175" s="122"/>
      <c r="I175" s="122"/>
      <c r="J175" s="114"/>
    </row>
    <row r="176" spans="2:10">
      <c r="B176" s="113"/>
      <c r="C176" s="113"/>
      <c r="D176" s="114"/>
      <c r="E176" s="114"/>
      <c r="F176" s="122"/>
      <c r="G176" s="122"/>
      <c r="H176" s="122"/>
      <c r="I176" s="122"/>
      <c r="J176" s="114"/>
    </row>
    <row r="177" spans="2:10">
      <c r="B177" s="113"/>
      <c r="C177" s="113"/>
      <c r="D177" s="114"/>
      <c r="E177" s="114"/>
      <c r="F177" s="122"/>
      <c r="G177" s="122"/>
      <c r="H177" s="122"/>
      <c r="I177" s="122"/>
      <c r="J177" s="114"/>
    </row>
    <row r="178" spans="2:10">
      <c r="B178" s="113"/>
      <c r="C178" s="113"/>
      <c r="D178" s="114"/>
      <c r="E178" s="114"/>
      <c r="F178" s="122"/>
      <c r="G178" s="122"/>
      <c r="H178" s="122"/>
      <c r="I178" s="122"/>
      <c r="J178" s="114"/>
    </row>
    <row r="179" spans="2:10">
      <c r="B179" s="113"/>
      <c r="C179" s="113"/>
      <c r="D179" s="114"/>
      <c r="E179" s="114"/>
      <c r="F179" s="122"/>
      <c r="G179" s="122"/>
      <c r="H179" s="122"/>
      <c r="I179" s="122"/>
      <c r="J179" s="114"/>
    </row>
    <row r="180" spans="2:10">
      <c r="B180" s="113"/>
      <c r="C180" s="113"/>
      <c r="D180" s="114"/>
      <c r="E180" s="114"/>
      <c r="F180" s="122"/>
      <c r="G180" s="122"/>
      <c r="H180" s="122"/>
      <c r="I180" s="122"/>
      <c r="J180" s="114"/>
    </row>
    <row r="181" spans="2:10">
      <c r="B181" s="113"/>
      <c r="C181" s="113"/>
      <c r="D181" s="114"/>
      <c r="E181" s="114"/>
      <c r="F181" s="122"/>
      <c r="G181" s="122"/>
      <c r="H181" s="122"/>
      <c r="I181" s="122"/>
      <c r="J181" s="114"/>
    </row>
    <row r="182" spans="2:10">
      <c r="B182" s="113"/>
      <c r="C182" s="113"/>
      <c r="D182" s="114"/>
      <c r="E182" s="114"/>
      <c r="F182" s="122"/>
      <c r="G182" s="122"/>
      <c r="H182" s="122"/>
      <c r="I182" s="122"/>
      <c r="J182" s="114"/>
    </row>
    <row r="183" spans="2:10">
      <c r="B183" s="113"/>
      <c r="C183" s="113"/>
      <c r="D183" s="114"/>
      <c r="E183" s="114"/>
      <c r="F183" s="122"/>
      <c r="G183" s="122"/>
      <c r="H183" s="122"/>
      <c r="I183" s="122"/>
      <c r="J183" s="114"/>
    </row>
    <row r="184" spans="2:10">
      <c r="B184" s="113"/>
      <c r="C184" s="113"/>
      <c r="D184" s="114"/>
      <c r="E184" s="114"/>
      <c r="F184" s="122"/>
      <c r="G184" s="122"/>
      <c r="H184" s="122"/>
      <c r="I184" s="122"/>
      <c r="J184" s="114"/>
    </row>
    <row r="185" spans="2:10">
      <c r="B185" s="113"/>
      <c r="C185" s="113"/>
      <c r="D185" s="114"/>
      <c r="E185" s="114"/>
      <c r="F185" s="122"/>
      <c r="G185" s="122"/>
      <c r="H185" s="122"/>
      <c r="I185" s="122"/>
      <c r="J185" s="114"/>
    </row>
    <row r="186" spans="2:10">
      <c r="B186" s="113"/>
      <c r="C186" s="113"/>
      <c r="D186" s="114"/>
      <c r="E186" s="114"/>
      <c r="F186" s="122"/>
      <c r="G186" s="122"/>
      <c r="H186" s="122"/>
      <c r="I186" s="122"/>
      <c r="J186" s="114"/>
    </row>
    <row r="187" spans="2:10">
      <c r="B187" s="113"/>
      <c r="C187" s="113"/>
      <c r="D187" s="114"/>
      <c r="E187" s="114"/>
      <c r="F187" s="122"/>
      <c r="G187" s="122"/>
      <c r="H187" s="122"/>
      <c r="I187" s="122"/>
      <c r="J187" s="114"/>
    </row>
    <row r="188" spans="2:10">
      <c r="B188" s="113"/>
      <c r="C188" s="113"/>
      <c r="D188" s="114"/>
      <c r="E188" s="114"/>
      <c r="F188" s="122"/>
      <c r="G188" s="122"/>
      <c r="H188" s="122"/>
      <c r="I188" s="122"/>
      <c r="J188" s="114"/>
    </row>
    <row r="189" spans="2:10">
      <c r="B189" s="113"/>
      <c r="C189" s="113"/>
      <c r="D189" s="114"/>
      <c r="E189" s="114"/>
      <c r="F189" s="122"/>
      <c r="G189" s="122"/>
      <c r="H189" s="122"/>
      <c r="I189" s="122"/>
      <c r="J189" s="114"/>
    </row>
    <row r="190" spans="2:10">
      <c r="B190" s="113"/>
      <c r="C190" s="113"/>
      <c r="D190" s="114"/>
      <c r="E190" s="114"/>
      <c r="F190" s="122"/>
      <c r="G190" s="122"/>
      <c r="H190" s="122"/>
      <c r="I190" s="122"/>
      <c r="J190" s="114"/>
    </row>
    <row r="191" spans="2:10">
      <c r="B191" s="113"/>
      <c r="C191" s="113"/>
      <c r="D191" s="114"/>
      <c r="E191" s="114"/>
      <c r="F191" s="122"/>
      <c r="G191" s="122"/>
      <c r="H191" s="122"/>
      <c r="I191" s="122"/>
      <c r="J191" s="114"/>
    </row>
    <row r="192" spans="2:10">
      <c r="B192" s="113"/>
      <c r="C192" s="113"/>
      <c r="D192" s="114"/>
      <c r="E192" s="114"/>
      <c r="F192" s="122"/>
      <c r="G192" s="122"/>
      <c r="H192" s="122"/>
      <c r="I192" s="122"/>
      <c r="J192" s="114"/>
    </row>
    <row r="193" spans="2:10">
      <c r="B193" s="113"/>
      <c r="C193" s="113"/>
      <c r="D193" s="114"/>
      <c r="E193" s="114"/>
      <c r="F193" s="122"/>
      <c r="G193" s="122"/>
      <c r="H193" s="122"/>
      <c r="I193" s="122"/>
      <c r="J193" s="114"/>
    </row>
    <row r="194" spans="2:10">
      <c r="B194" s="113"/>
      <c r="C194" s="113"/>
      <c r="D194" s="114"/>
      <c r="E194" s="114"/>
      <c r="F194" s="122"/>
      <c r="G194" s="122"/>
      <c r="H194" s="122"/>
      <c r="I194" s="122"/>
      <c r="J194" s="114"/>
    </row>
    <row r="195" spans="2:10">
      <c r="B195" s="113"/>
      <c r="C195" s="113"/>
      <c r="D195" s="114"/>
      <c r="E195" s="114"/>
      <c r="F195" s="122"/>
      <c r="G195" s="122"/>
      <c r="H195" s="122"/>
      <c r="I195" s="122"/>
      <c r="J195" s="114"/>
    </row>
    <row r="196" spans="2:10">
      <c r="B196" s="113"/>
      <c r="C196" s="113"/>
      <c r="D196" s="114"/>
      <c r="E196" s="114"/>
      <c r="F196" s="122"/>
      <c r="G196" s="122"/>
      <c r="H196" s="122"/>
      <c r="I196" s="122"/>
      <c r="J196" s="114"/>
    </row>
    <row r="197" spans="2:10">
      <c r="B197" s="113"/>
      <c r="C197" s="113"/>
      <c r="D197" s="114"/>
      <c r="E197" s="114"/>
      <c r="F197" s="122"/>
      <c r="G197" s="122"/>
      <c r="H197" s="122"/>
      <c r="I197" s="122"/>
      <c r="J197" s="114"/>
    </row>
    <row r="198" spans="2:10">
      <c r="B198" s="113"/>
      <c r="C198" s="113"/>
      <c r="D198" s="114"/>
      <c r="E198" s="114"/>
      <c r="F198" s="122"/>
      <c r="G198" s="122"/>
      <c r="H198" s="122"/>
      <c r="I198" s="122"/>
      <c r="J198" s="114"/>
    </row>
    <row r="199" spans="2:10">
      <c r="B199" s="113"/>
      <c r="C199" s="113"/>
      <c r="D199" s="114"/>
      <c r="E199" s="114"/>
      <c r="F199" s="122"/>
      <c r="G199" s="122"/>
      <c r="H199" s="122"/>
      <c r="I199" s="122"/>
      <c r="J199" s="114"/>
    </row>
    <row r="200" spans="2:10">
      <c r="B200" s="113"/>
      <c r="C200" s="113"/>
      <c r="D200" s="114"/>
      <c r="E200" s="114"/>
      <c r="F200" s="122"/>
      <c r="G200" s="122"/>
      <c r="H200" s="122"/>
      <c r="I200" s="122"/>
      <c r="J200" s="11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>
      <selection activeCell="R22" sqref="R22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132</v>
      </c>
      <c r="C1" s="67" t="s" vm="1">
        <v>205</v>
      </c>
    </row>
    <row r="2" spans="2:11">
      <c r="B2" s="46" t="s">
        <v>131</v>
      </c>
      <c r="C2" s="67" t="s">
        <v>206</v>
      </c>
    </row>
    <row r="3" spans="2:11">
      <c r="B3" s="46" t="s">
        <v>133</v>
      </c>
      <c r="C3" s="67" t="s">
        <v>207</v>
      </c>
    </row>
    <row r="4" spans="2:11">
      <c r="B4" s="46" t="s">
        <v>134</v>
      </c>
      <c r="C4" s="67">
        <v>2148</v>
      </c>
    </row>
    <row r="6" spans="2:11" ht="26.25" customHeight="1">
      <c r="B6" s="127" t="s">
        <v>163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1" s="3" customFormat="1" ht="63">
      <c r="B7" s="47" t="s">
        <v>106</v>
      </c>
      <c r="C7" s="49" t="s">
        <v>107</v>
      </c>
      <c r="D7" s="49" t="s">
        <v>14</v>
      </c>
      <c r="E7" s="49" t="s">
        <v>15</v>
      </c>
      <c r="F7" s="49" t="s">
        <v>52</v>
      </c>
      <c r="G7" s="49" t="s">
        <v>93</v>
      </c>
      <c r="H7" s="49" t="s">
        <v>48</v>
      </c>
      <c r="I7" s="49" t="s">
        <v>101</v>
      </c>
      <c r="J7" s="49" t="s">
        <v>135</v>
      </c>
      <c r="K7" s="64" t="s">
        <v>136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8" t="s">
        <v>1414</v>
      </c>
      <c r="C10" s="88"/>
      <c r="D10" s="88"/>
      <c r="E10" s="88"/>
      <c r="F10" s="88"/>
      <c r="G10" s="88"/>
      <c r="H10" s="88"/>
      <c r="I10" s="119">
        <v>0</v>
      </c>
      <c r="J10" s="120">
        <v>0</v>
      </c>
      <c r="K10" s="120">
        <v>0</v>
      </c>
    </row>
    <row r="11" spans="2:11" ht="21" customHeight="1">
      <c r="B11" s="116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16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3"/>
      <c r="C110" s="113"/>
      <c r="D110" s="122"/>
      <c r="E110" s="122"/>
      <c r="F110" s="122"/>
      <c r="G110" s="122"/>
      <c r="H110" s="122"/>
      <c r="I110" s="114"/>
      <c r="J110" s="114"/>
      <c r="K110" s="114"/>
    </row>
    <row r="111" spans="2:11">
      <c r="B111" s="113"/>
      <c r="C111" s="113"/>
      <c r="D111" s="122"/>
      <c r="E111" s="122"/>
      <c r="F111" s="122"/>
      <c r="G111" s="122"/>
      <c r="H111" s="122"/>
      <c r="I111" s="114"/>
      <c r="J111" s="114"/>
      <c r="K111" s="114"/>
    </row>
    <row r="112" spans="2:11">
      <c r="B112" s="113"/>
      <c r="C112" s="113"/>
      <c r="D112" s="122"/>
      <c r="E112" s="122"/>
      <c r="F112" s="122"/>
      <c r="G112" s="122"/>
      <c r="H112" s="122"/>
      <c r="I112" s="114"/>
      <c r="J112" s="114"/>
      <c r="K112" s="114"/>
    </row>
    <row r="113" spans="2:11">
      <c r="B113" s="113"/>
      <c r="C113" s="113"/>
      <c r="D113" s="122"/>
      <c r="E113" s="122"/>
      <c r="F113" s="122"/>
      <c r="G113" s="122"/>
      <c r="H113" s="122"/>
      <c r="I113" s="114"/>
      <c r="J113" s="114"/>
      <c r="K113" s="114"/>
    </row>
    <row r="114" spans="2:11">
      <c r="B114" s="113"/>
      <c r="C114" s="113"/>
      <c r="D114" s="122"/>
      <c r="E114" s="122"/>
      <c r="F114" s="122"/>
      <c r="G114" s="122"/>
      <c r="H114" s="122"/>
      <c r="I114" s="114"/>
      <c r="J114" s="114"/>
      <c r="K114" s="114"/>
    </row>
    <row r="115" spans="2:11">
      <c r="B115" s="113"/>
      <c r="C115" s="113"/>
      <c r="D115" s="122"/>
      <c r="E115" s="122"/>
      <c r="F115" s="122"/>
      <c r="G115" s="122"/>
      <c r="H115" s="122"/>
      <c r="I115" s="114"/>
      <c r="J115" s="114"/>
      <c r="K115" s="114"/>
    </row>
    <row r="116" spans="2:11">
      <c r="B116" s="113"/>
      <c r="C116" s="113"/>
      <c r="D116" s="122"/>
      <c r="E116" s="122"/>
      <c r="F116" s="122"/>
      <c r="G116" s="122"/>
      <c r="H116" s="122"/>
      <c r="I116" s="114"/>
      <c r="J116" s="114"/>
      <c r="K116" s="114"/>
    </row>
    <row r="117" spans="2:11">
      <c r="B117" s="113"/>
      <c r="C117" s="113"/>
      <c r="D117" s="122"/>
      <c r="E117" s="122"/>
      <c r="F117" s="122"/>
      <c r="G117" s="122"/>
      <c r="H117" s="122"/>
      <c r="I117" s="114"/>
      <c r="J117" s="114"/>
      <c r="K117" s="114"/>
    </row>
    <row r="118" spans="2:11">
      <c r="B118" s="113"/>
      <c r="C118" s="113"/>
      <c r="D118" s="122"/>
      <c r="E118" s="122"/>
      <c r="F118" s="122"/>
      <c r="G118" s="122"/>
      <c r="H118" s="122"/>
      <c r="I118" s="114"/>
      <c r="J118" s="114"/>
      <c r="K118" s="114"/>
    </row>
    <row r="119" spans="2:11">
      <c r="B119" s="113"/>
      <c r="C119" s="113"/>
      <c r="D119" s="122"/>
      <c r="E119" s="122"/>
      <c r="F119" s="122"/>
      <c r="G119" s="122"/>
      <c r="H119" s="122"/>
      <c r="I119" s="114"/>
      <c r="J119" s="114"/>
      <c r="K119" s="114"/>
    </row>
    <row r="120" spans="2:11">
      <c r="B120" s="113"/>
      <c r="C120" s="113"/>
      <c r="D120" s="122"/>
      <c r="E120" s="122"/>
      <c r="F120" s="122"/>
      <c r="G120" s="122"/>
      <c r="H120" s="122"/>
      <c r="I120" s="114"/>
      <c r="J120" s="114"/>
      <c r="K120" s="114"/>
    </row>
    <row r="121" spans="2:11">
      <c r="B121" s="113"/>
      <c r="C121" s="113"/>
      <c r="D121" s="122"/>
      <c r="E121" s="122"/>
      <c r="F121" s="122"/>
      <c r="G121" s="122"/>
      <c r="H121" s="122"/>
      <c r="I121" s="114"/>
      <c r="J121" s="114"/>
      <c r="K121" s="114"/>
    </row>
    <row r="122" spans="2:11">
      <c r="B122" s="113"/>
      <c r="C122" s="113"/>
      <c r="D122" s="122"/>
      <c r="E122" s="122"/>
      <c r="F122" s="122"/>
      <c r="G122" s="122"/>
      <c r="H122" s="122"/>
      <c r="I122" s="114"/>
      <c r="J122" s="114"/>
      <c r="K122" s="114"/>
    </row>
    <row r="123" spans="2:11">
      <c r="B123" s="113"/>
      <c r="C123" s="113"/>
      <c r="D123" s="122"/>
      <c r="E123" s="122"/>
      <c r="F123" s="122"/>
      <c r="G123" s="122"/>
      <c r="H123" s="122"/>
      <c r="I123" s="114"/>
      <c r="J123" s="114"/>
      <c r="K123" s="114"/>
    </row>
    <row r="124" spans="2:11">
      <c r="B124" s="113"/>
      <c r="C124" s="113"/>
      <c r="D124" s="122"/>
      <c r="E124" s="122"/>
      <c r="F124" s="122"/>
      <c r="G124" s="122"/>
      <c r="H124" s="122"/>
      <c r="I124" s="114"/>
      <c r="J124" s="114"/>
      <c r="K124" s="114"/>
    </row>
    <row r="125" spans="2:11">
      <c r="B125" s="113"/>
      <c r="C125" s="113"/>
      <c r="D125" s="122"/>
      <c r="E125" s="122"/>
      <c r="F125" s="122"/>
      <c r="G125" s="122"/>
      <c r="H125" s="122"/>
      <c r="I125" s="114"/>
      <c r="J125" s="114"/>
      <c r="K125" s="114"/>
    </row>
    <row r="126" spans="2:11">
      <c r="B126" s="113"/>
      <c r="C126" s="113"/>
      <c r="D126" s="122"/>
      <c r="E126" s="122"/>
      <c r="F126" s="122"/>
      <c r="G126" s="122"/>
      <c r="H126" s="122"/>
      <c r="I126" s="114"/>
      <c r="J126" s="114"/>
      <c r="K126" s="114"/>
    </row>
    <row r="127" spans="2:11">
      <c r="B127" s="113"/>
      <c r="C127" s="113"/>
      <c r="D127" s="122"/>
      <c r="E127" s="122"/>
      <c r="F127" s="122"/>
      <c r="G127" s="122"/>
      <c r="H127" s="122"/>
      <c r="I127" s="114"/>
      <c r="J127" s="114"/>
      <c r="K127" s="114"/>
    </row>
    <row r="128" spans="2:11">
      <c r="B128" s="113"/>
      <c r="C128" s="113"/>
      <c r="D128" s="122"/>
      <c r="E128" s="122"/>
      <c r="F128" s="122"/>
      <c r="G128" s="122"/>
      <c r="H128" s="122"/>
      <c r="I128" s="114"/>
      <c r="J128" s="114"/>
      <c r="K128" s="114"/>
    </row>
    <row r="129" spans="2:11">
      <c r="B129" s="113"/>
      <c r="C129" s="113"/>
      <c r="D129" s="122"/>
      <c r="E129" s="122"/>
      <c r="F129" s="122"/>
      <c r="G129" s="122"/>
      <c r="H129" s="122"/>
      <c r="I129" s="114"/>
      <c r="J129" s="114"/>
      <c r="K129" s="114"/>
    </row>
    <row r="130" spans="2:11">
      <c r="B130" s="113"/>
      <c r="C130" s="113"/>
      <c r="D130" s="122"/>
      <c r="E130" s="122"/>
      <c r="F130" s="122"/>
      <c r="G130" s="122"/>
      <c r="H130" s="122"/>
      <c r="I130" s="114"/>
      <c r="J130" s="114"/>
      <c r="K130" s="114"/>
    </row>
    <row r="131" spans="2:11">
      <c r="B131" s="113"/>
      <c r="C131" s="113"/>
      <c r="D131" s="122"/>
      <c r="E131" s="122"/>
      <c r="F131" s="122"/>
      <c r="G131" s="122"/>
      <c r="H131" s="122"/>
      <c r="I131" s="114"/>
      <c r="J131" s="114"/>
      <c r="K131" s="114"/>
    </row>
    <row r="132" spans="2:11">
      <c r="B132" s="113"/>
      <c r="C132" s="113"/>
      <c r="D132" s="122"/>
      <c r="E132" s="122"/>
      <c r="F132" s="122"/>
      <c r="G132" s="122"/>
      <c r="H132" s="122"/>
      <c r="I132" s="114"/>
      <c r="J132" s="114"/>
      <c r="K132" s="114"/>
    </row>
    <row r="133" spans="2:11">
      <c r="B133" s="113"/>
      <c r="C133" s="113"/>
      <c r="D133" s="122"/>
      <c r="E133" s="122"/>
      <c r="F133" s="122"/>
      <c r="G133" s="122"/>
      <c r="H133" s="122"/>
      <c r="I133" s="114"/>
      <c r="J133" s="114"/>
      <c r="K133" s="114"/>
    </row>
    <row r="134" spans="2:11">
      <c r="B134" s="113"/>
      <c r="C134" s="113"/>
      <c r="D134" s="122"/>
      <c r="E134" s="122"/>
      <c r="F134" s="122"/>
      <c r="G134" s="122"/>
      <c r="H134" s="122"/>
      <c r="I134" s="114"/>
      <c r="J134" s="114"/>
      <c r="K134" s="114"/>
    </row>
    <row r="135" spans="2:11">
      <c r="B135" s="113"/>
      <c r="C135" s="113"/>
      <c r="D135" s="122"/>
      <c r="E135" s="122"/>
      <c r="F135" s="122"/>
      <c r="G135" s="122"/>
      <c r="H135" s="122"/>
      <c r="I135" s="114"/>
      <c r="J135" s="114"/>
      <c r="K135" s="114"/>
    </row>
    <row r="136" spans="2:11">
      <c r="B136" s="113"/>
      <c r="C136" s="113"/>
      <c r="D136" s="122"/>
      <c r="E136" s="122"/>
      <c r="F136" s="122"/>
      <c r="G136" s="122"/>
      <c r="H136" s="122"/>
      <c r="I136" s="114"/>
      <c r="J136" s="114"/>
      <c r="K136" s="114"/>
    </row>
    <row r="137" spans="2:11">
      <c r="B137" s="113"/>
      <c r="C137" s="113"/>
      <c r="D137" s="122"/>
      <c r="E137" s="122"/>
      <c r="F137" s="122"/>
      <c r="G137" s="122"/>
      <c r="H137" s="122"/>
      <c r="I137" s="114"/>
      <c r="J137" s="114"/>
      <c r="K137" s="114"/>
    </row>
    <row r="138" spans="2:11">
      <c r="B138" s="113"/>
      <c r="C138" s="113"/>
      <c r="D138" s="122"/>
      <c r="E138" s="122"/>
      <c r="F138" s="122"/>
      <c r="G138" s="122"/>
      <c r="H138" s="122"/>
      <c r="I138" s="114"/>
      <c r="J138" s="114"/>
      <c r="K138" s="114"/>
    </row>
    <row r="139" spans="2:11">
      <c r="B139" s="113"/>
      <c r="C139" s="113"/>
      <c r="D139" s="122"/>
      <c r="E139" s="122"/>
      <c r="F139" s="122"/>
      <c r="G139" s="122"/>
      <c r="H139" s="122"/>
      <c r="I139" s="114"/>
      <c r="J139" s="114"/>
      <c r="K139" s="114"/>
    </row>
    <row r="140" spans="2:11">
      <c r="B140" s="113"/>
      <c r="C140" s="113"/>
      <c r="D140" s="122"/>
      <c r="E140" s="122"/>
      <c r="F140" s="122"/>
      <c r="G140" s="122"/>
      <c r="H140" s="122"/>
      <c r="I140" s="114"/>
      <c r="J140" s="114"/>
      <c r="K140" s="114"/>
    </row>
    <row r="141" spans="2:11">
      <c r="B141" s="113"/>
      <c r="C141" s="113"/>
      <c r="D141" s="122"/>
      <c r="E141" s="122"/>
      <c r="F141" s="122"/>
      <c r="G141" s="122"/>
      <c r="H141" s="122"/>
      <c r="I141" s="114"/>
      <c r="J141" s="114"/>
      <c r="K141" s="114"/>
    </row>
    <row r="142" spans="2:11">
      <c r="B142" s="113"/>
      <c r="C142" s="113"/>
      <c r="D142" s="122"/>
      <c r="E142" s="122"/>
      <c r="F142" s="122"/>
      <c r="G142" s="122"/>
      <c r="H142" s="122"/>
      <c r="I142" s="114"/>
      <c r="J142" s="114"/>
      <c r="K142" s="114"/>
    </row>
    <row r="143" spans="2:11">
      <c r="B143" s="113"/>
      <c r="C143" s="113"/>
      <c r="D143" s="122"/>
      <c r="E143" s="122"/>
      <c r="F143" s="122"/>
      <c r="G143" s="122"/>
      <c r="H143" s="122"/>
      <c r="I143" s="114"/>
      <c r="J143" s="114"/>
      <c r="K143" s="114"/>
    </row>
    <row r="144" spans="2:11">
      <c r="B144" s="113"/>
      <c r="C144" s="113"/>
      <c r="D144" s="122"/>
      <c r="E144" s="122"/>
      <c r="F144" s="122"/>
      <c r="G144" s="122"/>
      <c r="H144" s="122"/>
      <c r="I144" s="114"/>
      <c r="J144" s="114"/>
      <c r="K144" s="114"/>
    </row>
    <row r="145" spans="2:11">
      <c r="B145" s="113"/>
      <c r="C145" s="113"/>
      <c r="D145" s="122"/>
      <c r="E145" s="122"/>
      <c r="F145" s="122"/>
      <c r="G145" s="122"/>
      <c r="H145" s="122"/>
      <c r="I145" s="114"/>
      <c r="J145" s="114"/>
      <c r="K145" s="114"/>
    </row>
    <row r="146" spans="2:11">
      <c r="B146" s="113"/>
      <c r="C146" s="113"/>
      <c r="D146" s="122"/>
      <c r="E146" s="122"/>
      <c r="F146" s="122"/>
      <c r="G146" s="122"/>
      <c r="H146" s="122"/>
      <c r="I146" s="114"/>
      <c r="J146" s="114"/>
      <c r="K146" s="114"/>
    </row>
    <row r="147" spans="2:11">
      <c r="B147" s="113"/>
      <c r="C147" s="113"/>
      <c r="D147" s="122"/>
      <c r="E147" s="122"/>
      <c r="F147" s="122"/>
      <c r="G147" s="122"/>
      <c r="H147" s="122"/>
      <c r="I147" s="114"/>
      <c r="J147" s="114"/>
      <c r="K147" s="114"/>
    </row>
    <row r="148" spans="2:11">
      <c r="B148" s="113"/>
      <c r="C148" s="113"/>
      <c r="D148" s="122"/>
      <c r="E148" s="122"/>
      <c r="F148" s="122"/>
      <c r="G148" s="122"/>
      <c r="H148" s="122"/>
      <c r="I148" s="114"/>
      <c r="J148" s="114"/>
      <c r="K148" s="114"/>
    </row>
    <row r="149" spans="2:11">
      <c r="B149" s="113"/>
      <c r="C149" s="113"/>
      <c r="D149" s="122"/>
      <c r="E149" s="122"/>
      <c r="F149" s="122"/>
      <c r="G149" s="122"/>
      <c r="H149" s="122"/>
      <c r="I149" s="114"/>
      <c r="J149" s="114"/>
      <c r="K149" s="114"/>
    </row>
    <row r="150" spans="2:11">
      <c r="B150" s="113"/>
      <c r="C150" s="113"/>
      <c r="D150" s="122"/>
      <c r="E150" s="122"/>
      <c r="F150" s="122"/>
      <c r="G150" s="122"/>
      <c r="H150" s="122"/>
      <c r="I150" s="114"/>
      <c r="J150" s="114"/>
      <c r="K150" s="114"/>
    </row>
    <row r="151" spans="2:11">
      <c r="B151" s="113"/>
      <c r="C151" s="113"/>
      <c r="D151" s="122"/>
      <c r="E151" s="122"/>
      <c r="F151" s="122"/>
      <c r="G151" s="122"/>
      <c r="H151" s="122"/>
      <c r="I151" s="114"/>
      <c r="J151" s="114"/>
      <c r="K151" s="114"/>
    </row>
    <row r="152" spans="2:11">
      <c r="B152" s="113"/>
      <c r="C152" s="113"/>
      <c r="D152" s="122"/>
      <c r="E152" s="122"/>
      <c r="F152" s="122"/>
      <c r="G152" s="122"/>
      <c r="H152" s="122"/>
      <c r="I152" s="114"/>
      <c r="J152" s="114"/>
      <c r="K152" s="114"/>
    </row>
    <row r="153" spans="2:11">
      <c r="B153" s="113"/>
      <c r="C153" s="113"/>
      <c r="D153" s="122"/>
      <c r="E153" s="122"/>
      <c r="F153" s="122"/>
      <c r="G153" s="122"/>
      <c r="H153" s="122"/>
      <c r="I153" s="114"/>
      <c r="J153" s="114"/>
      <c r="K153" s="114"/>
    </row>
    <row r="154" spans="2:11">
      <c r="B154" s="113"/>
      <c r="C154" s="113"/>
      <c r="D154" s="122"/>
      <c r="E154" s="122"/>
      <c r="F154" s="122"/>
      <c r="G154" s="122"/>
      <c r="H154" s="122"/>
      <c r="I154" s="114"/>
      <c r="J154" s="114"/>
      <c r="K154" s="114"/>
    </row>
    <row r="155" spans="2:11">
      <c r="B155" s="113"/>
      <c r="C155" s="113"/>
      <c r="D155" s="122"/>
      <c r="E155" s="122"/>
      <c r="F155" s="122"/>
      <c r="G155" s="122"/>
      <c r="H155" s="122"/>
      <c r="I155" s="114"/>
      <c r="J155" s="114"/>
      <c r="K155" s="114"/>
    </row>
    <row r="156" spans="2:11">
      <c r="B156" s="113"/>
      <c r="C156" s="113"/>
      <c r="D156" s="122"/>
      <c r="E156" s="122"/>
      <c r="F156" s="122"/>
      <c r="G156" s="122"/>
      <c r="H156" s="122"/>
      <c r="I156" s="114"/>
      <c r="J156" s="114"/>
      <c r="K156" s="114"/>
    </row>
    <row r="157" spans="2:11">
      <c r="B157" s="113"/>
      <c r="C157" s="113"/>
      <c r="D157" s="122"/>
      <c r="E157" s="122"/>
      <c r="F157" s="122"/>
      <c r="G157" s="122"/>
      <c r="H157" s="122"/>
      <c r="I157" s="114"/>
      <c r="J157" s="114"/>
      <c r="K157" s="114"/>
    </row>
    <row r="158" spans="2:11">
      <c r="B158" s="113"/>
      <c r="C158" s="113"/>
      <c r="D158" s="122"/>
      <c r="E158" s="122"/>
      <c r="F158" s="122"/>
      <c r="G158" s="122"/>
      <c r="H158" s="122"/>
      <c r="I158" s="114"/>
      <c r="J158" s="114"/>
      <c r="K158" s="114"/>
    </row>
    <row r="159" spans="2:11">
      <c r="B159" s="113"/>
      <c r="C159" s="113"/>
      <c r="D159" s="122"/>
      <c r="E159" s="122"/>
      <c r="F159" s="122"/>
      <c r="G159" s="122"/>
      <c r="H159" s="122"/>
      <c r="I159" s="114"/>
      <c r="J159" s="114"/>
      <c r="K159" s="114"/>
    </row>
    <row r="160" spans="2:11">
      <c r="B160" s="113"/>
      <c r="C160" s="113"/>
      <c r="D160" s="122"/>
      <c r="E160" s="122"/>
      <c r="F160" s="122"/>
      <c r="G160" s="122"/>
      <c r="H160" s="122"/>
      <c r="I160" s="114"/>
      <c r="J160" s="114"/>
      <c r="K160" s="114"/>
    </row>
    <row r="161" spans="2:11">
      <c r="B161" s="113"/>
      <c r="C161" s="113"/>
      <c r="D161" s="122"/>
      <c r="E161" s="122"/>
      <c r="F161" s="122"/>
      <c r="G161" s="122"/>
      <c r="H161" s="122"/>
      <c r="I161" s="114"/>
      <c r="J161" s="114"/>
      <c r="K161" s="114"/>
    </row>
    <row r="162" spans="2:11">
      <c r="B162" s="113"/>
      <c r="C162" s="113"/>
      <c r="D162" s="122"/>
      <c r="E162" s="122"/>
      <c r="F162" s="122"/>
      <c r="G162" s="122"/>
      <c r="H162" s="122"/>
      <c r="I162" s="114"/>
      <c r="J162" s="114"/>
      <c r="K162" s="114"/>
    </row>
    <row r="163" spans="2:11">
      <c r="B163" s="113"/>
      <c r="C163" s="113"/>
      <c r="D163" s="122"/>
      <c r="E163" s="122"/>
      <c r="F163" s="122"/>
      <c r="G163" s="122"/>
      <c r="H163" s="122"/>
      <c r="I163" s="114"/>
      <c r="J163" s="114"/>
      <c r="K163" s="114"/>
    </row>
    <row r="164" spans="2:11">
      <c r="B164" s="113"/>
      <c r="C164" s="113"/>
      <c r="D164" s="122"/>
      <c r="E164" s="122"/>
      <c r="F164" s="122"/>
      <c r="G164" s="122"/>
      <c r="H164" s="122"/>
      <c r="I164" s="114"/>
      <c r="J164" s="114"/>
      <c r="K164" s="114"/>
    </row>
    <row r="165" spans="2:11">
      <c r="B165" s="113"/>
      <c r="C165" s="113"/>
      <c r="D165" s="122"/>
      <c r="E165" s="122"/>
      <c r="F165" s="122"/>
      <c r="G165" s="122"/>
      <c r="H165" s="122"/>
      <c r="I165" s="114"/>
      <c r="J165" s="114"/>
      <c r="K165" s="114"/>
    </row>
    <row r="166" spans="2:11">
      <c r="B166" s="113"/>
      <c r="C166" s="113"/>
      <c r="D166" s="122"/>
      <c r="E166" s="122"/>
      <c r="F166" s="122"/>
      <c r="G166" s="122"/>
      <c r="H166" s="122"/>
      <c r="I166" s="114"/>
      <c r="J166" s="114"/>
      <c r="K166" s="114"/>
    </row>
    <row r="167" spans="2:11">
      <c r="B167" s="113"/>
      <c r="C167" s="113"/>
      <c r="D167" s="122"/>
      <c r="E167" s="122"/>
      <c r="F167" s="122"/>
      <c r="G167" s="122"/>
      <c r="H167" s="122"/>
      <c r="I167" s="114"/>
      <c r="J167" s="114"/>
      <c r="K167" s="114"/>
    </row>
    <row r="168" spans="2:11">
      <c r="B168" s="113"/>
      <c r="C168" s="113"/>
      <c r="D168" s="122"/>
      <c r="E168" s="122"/>
      <c r="F168" s="122"/>
      <c r="G168" s="122"/>
      <c r="H168" s="122"/>
      <c r="I168" s="114"/>
      <c r="J168" s="114"/>
      <c r="K168" s="114"/>
    </row>
    <row r="169" spans="2:11">
      <c r="B169" s="113"/>
      <c r="C169" s="113"/>
      <c r="D169" s="122"/>
      <c r="E169" s="122"/>
      <c r="F169" s="122"/>
      <c r="G169" s="122"/>
      <c r="H169" s="122"/>
      <c r="I169" s="114"/>
      <c r="J169" s="114"/>
      <c r="K169" s="114"/>
    </row>
    <row r="170" spans="2:11">
      <c r="B170" s="113"/>
      <c r="C170" s="113"/>
      <c r="D170" s="122"/>
      <c r="E170" s="122"/>
      <c r="F170" s="122"/>
      <c r="G170" s="122"/>
      <c r="H170" s="122"/>
      <c r="I170" s="114"/>
      <c r="J170" s="114"/>
      <c r="K170" s="114"/>
    </row>
    <row r="171" spans="2:11">
      <c r="B171" s="113"/>
      <c r="C171" s="113"/>
      <c r="D171" s="122"/>
      <c r="E171" s="122"/>
      <c r="F171" s="122"/>
      <c r="G171" s="122"/>
      <c r="H171" s="122"/>
      <c r="I171" s="114"/>
      <c r="J171" s="114"/>
      <c r="K171" s="114"/>
    </row>
    <row r="172" spans="2:11">
      <c r="B172" s="113"/>
      <c r="C172" s="113"/>
      <c r="D172" s="122"/>
      <c r="E172" s="122"/>
      <c r="F172" s="122"/>
      <c r="G172" s="122"/>
      <c r="H172" s="122"/>
      <c r="I172" s="114"/>
      <c r="J172" s="114"/>
      <c r="K172" s="114"/>
    </row>
    <row r="173" spans="2:11">
      <c r="B173" s="113"/>
      <c r="C173" s="113"/>
      <c r="D173" s="122"/>
      <c r="E173" s="122"/>
      <c r="F173" s="122"/>
      <c r="G173" s="122"/>
      <c r="H173" s="122"/>
      <c r="I173" s="114"/>
      <c r="J173" s="114"/>
      <c r="K173" s="114"/>
    </row>
    <row r="174" spans="2:11">
      <c r="B174" s="113"/>
      <c r="C174" s="113"/>
      <c r="D174" s="122"/>
      <c r="E174" s="122"/>
      <c r="F174" s="122"/>
      <c r="G174" s="122"/>
      <c r="H174" s="122"/>
      <c r="I174" s="114"/>
      <c r="J174" s="114"/>
      <c r="K174" s="114"/>
    </row>
    <row r="175" spans="2:11">
      <c r="B175" s="113"/>
      <c r="C175" s="113"/>
      <c r="D175" s="122"/>
      <c r="E175" s="122"/>
      <c r="F175" s="122"/>
      <c r="G175" s="122"/>
      <c r="H175" s="122"/>
      <c r="I175" s="114"/>
      <c r="J175" s="114"/>
      <c r="K175" s="114"/>
    </row>
    <row r="176" spans="2:11">
      <c r="B176" s="113"/>
      <c r="C176" s="113"/>
      <c r="D176" s="122"/>
      <c r="E176" s="122"/>
      <c r="F176" s="122"/>
      <c r="G176" s="122"/>
      <c r="H176" s="122"/>
      <c r="I176" s="114"/>
      <c r="J176" s="114"/>
      <c r="K176" s="114"/>
    </row>
    <row r="177" spans="2:11">
      <c r="B177" s="113"/>
      <c r="C177" s="113"/>
      <c r="D177" s="122"/>
      <c r="E177" s="122"/>
      <c r="F177" s="122"/>
      <c r="G177" s="122"/>
      <c r="H177" s="122"/>
      <c r="I177" s="114"/>
      <c r="J177" s="114"/>
      <c r="K177" s="114"/>
    </row>
    <row r="178" spans="2:11">
      <c r="B178" s="113"/>
      <c r="C178" s="113"/>
      <c r="D178" s="122"/>
      <c r="E178" s="122"/>
      <c r="F178" s="122"/>
      <c r="G178" s="122"/>
      <c r="H178" s="122"/>
      <c r="I178" s="114"/>
      <c r="J178" s="114"/>
      <c r="K178" s="114"/>
    </row>
    <row r="179" spans="2:11">
      <c r="B179" s="113"/>
      <c r="C179" s="113"/>
      <c r="D179" s="122"/>
      <c r="E179" s="122"/>
      <c r="F179" s="122"/>
      <c r="G179" s="122"/>
      <c r="H179" s="122"/>
      <c r="I179" s="114"/>
      <c r="J179" s="114"/>
      <c r="K179" s="114"/>
    </row>
    <row r="180" spans="2:11">
      <c r="B180" s="113"/>
      <c r="C180" s="113"/>
      <c r="D180" s="122"/>
      <c r="E180" s="122"/>
      <c r="F180" s="122"/>
      <c r="G180" s="122"/>
      <c r="H180" s="122"/>
      <c r="I180" s="114"/>
      <c r="J180" s="114"/>
      <c r="K180" s="114"/>
    </row>
    <row r="181" spans="2:11">
      <c r="B181" s="113"/>
      <c r="C181" s="113"/>
      <c r="D181" s="122"/>
      <c r="E181" s="122"/>
      <c r="F181" s="122"/>
      <c r="G181" s="122"/>
      <c r="H181" s="122"/>
      <c r="I181" s="114"/>
      <c r="J181" s="114"/>
      <c r="K181" s="114"/>
    </row>
    <row r="182" spans="2:11">
      <c r="B182" s="113"/>
      <c r="C182" s="113"/>
      <c r="D182" s="122"/>
      <c r="E182" s="122"/>
      <c r="F182" s="122"/>
      <c r="G182" s="122"/>
      <c r="H182" s="122"/>
      <c r="I182" s="114"/>
      <c r="J182" s="114"/>
      <c r="K182" s="114"/>
    </row>
    <row r="183" spans="2:11">
      <c r="B183" s="113"/>
      <c r="C183" s="113"/>
      <c r="D183" s="122"/>
      <c r="E183" s="122"/>
      <c r="F183" s="122"/>
      <c r="G183" s="122"/>
      <c r="H183" s="122"/>
      <c r="I183" s="114"/>
      <c r="J183" s="114"/>
      <c r="K183" s="114"/>
    </row>
    <row r="184" spans="2:11">
      <c r="B184" s="113"/>
      <c r="C184" s="113"/>
      <c r="D184" s="122"/>
      <c r="E184" s="122"/>
      <c r="F184" s="122"/>
      <c r="G184" s="122"/>
      <c r="H184" s="122"/>
      <c r="I184" s="114"/>
      <c r="J184" s="114"/>
      <c r="K184" s="114"/>
    </row>
    <row r="185" spans="2:11">
      <c r="B185" s="113"/>
      <c r="C185" s="113"/>
      <c r="D185" s="122"/>
      <c r="E185" s="122"/>
      <c r="F185" s="122"/>
      <c r="G185" s="122"/>
      <c r="H185" s="122"/>
      <c r="I185" s="114"/>
      <c r="J185" s="114"/>
      <c r="K185" s="114"/>
    </row>
    <row r="186" spans="2:11">
      <c r="B186" s="113"/>
      <c r="C186" s="113"/>
      <c r="D186" s="122"/>
      <c r="E186" s="122"/>
      <c r="F186" s="122"/>
      <c r="G186" s="122"/>
      <c r="H186" s="122"/>
      <c r="I186" s="114"/>
      <c r="J186" s="114"/>
      <c r="K186" s="114"/>
    </row>
    <row r="187" spans="2:11">
      <c r="B187" s="113"/>
      <c r="C187" s="113"/>
      <c r="D187" s="122"/>
      <c r="E187" s="122"/>
      <c r="F187" s="122"/>
      <c r="G187" s="122"/>
      <c r="H187" s="122"/>
      <c r="I187" s="114"/>
      <c r="J187" s="114"/>
      <c r="K187" s="114"/>
    </row>
    <row r="188" spans="2:11">
      <c r="B188" s="113"/>
      <c r="C188" s="113"/>
      <c r="D188" s="122"/>
      <c r="E188" s="122"/>
      <c r="F188" s="122"/>
      <c r="G188" s="122"/>
      <c r="H188" s="122"/>
      <c r="I188" s="114"/>
      <c r="J188" s="114"/>
      <c r="K188" s="114"/>
    </row>
    <row r="189" spans="2:11">
      <c r="B189" s="113"/>
      <c r="C189" s="113"/>
      <c r="D189" s="122"/>
      <c r="E189" s="122"/>
      <c r="F189" s="122"/>
      <c r="G189" s="122"/>
      <c r="H189" s="122"/>
      <c r="I189" s="114"/>
      <c r="J189" s="114"/>
      <c r="K189" s="114"/>
    </row>
    <row r="190" spans="2:11">
      <c r="B190" s="113"/>
      <c r="C190" s="113"/>
      <c r="D190" s="122"/>
      <c r="E190" s="122"/>
      <c r="F190" s="122"/>
      <c r="G190" s="122"/>
      <c r="H190" s="122"/>
      <c r="I190" s="114"/>
      <c r="J190" s="114"/>
      <c r="K190" s="114"/>
    </row>
    <row r="191" spans="2:11">
      <c r="B191" s="113"/>
      <c r="C191" s="113"/>
      <c r="D191" s="122"/>
      <c r="E191" s="122"/>
      <c r="F191" s="122"/>
      <c r="G191" s="122"/>
      <c r="H191" s="122"/>
      <c r="I191" s="114"/>
      <c r="J191" s="114"/>
      <c r="K191" s="114"/>
    </row>
    <row r="192" spans="2:11">
      <c r="B192" s="113"/>
      <c r="C192" s="113"/>
      <c r="D192" s="122"/>
      <c r="E192" s="122"/>
      <c r="F192" s="122"/>
      <c r="G192" s="122"/>
      <c r="H192" s="122"/>
      <c r="I192" s="114"/>
      <c r="J192" s="114"/>
      <c r="K192" s="114"/>
    </row>
    <row r="193" spans="2:11">
      <c r="B193" s="113"/>
      <c r="C193" s="113"/>
      <c r="D193" s="122"/>
      <c r="E193" s="122"/>
      <c r="F193" s="122"/>
      <c r="G193" s="122"/>
      <c r="H193" s="122"/>
      <c r="I193" s="114"/>
      <c r="J193" s="114"/>
      <c r="K193" s="114"/>
    </row>
    <row r="194" spans="2:11">
      <c r="B194" s="113"/>
      <c r="C194" s="113"/>
      <c r="D194" s="122"/>
      <c r="E194" s="122"/>
      <c r="F194" s="122"/>
      <c r="G194" s="122"/>
      <c r="H194" s="122"/>
      <c r="I194" s="114"/>
      <c r="J194" s="114"/>
      <c r="K194" s="114"/>
    </row>
    <row r="195" spans="2:11">
      <c r="B195" s="113"/>
      <c r="C195" s="113"/>
      <c r="D195" s="122"/>
      <c r="E195" s="122"/>
      <c r="F195" s="122"/>
      <c r="G195" s="122"/>
      <c r="H195" s="122"/>
      <c r="I195" s="114"/>
      <c r="J195" s="114"/>
      <c r="K195" s="114"/>
    </row>
    <row r="196" spans="2:11">
      <c r="B196" s="113"/>
      <c r="C196" s="113"/>
      <c r="D196" s="122"/>
      <c r="E196" s="122"/>
      <c r="F196" s="122"/>
      <c r="G196" s="122"/>
      <c r="H196" s="122"/>
      <c r="I196" s="114"/>
      <c r="J196" s="114"/>
      <c r="K196" s="114"/>
    </row>
    <row r="197" spans="2:11">
      <c r="B197" s="113"/>
      <c r="C197" s="113"/>
      <c r="D197" s="122"/>
      <c r="E197" s="122"/>
      <c r="F197" s="122"/>
      <c r="G197" s="122"/>
      <c r="H197" s="122"/>
      <c r="I197" s="114"/>
      <c r="J197" s="114"/>
      <c r="K197" s="114"/>
    </row>
    <row r="198" spans="2:11">
      <c r="B198" s="113"/>
      <c r="C198" s="113"/>
      <c r="D198" s="122"/>
      <c r="E198" s="122"/>
      <c r="F198" s="122"/>
      <c r="G198" s="122"/>
      <c r="H198" s="122"/>
      <c r="I198" s="114"/>
      <c r="J198" s="114"/>
      <c r="K198" s="114"/>
    </row>
    <row r="199" spans="2:11">
      <c r="B199" s="113"/>
      <c r="C199" s="113"/>
      <c r="D199" s="122"/>
      <c r="E199" s="122"/>
      <c r="F199" s="122"/>
      <c r="G199" s="122"/>
      <c r="H199" s="122"/>
      <c r="I199" s="114"/>
      <c r="J199" s="114"/>
      <c r="K199" s="114"/>
    </row>
    <row r="200" spans="2:11">
      <c r="B200" s="113"/>
      <c r="C200" s="113"/>
      <c r="D200" s="122"/>
      <c r="E200" s="122"/>
      <c r="F200" s="122"/>
      <c r="G200" s="122"/>
      <c r="H200" s="122"/>
      <c r="I200" s="114"/>
      <c r="J200" s="114"/>
      <c r="K200" s="114"/>
    </row>
    <row r="201" spans="2:11">
      <c r="B201" s="113"/>
      <c r="C201" s="113"/>
      <c r="D201" s="122"/>
      <c r="E201" s="122"/>
      <c r="F201" s="122"/>
      <c r="G201" s="122"/>
      <c r="H201" s="122"/>
      <c r="I201" s="114"/>
      <c r="J201" s="114"/>
      <c r="K201" s="114"/>
    </row>
    <row r="202" spans="2:11">
      <c r="B202" s="113"/>
      <c r="C202" s="113"/>
      <c r="D202" s="122"/>
      <c r="E202" s="122"/>
      <c r="F202" s="122"/>
      <c r="G202" s="122"/>
      <c r="H202" s="122"/>
      <c r="I202" s="114"/>
      <c r="J202" s="114"/>
      <c r="K202" s="114"/>
    </row>
    <row r="203" spans="2:11">
      <c r="B203" s="113"/>
      <c r="C203" s="113"/>
      <c r="D203" s="122"/>
      <c r="E203" s="122"/>
      <c r="F203" s="122"/>
      <c r="G203" s="122"/>
      <c r="H203" s="122"/>
      <c r="I203" s="114"/>
      <c r="J203" s="114"/>
      <c r="K203" s="114"/>
    </row>
    <row r="204" spans="2:11">
      <c r="B204" s="113"/>
      <c r="C204" s="113"/>
      <c r="D204" s="122"/>
      <c r="E204" s="122"/>
      <c r="F204" s="122"/>
      <c r="G204" s="122"/>
      <c r="H204" s="122"/>
      <c r="I204" s="114"/>
      <c r="J204" s="114"/>
      <c r="K204" s="114"/>
    </row>
    <row r="205" spans="2:11">
      <c r="B205" s="113"/>
      <c r="C205" s="113"/>
      <c r="D205" s="122"/>
      <c r="E205" s="122"/>
      <c r="F205" s="122"/>
      <c r="G205" s="122"/>
      <c r="H205" s="122"/>
      <c r="I205" s="114"/>
      <c r="J205" s="114"/>
      <c r="K205" s="114"/>
    </row>
    <row r="206" spans="2:11">
      <c r="B206" s="113"/>
      <c r="C206" s="113"/>
      <c r="D206" s="122"/>
      <c r="E206" s="122"/>
      <c r="F206" s="122"/>
      <c r="G206" s="122"/>
      <c r="H206" s="122"/>
      <c r="I206" s="114"/>
      <c r="J206" s="114"/>
      <c r="K206" s="114"/>
    </row>
    <row r="207" spans="2:11">
      <c r="B207" s="113"/>
      <c r="C207" s="113"/>
      <c r="D207" s="122"/>
      <c r="E207" s="122"/>
      <c r="F207" s="122"/>
      <c r="G207" s="122"/>
      <c r="H207" s="122"/>
      <c r="I207" s="114"/>
      <c r="J207" s="114"/>
      <c r="K207" s="114"/>
    </row>
    <row r="208" spans="2:11">
      <c r="B208" s="113"/>
      <c r="C208" s="113"/>
      <c r="D208" s="122"/>
      <c r="E208" s="122"/>
      <c r="F208" s="122"/>
      <c r="G208" s="122"/>
      <c r="H208" s="122"/>
      <c r="I208" s="114"/>
      <c r="J208" s="114"/>
      <c r="K208" s="114"/>
    </row>
    <row r="209" spans="2:11">
      <c r="B209" s="113"/>
      <c r="C209" s="113"/>
      <c r="D209" s="122"/>
      <c r="E209" s="122"/>
      <c r="F209" s="122"/>
      <c r="G209" s="122"/>
      <c r="H209" s="122"/>
      <c r="I209" s="114"/>
      <c r="J209" s="114"/>
      <c r="K209" s="114"/>
    </row>
    <row r="210" spans="2:11">
      <c r="B210" s="113"/>
      <c r="C210" s="113"/>
      <c r="D210" s="122"/>
      <c r="E210" s="122"/>
      <c r="F210" s="122"/>
      <c r="G210" s="122"/>
      <c r="H210" s="122"/>
      <c r="I210" s="114"/>
      <c r="J210" s="114"/>
      <c r="K210" s="114"/>
    </row>
    <row r="211" spans="2:11">
      <c r="B211" s="113"/>
      <c r="C211" s="113"/>
      <c r="D211" s="122"/>
      <c r="E211" s="122"/>
      <c r="F211" s="122"/>
      <c r="G211" s="122"/>
      <c r="H211" s="122"/>
      <c r="I211" s="114"/>
      <c r="J211" s="114"/>
      <c r="K211" s="114"/>
    </row>
    <row r="212" spans="2:11">
      <c r="B212" s="113"/>
      <c r="C212" s="113"/>
      <c r="D212" s="122"/>
      <c r="E212" s="122"/>
      <c r="F212" s="122"/>
      <c r="G212" s="122"/>
      <c r="H212" s="122"/>
      <c r="I212" s="114"/>
      <c r="J212" s="114"/>
      <c r="K212" s="114"/>
    </row>
    <row r="213" spans="2:11">
      <c r="B213" s="113"/>
      <c r="C213" s="113"/>
      <c r="D213" s="122"/>
      <c r="E213" s="122"/>
      <c r="F213" s="122"/>
      <c r="G213" s="122"/>
      <c r="H213" s="122"/>
      <c r="I213" s="114"/>
      <c r="J213" s="114"/>
      <c r="K213" s="114"/>
    </row>
    <row r="214" spans="2:11">
      <c r="B214" s="113"/>
      <c r="C214" s="113"/>
      <c r="D214" s="122"/>
      <c r="E214" s="122"/>
      <c r="F214" s="122"/>
      <c r="G214" s="122"/>
      <c r="H214" s="122"/>
      <c r="I214" s="114"/>
      <c r="J214" s="114"/>
      <c r="K214" s="114"/>
    </row>
    <row r="215" spans="2:11">
      <c r="B215" s="113"/>
      <c r="C215" s="113"/>
      <c r="D215" s="122"/>
      <c r="E215" s="122"/>
      <c r="F215" s="122"/>
      <c r="G215" s="122"/>
      <c r="H215" s="122"/>
      <c r="I215" s="114"/>
      <c r="J215" s="114"/>
      <c r="K215" s="114"/>
    </row>
    <row r="216" spans="2:11">
      <c r="B216" s="113"/>
      <c r="C216" s="113"/>
      <c r="D216" s="122"/>
      <c r="E216" s="122"/>
      <c r="F216" s="122"/>
      <c r="G216" s="122"/>
      <c r="H216" s="122"/>
      <c r="I216" s="114"/>
      <c r="J216" s="114"/>
      <c r="K216" s="114"/>
    </row>
    <row r="217" spans="2:11">
      <c r="B217" s="113"/>
      <c r="C217" s="113"/>
      <c r="D217" s="122"/>
      <c r="E217" s="122"/>
      <c r="F217" s="122"/>
      <c r="G217" s="122"/>
      <c r="H217" s="122"/>
      <c r="I217" s="114"/>
      <c r="J217" s="114"/>
      <c r="K217" s="114"/>
    </row>
    <row r="218" spans="2:11">
      <c r="B218" s="113"/>
      <c r="C218" s="113"/>
      <c r="D218" s="122"/>
      <c r="E218" s="122"/>
      <c r="F218" s="122"/>
      <c r="G218" s="122"/>
      <c r="H218" s="122"/>
      <c r="I218" s="114"/>
      <c r="J218" s="114"/>
      <c r="K218" s="114"/>
    </row>
    <row r="219" spans="2:11">
      <c r="B219" s="113"/>
      <c r="C219" s="113"/>
      <c r="D219" s="122"/>
      <c r="E219" s="122"/>
      <c r="F219" s="122"/>
      <c r="G219" s="122"/>
      <c r="H219" s="122"/>
      <c r="I219" s="114"/>
      <c r="J219" s="114"/>
      <c r="K219" s="114"/>
    </row>
    <row r="220" spans="2:11">
      <c r="B220" s="113"/>
      <c r="C220" s="113"/>
      <c r="D220" s="122"/>
      <c r="E220" s="122"/>
      <c r="F220" s="122"/>
      <c r="G220" s="122"/>
      <c r="H220" s="122"/>
      <c r="I220" s="114"/>
      <c r="J220" s="114"/>
      <c r="K220" s="114"/>
    </row>
    <row r="221" spans="2:11">
      <c r="B221" s="113"/>
      <c r="C221" s="113"/>
      <c r="D221" s="122"/>
      <c r="E221" s="122"/>
      <c r="F221" s="122"/>
      <c r="G221" s="122"/>
      <c r="H221" s="122"/>
      <c r="I221" s="114"/>
      <c r="J221" s="114"/>
      <c r="K221" s="114"/>
    </row>
    <row r="222" spans="2:11">
      <c r="B222" s="113"/>
      <c r="C222" s="113"/>
      <c r="D222" s="122"/>
      <c r="E222" s="122"/>
      <c r="F222" s="122"/>
      <c r="G222" s="122"/>
      <c r="H222" s="122"/>
      <c r="I222" s="114"/>
      <c r="J222" s="114"/>
      <c r="K222" s="114"/>
    </row>
    <row r="223" spans="2:11">
      <c r="B223" s="113"/>
      <c r="C223" s="113"/>
      <c r="D223" s="122"/>
      <c r="E223" s="122"/>
      <c r="F223" s="122"/>
      <c r="G223" s="122"/>
      <c r="H223" s="122"/>
      <c r="I223" s="114"/>
      <c r="J223" s="114"/>
      <c r="K223" s="114"/>
    </row>
    <row r="224" spans="2:11">
      <c r="B224" s="113"/>
      <c r="C224" s="113"/>
      <c r="D224" s="122"/>
      <c r="E224" s="122"/>
      <c r="F224" s="122"/>
      <c r="G224" s="122"/>
      <c r="H224" s="122"/>
      <c r="I224" s="114"/>
      <c r="J224" s="114"/>
      <c r="K224" s="114"/>
    </row>
    <row r="225" spans="2:11">
      <c r="B225" s="113"/>
      <c r="C225" s="113"/>
      <c r="D225" s="122"/>
      <c r="E225" s="122"/>
      <c r="F225" s="122"/>
      <c r="G225" s="122"/>
      <c r="H225" s="122"/>
      <c r="I225" s="114"/>
      <c r="J225" s="114"/>
      <c r="K225" s="114"/>
    </row>
    <row r="226" spans="2:11">
      <c r="B226" s="113"/>
      <c r="C226" s="113"/>
      <c r="D226" s="122"/>
      <c r="E226" s="122"/>
      <c r="F226" s="122"/>
      <c r="G226" s="122"/>
      <c r="H226" s="122"/>
      <c r="I226" s="114"/>
      <c r="J226" s="114"/>
      <c r="K226" s="114"/>
    </row>
    <row r="227" spans="2:11">
      <c r="B227" s="113"/>
      <c r="C227" s="113"/>
      <c r="D227" s="122"/>
      <c r="E227" s="122"/>
      <c r="F227" s="122"/>
      <c r="G227" s="122"/>
      <c r="H227" s="122"/>
      <c r="I227" s="114"/>
      <c r="J227" s="114"/>
      <c r="K227" s="114"/>
    </row>
    <row r="228" spans="2:11">
      <c r="B228" s="113"/>
      <c r="C228" s="113"/>
      <c r="D228" s="122"/>
      <c r="E228" s="122"/>
      <c r="F228" s="122"/>
      <c r="G228" s="122"/>
      <c r="H228" s="122"/>
      <c r="I228" s="114"/>
      <c r="J228" s="114"/>
      <c r="K228" s="114"/>
    </row>
    <row r="229" spans="2:11">
      <c r="B229" s="113"/>
      <c r="C229" s="113"/>
      <c r="D229" s="122"/>
      <c r="E229" s="122"/>
      <c r="F229" s="122"/>
      <c r="G229" s="122"/>
      <c r="H229" s="122"/>
      <c r="I229" s="114"/>
      <c r="J229" s="114"/>
      <c r="K229" s="114"/>
    </row>
    <row r="230" spans="2:11">
      <c r="B230" s="113"/>
      <c r="C230" s="113"/>
      <c r="D230" s="122"/>
      <c r="E230" s="122"/>
      <c r="F230" s="122"/>
      <c r="G230" s="122"/>
      <c r="H230" s="122"/>
      <c r="I230" s="114"/>
      <c r="J230" s="114"/>
      <c r="K230" s="114"/>
    </row>
    <row r="231" spans="2:11">
      <c r="B231" s="113"/>
      <c r="C231" s="113"/>
      <c r="D231" s="122"/>
      <c r="E231" s="122"/>
      <c r="F231" s="122"/>
      <c r="G231" s="122"/>
      <c r="H231" s="122"/>
      <c r="I231" s="114"/>
      <c r="J231" s="114"/>
      <c r="K231" s="114"/>
    </row>
    <row r="232" spans="2:11">
      <c r="B232" s="113"/>
      <c r="C232" s="113"/>
      <c r="D232" s="122"/>
      <c r="E232" s="122"/>
      <c r="F232" s="122"/>
      <c r="G232" s="122"/>
      <c r="H232" s="122"/>
      <c r="I232" s="114"/>
      <c r="J232" s="114"/>
      <c r="K232" s="114"/>
    </row>
    <row r="233" spans="2:11">
      <c r="B233" s="113"/>
      <c r="C233" s="113"/>
      <c r="D233" s="122"/>
      <c r="E233" s="122"/>
      <c r="F233" s="122"/>
      <c r="G233" s="122"/>
      <c r="H233" s="122"/>
      <c r="I233" s="114"/>
      <c r="J233" s="114"/>
      <c r="K233" s="114"/>
    </row>
    <row r="234" spans="2:11">
      <c r="B234" s="113"/>
      <c r="C234" s="113"/>
      <c r="D234" s="122"/>
      <c r="E234" s="122"/>
      <c r="F234" s="122"/>
      <c r="G234" s="122"/>
      <c r="H234" s="122"/>
      <c r="I234" s="114"/>
      <c r="J234" s="114"/>
      <c r="K234" s="114"/>
    </row>
    <row r="235" spans="2:11">
      <c r="B235" s="113"/>
      <c r="C235" s="113"/>
      <c r="D235" s="122"/>
      <c r="E235" s="122"/>
      <c r="F235" s="122"/>
      <c r="G235" s="122"/>
      <c r="H235" s="122"/>
      <c r="I235" s="114"/>
      <c r="J235" s="114"/>
      <c r="K235" s="114"/>
    </row>
    <row r="236" spans="2:11">
      <c r="B236" s="113"/>
      <c r="C236" s="113"/>
      <c r="D236" s="122"/>
      <c r="E236" s="122"/>
      <c r="F236" s="122"/>
      <c r="G236" s="122"/>
      <c r="H236" s="122"/>
      <c r="I236" s="114"/>
      <c r="J236" s="114"/>
      <c r="K236" s="114"/>
    </row>
    <row r="237" spans="2:11">
      <c r="B237" s="113"/>
      <c r="C237" s="113"/>
      <c r="D237" s="122"/>
      <c r="E237" s="122"/>
      <c r="F237" s="122"/>
      <c r="G237" s="122"/>
      <c r="H237" s="122"/>
      <c r="I237" s="114"/>
      <c r="J237" s="114"/>
      <c r="K237" s="114"/>
    </row>
    <row r="238" spans="2:11">
      <c r="B238" s="113"/>
      <c r="C238" s="113"/>
      <c r="D238" s="122"/>
      <c r="E238" s="122"/>
      <c r="F238" s="122"/>
      <c r="G238" s="122"/>
      <c r="H238" s="122"/>
      <c r="I238" s="114"/>
      <c r="J238" s="114"/>
      <c r="K238" s="114"/>
    </row>
    <row r="239" spans="2:11">
      <c r="B239" s="113"/>
      <c r="C239" s="113"/>
      <c r="D239" s="122"/>
      <c r="E239" s="122"/>
      <c r="F239" s="122"/>
      <c r="G239" s="122"/>
      <c r="H239" s="122"/>
      <c r="I239" s="114"/>
      <c r="J239" s="114"/>
      <c r="K239" s="114"/>
    </row>
    <row r="240" spans="2:11">
      <c r="B240" s="113"/>
      <c r="C240" s="113"/>
      <c r="D240" s="122"/>
      <c r="E240" s="122"/>
      <c r="F240" s="122"/>
      <c r="G240" s="122"/>
      <c r="H240" s="122"/>
      <c r="I240" s="114"/>
      <c r="J240" s="114"/>
      <c r="K240" s="114"/>
    </row>
    <row r="241" spans="2:11">
      <c r="B241" s="113"/>
      <c r="C241" s="113"/>
      <c r="D241" s="122"/>
      <c r="E241" s="122"/>
      <c r="F241" s="122"/>
      <c r="G241" s="122"/>
      <c r="H241" s="122"/>
      <c r="I241" s="114"/>
      <c r="J241" s="114"/>
      <c r="K241" s="114"/>
    </row>
    <row r="242" spans="2:11">
      <c r="B242" s="113"/>
      <c r="C242" s="113"/>
      <c r="D242" s="122"/>
      <c r="E242" s="122"/>
      <c r="F242" s="122"/>
      <c r="G242" s="122"/>
      <c r="H242" s="122"/>
      <c r="I242" s="114"/>
      <c r="J242" s="114"/>
      <c r="K242" s="114"/>
    </row>
    <row r="243" spans="2:11">
      <c r="B243" s="113"/>
      <c r="C243" s="113"/>
      <c r="D243" s="122"/>
      <c r="E243" s="122"/>
      <c r="F243" s="122"/>
      <c r="G243" s="122"/>
      <c r="H243" s="122"/>
      <c r="I243" s="114"/>
      <c r="J243" s="114"/>
      <c r="K243" s="114"/>
    </row>
    <row r="244" spans="2:11">
      <c r="B244" s="113"/>
      <c r="C244" s="113"/>
      <c r="D244" s="122"/>
      <c r="E244" s="122"/>
      <c r="F244" s="122"/>
      <c r="G244" s="122"/>
      <c r="H244" s="122"/>
      <c r="I244" s="114"/>
      <c r="J244" s="114"/>
      <c r="K244" s="114"/>
    </row>
    <row r="245" spans="2:11">
      <c r="B245" s="113"/>
      <c r="C245" s="113"/>
      <c r="D245" s="122"/>
      <c r="E245" s="122"/>
      <c r="F245" s="122"/>
      <c r="G245" s="122"/>
      <c r="H245" s="122"/>
      <c r="I245" s="114"/>
      <c r="J245" s="114"/>
      <c r="K245" s="114"/>
    </row>
    <row r="246" spans="2:11">
      <c r="B246" s="113"/>
      <c r="C246" s="113"/>
      <c r="D246" s="122"/>
      <c r="E246" s="122"/>
      <c r="F246" s="122"/>
      <c r="G246" s="122"/>
      <c r="H246" s="122"/>
      <c r="I246" s="114"/>
      <c r="J246" s="114"/>
      <c r="K246" s="114"/>
    </row>
    <row r="247" spans="2:11">
      <c r="B247" s="113"/>
      <c r="C247" s="113"/>
      <c r="D247" s="122"/>
      <c r="E247" s="122"/>
      <c r="F247" s="122"/>
      <c r="G247" s="122"/>
      <c r="H247" s="122"/>
      <c r="I247" s="114"/>
      <c r="J247" s="114"/>
      <c r="K247" s="114"/>
    </row>
    <row r="248" spans="2:11">
      <c r="B248" s="113"/>
      <c r="C248" s="113"/>
      <c r="D248" s="122"/>
      <c r="E248" s="122"/>
      <c r="F248" s="122"/>
      <c r="G248" s="122"/>
      <c r="H248" s="122"/>
      <c r="I248" s="114"/>
      <c r="J248" s="114"/>
      <c r="K248" s="114"/>
    </row>
    <row r="249" spans="2:11">
      <c r="B249" s="113"/>
      <c r="C249" s="113"/>
      <c r="D249" s="122"/>
      <c r="E249" s="122"/>
      <c r="F249" s="122"/>
      <c r="G249" s="122"/>
      <c r="H249" s="122"/>
      <c r="I249" s="114"/>
      <c r="J249" s="114"/>
      <c r="K249" s="114"/>
    </row>
    <row r="250" spans="2:11">
      <c r="B250" s="113"/>
      <c r="C250" s="113"/>
      <c r="D250" s="122"/>
      <c r="E250" s="122"/>
      <c r="F250" s="122"/>
      <c r="G250" s="122"/>
      <c r="H250" s="122"/>
      <c r="I250" s="114"/>
      <c r="J250" s="114"/>
      <c r="K250" s="114"/>
    </row>
    <row r="251" spans="2:11">
      <c r="B251" s="113"/>
      <c r="C251" s="113"/>
      <c r="D251" s="122"/>
      <c r="E251" s="122"/>
      <c r="F251" s="122"/>
      <c r="G251" s="122"/>
      <c r="H251" s="122"/>
      <c r="I251" s="114"/>
      <c r="J251" s="114"/>
      <c r="K251" s="114"/>
    </row>
    <row r="252" spans="2:11">
      <c r="B252" s="113"/>
      <c r="C252" s="113"/>
      <c r="D252" s="122"/>
      <c r="E252" s="122"/>
      <c r="F252" s="122"/>
      <c r="G252" s="122"/>
      <c r="H252" s="122"/>
      <c r="I252" s="114"/>
      <c r="J252" s="114"/>
      <c r="K252" s="114"/>
    </row>
    <row r="253" spans="2:11">
      <c r="B253" s="113"/>
      <c r="C253" s="113"/>
      <c r="D253" s="122"/>
      <c r="E253" s="122"/>
      <c r="F253" s="122"/>
      <c r="G253" s="122"/>
      <c r="H253" s="122"/>
      <c r="I253" s="114"/>
      <c r="J253" s="114"/>
      <c r="K253" s="114"/>
    </row>
    <row r="254" spans="2:11">
      <c r="B254" s="113"/>
      <c r="C254" s="113"/>
      <c r="D254" s="122"/>
      <c r="E254" s="122"/>
      <c r="F254" s="122"/>
      <c r="G254" s="122"/>
      <c r="H254" s="122"/>
      <c r="I254" s="114"/>
      <c r="J254" s="114"/>
      <c r="K254" s="114"/>
    </row>
    <row r="255" spans="2:11">
      <c r="B255" s="113"/>
      <c r="C255" s="113"/>
      <c r="D255" s="122"/>
      <c r="E255" s="122"/>
      <c r="F255" s="122"/>
      <c r="G255" s="122"/>
      <c r="H255" s="122"/>
      <c r="I255" s="114"/>
      <c r="J255" s="114"/>
      <c r="K255" s="114"/>
    </row>
    <row r="256" spans="2:11">
      <c r="B256" s="113"/>
      <c r="C256" s="113"/>
      <c r="D256" s="122"/>
      <c r="E256" s="122"/>
      <c r="F256" s="122"/>
      <c r="G256" s="122"/>
      <c r="H256" s="122"/>
      <c r="I256" s="114"/>
      <c r="J256" s="114"/>
      <c r="K256" s="114"/>
    </row>
    <row r="257" spans="2:11">
      <c r="B257" s="113"/>
      <c r="C257" s="113"/>
      <c r="D257" s="122"/>
      <c r="E257" s="122"/>
      <c r="F257" s="122"/>
      <c r="G257" s="122"/>
      <c r="H257" s="122"/>
      <c r="I257" s="114"/>
      <c r="J257" s="114"/>
      <c r="K257" s="114"/>
    </row>
    <row r="258" spans="2:11">
      <c r="B258" s="113"/>
      <c r="C258" s="113"/>
      <c r="D258" s="122"/>
      <c r="E258" s="122"/>
      <c r="F258" s="122"/>
      <c r="G258" s="122"/>
      <c r="H258" s="122"/>
      <c r="I258" s="114"/>
      <c r="J258" s="114"/>
      <c r="K258" s="114"/>
    </row>
    <row r="259" spans="2:11">
      <c r="B259" s="113"/>
      <c r="C259" s="113"/>
      <c r="D259" s="122"/>
      <c r="E259" s="122"/>
      <c r="F259" s="122"/>
      <c r="G259" s="122"/>
      <c r="H259" s="122"/>
      <c r="I259" s="114"/>
      <c r="J259" s="114"/>
      <c r="K259" s="114"/>
    </row>
    <row r="260" spans="2:11">
      <c r="B260" s="113"/>
      <c r="C260" s="113"/>
      <c r="D260" s="122"/>
      <c r="E260" s="122"/>
      <c r="F260" s="122"/>
      <c r="G260" s="122"/>
      <c r="H260" s="122"/>
      <c r="I260" s="114"/>
      <c r="J260" s="114"/>
      <c r="K260" s="114"/>
    </row>
    <row r="261" spans="2:11">
      <c r="B261" s="113"/>
      <c r="C261" s="113"/>
      <c r="D261" s="122"/>
      <c r="E261" s="122"/>
      <c r="F261" s="122"/>
      <c r="G261" s="122"/>
      <c r="H261" s="122"/>
      <c r="I261" s="114"/>
      <c r="J261" s="114"/>
      <c r="K261" s="114"/>
    </row>
    <row r="262" spans="2:11">
      <c r="B262" s="113"/>
      <c r="C262" s="113"/>
      <c r="D262" s="122"/>
      <c r="E262" s="122"/>
      <c r="F262" s="122"/>
      <c r="G262" s="122"/>
      <c r="H262" s="122"/>
      <c r="I262" s="114"/>
      <c r="J262" s="114"/>
      <c r="K262" s="114"/>
    </row>
    <row r="263" spans="2:11">
      <c r="B263" s="113"/>
      <c r="C263" s="113"/>
      <c r="D263" s="122"/>
      <c r="E263" s="122"/>
      <c r="F263" s="122"/>
      <c r="G263" s="122"/>
      <c r="H263" s="122"/>
      <c r="I263" s="114"/>
      <c r="J263" s="114"/>
      <c r="K263" s="114"/>
    </row>
    <row r="264" spans="2:11">
      <c r="B264" s="113"/>
      <c r="C264" s="113"/>
      <c r="D264" s="122"/>
      <c r="E264" s="122"/>
      <c r="F264" s="122"/>
      <c r="G264" s="122"/>
      <c r="H264" s="122"/>
      <c r="I264" s="114"/>
      <c r="J264" s="114"/>
      <c r="K264" s="114"/>
    </row>
    <row r="265" spans="2:11">
      <c r="B265" s="113"/>
      <c r="C265" s="113"/>
      <c r="D265" s="122"/>
      <c r="E265" s="122"/>
      <c r="F265" s="122"/>
      <c r="G265" s="122"/>
      <c r="H265" s="122"/>
      <c r="I265" s="114"/>
      <c r="J265" s="114"/>
      <c r="K265" s="114"/>
    </row>
    <row r="266" spans="2:11">
      <c r="B266" s="113"/>
      <c r="C266" s="113"/>
      <c r="D266" s="122"/>
      <c r="E266" s="122"/>
      <c r="F266" s="122"/>
      <c r="G266" s="122"/>
      <c r="H266" s="122"/>
      <c r="I266" s="114"/>
      <c r="J266" s="114"/>
      <c r="K266" s="114"/>
    </row>
    <row r="267" spans="2:11">
      <c r="B267" s="113"/>
      <c r="C267" s="113"/>
      <c r="D267" s="122"/>
      <c r="E267" s="122"/>
      <c r="F267" s="122"/>
      <c r="G267" s="122"/>
      <c r="H267" s="122"/>
      <c r="I267" s="114"/>
      <c r="J267" s="114"/>
      <c r="K267" s="114"/>
    </row>
    <row r="268" spans="2:11">
      <c r="B268" s="113"/>
      <c r="C268" s="113"/>
      <c r="D268" s="122"/>
      <c r="E268" s="122"/>
      <c r="F268" s="122"/>
      <c r="G268" s="122"/>
      <c r="H268" s="122"/>
      <c r="I268" s="114"/>
      <c r="J268" s="114"/>
      <c r="K268" s="114"/>
    </row>
    <row r="269" spans="2:11">
      <c r="B269" s="113"/>
      <c r="C269" s="113"/>
      <c r="D269" s="122"/>
      <c r="E269" s="122"/>
      <c r="F269" s="122"/>
      <c r="G269" s="122"/>
      <c r="H269" s="122"/>
      <c r="I269" s="114"/>
      <c r="J269" s="114"/>
      <c r="K269" s="114"/>
    </row>
    <row r="270" spans="2:11">
      <c r="B270" s="113"/>
      <c r="C270" s="113"/>
      <c r="D270" s="122"/>
      <c r="E270" s="122"/>
      <c r="F270" s="122"/>
      <c r="G270" s="122"/>
      <c r="H270" s="122"/>
      <c r="I270" s="114"/>
      <c r="J270" s="114"/>
      <c r="K270" s="114"/>
    </row>
    <row r="271" spans="2:11">
      <c r="B271" s="113"/>
      <c r="C271" s="113"/>
      <c r="D271" s="122"/>
      <c r="E271" s="122"/>
      <c r="F271" s="122"/>
      <c r="G271" s="122"/>
      <c r="H271" s="122"/>
      <c r="I271" s="114"/>
      <c r="J271" s="114"/>
      <c r="K271" s="114"/>
    </row>
    <row r="272" spans="2:11">
      <c r="B272" s="113"/>
      <c r="C272" s="113"/>
      <c r="D272" s="122"/>
      <c r="E272" s="122"/>
      <c r="F272" s="122"/>
      <c r="G272" s="122"/>
      <c r="H272" s="122"/>
      <c r="I272" s="114"/>
      <c r="J272" s="114"/>
      <c r="K272" s="114"/>
    </row>
    <row r="273" spans="2:11">
      <c r="B273" s="113"/>
      <c r="C273" s="113"/>
      <c r="D273" s="122"/>
      <c r="E273" s="122"/>
      <c r="F273" s="122"/>
      <c r="G273" s="122"/>
      <c r="H273" s="122"/>
      <c r="I273" s="114"/>
      <c r="J273" s="114"/>
      <c r="K273" s="114"/>
    </row>
    <row r="274" spans="2:11">
      <c r="B274" s="113"/>
      <c r="C274" s="113"/>
      <c r="D274" s="122"/>
      <c r="E274" s="122"/>
      <c r="F274" s="122"/>
      <c r="G274" s="122"/>
      <c r="H274" s="122"/>
      <c r="I274" s="114"/>
      <c r="J274" s="114"/>
      <c r="K274" s="114"/>
    </row>
    <row r="275" spans="2:11">
      <c r="B275" s="113"/>
      <c r="C275" s="113"/>
      <c r="D275" s="122"/>
      <c r="E275" s="122"/>
      <c r="F275" s="122"/>
      <c r="G275" s="122"/>
      <c r="H275" s="122"/>
      <c r="I275" s="114"/>
      <c r="J275" s="114"/>
      <c r="K275" s="114"/>
    </row>
    <row r="276" spans="2:11">
      <c r="B276" s="113"/>
      <c r="C276" s="113"/>
      <c r="D276" s="122"/>
      <c r="E276" s="122"/>
      <c r="F276" s="122"/>
      <c r="G276" s="122"/>
      <c r="H276" s="122"/>
      <c r="I276" s="114"/>
      <c r="J276" s="114"/>
      <c r="K276" s="114"/>
    </row>
    <row r="277" spans="2:11">
      <c r="B277" s="113"/>
      <c r="C277" s="113"/>
      <c r="D277" s="122"/>
      <c r="E277" s="122"/>
      <c r="F277" s="122"/>
      <c r="G277" s="122"/>
      <c r="H277" s="122"/>
      <c r="I277" s="114"/>
      <c r="J277" s="114"/>
      <c r="K277" s="114"/>
    </row>
    <row r="278" spans="2:11">
      <c r="B278" s="113"/>
      <c r="C278" s="113"/>
      <c r="D278" s="122"/>
      <c r="E278" s="122"/>
      <c r="F278" s="122"/>
      <c r="G278" s="122"/>
      <c r="H278" s="122"/>
      <c r="I278" s="114"/>
      <c r="J278" s="114"/>
      <c r="K278" s="114"/>
    </row>
    <row r="279" spans="2:11">
      <c r="B279" s="113"/>
      <c r="C279" s="113"/>
      <c r="D279" s="122"/>
      <c r="E279" s="122"/>
      <c r="F279" s="122"/>
      <c r="G279" s="122"/>
      <c r="H279" s="122"/>
      <c r="I279" s="114"/>
      <c r="J279" s="114"/>
      <c r="K279" s="114"/>
    </row>
    <row r="280" spans="2:11">
      <c r="B280" s="113"/>
      <c r="C280" s="113"/>
      <c r="D280" s="122"/>
      <c r="E280" s="122"/>
      <c r="F280" s="122"/>
      <c r="G280" s="122"/>
      <c r="H280" s="122"/>
      <c r="I280" s="114"/>
      <c r="J280" s="114"/>
      <c r="K280" s="114"/>
    </row>
    <row r="281" spans="2:11">
      <c r="B281" s="113"/>
      <c r="C281" s="113"/>
      <c r="D281" s="122"/>
      <c r="E281" s="122"/>
      <c r="F281" s="122"/>
      <c r="G281" s="122"/>
      <c r="H281" s="122"/>
      <c r="I281" s="114"/>
      <c r="J281" s="114"/>
      <c r="K281" s="114"/>
    </row>
    <row r="282" spans="2:11">
      <c r="B282" s="113"/>
      <c r="C282" s="113"/>
      <c r="D282" s="122"/>
      <c r="E282" s="122"/>
      <c r="F282" s="122"/>
      <c r="G282" s="122"/>
      <c r="H282" s="122"/>
      <c r="I282" s="114"/>
      <c r="J282" s="114"/>
      <c r="K282" s="114"/>
    </row>
    <row r="283" spans="2:11">
      <c r="B283" s="113"/>
      <c r="C283" s="113"/>
      <c r="D283" s="122"/>
      <c r="E283" s="122"/>
      <c r="F283" s="122"/>
      <c r="G283" s="122"/>
      <c r="H283" s="122"/>
      <c r="I283" s="114"/>
      <c r="J283" s="114"/>
      <c r="K283" s="114"/>
    </row>
    <row r="284" spans="2:11">
      <c r="B284" s="113"/>
      <c r="C284" s="113"/>
      <c r="D284" s="122"/>
      <c r="E284" s="122"/>
      <c r="F284" s="122"/>
      <c r="G284" s="122"/>
      <c r="H284" s="122"/>
      <c r="I284" s="114"/>
      <c r="J284" s="114"/>
      <c r="K284" s="114"/>
    </row>
    <row r="285" spans="2:11">
      <c r="B285" s="113"/>
      <c r="C285" s="113"/>
      <c r="D285" s="122"/>
      <c r="E285" s="122"/>
      <c r="F285" s="122"/>
      <c r="G285" s="122"/>
      <c r="H285" s="122"/>
      <c r="I285" s="114"/>
      <c r="J285" s="114"/>
      <c r="K285" s="114"/>
    </row>
    <row r="286" spans="2:11">
      <c r="B286" s="113"/>
      <c r="C286" s="113"/>
      <c r="D286" s="122"/>
      <c r="E286" s="122"/>
      <c r="F286" s="122"/>
      <c r="G286" s="122"/>
      <c r="H286" s="122"/>
      <c r="I286" s="114"/>
      <c r="J286" s="114"/>
      <c r="K286" s="114"/>
    </row>
    <row r="287" spans="2:11">
      <c r="B287" s="113"/>
      <c r="C287" s="113"/>
      <c r="D287" s="122"/>
      <c r="E287" s="122"/>
      <c r="F287" s="122"/>
      <c r="G287" s="122"/>
      <c r="H287" s="122"/>
      <c r="I287" s="114"/>
      <c r="J287" s="114"/>
      <c r="K287" s="114"/>
    </row>
    <row r="288" spans="2:11">
      <c r="B288" s="113"/>
      <c r="C288" s="113"/>
      <c r="D288" s="122"/>
      <c r="E288" s="122"/>
      <c r="F288" s="122"/>
      <c r="G288" s="122"/>
      <c r="H288" s="122"/>
      <c r="I288" s="114"/>
      <c r="J288" s="114"/>
      <c r="K288" s="114"/>
    </row>
    <row r="289" spans="2:11">
      <c r="B289" s="113"/>
      <c r="C289" s="113"/>
      <c r="D289" s="122"/>
      <c r="E289" s="122"/>
      <c r="F289" s="122"/>
      <c r="G289" s="122"/>
      <c r="H289" s="122"/>
      <c r="I289" s="114"/>
      <c r="J289" s="114"/>
      <c r="K289" s="114"/>
    </row>
    <row r="290" spans="2:11">
      <c r="B290" s="113"/>
      <c r="C290" s="113"/>
      <c r="D290" s="122"/>
      <c r="E290" s="122"/>
      <c r="F290" s="122"/>
      <c r="G290" s="122"/>
      <c r="H290" s="122"/>
      <c r="I290" s="114"/>
      <c r="J290" s="114"/>
      <c r="K290" s="114"/>
    </row>
    <row r="291" spans="2:11">
      <c r="B291" s="113"/>
      <c r="C291" s="113"/>
      <c r="D291" s="122"/>
      <c r="E291" s="122"/>
      <c r="F291" s="122"/>
      <c r="G291" s="122"/>
      <c r="H291" s="122"/>
      <c r="I291" s="114"/>
      <c r="J291" s="114"/>
      <c r="K291" s="114"/>
    </row>
    <row r="292" spans="2:11">
      <c r="B292" s="113"/>
      <c r="C292" s="113"/>
      <c r="D292" s="122"/>
      <c r="E292" s="122"/>
      <c r="F292" s="122"/>
      <c r="G292" s="122"/>
      <c r="H292" s="122"/>
      <c r="I292" s="114"/>
      <c r="J292" s="114"/>
      <c r="K292" s="114"/>
    </row>
    <row r="293" spans="2:11">
      <c r="B293" s="113"/>
      <c r="C293" s="113"/>
      <c r="D293" s="122"/>
      <c r="E293" s="122"/>
      <c r="F293" s="122"/>
      <c r="G293" s="122"/>
      <c r="H293" s="122"/>
      <c r="I293" s="114"/>
      <c r="J293" s="114"/>
      <c r="K293" s="114"/>
    </row>
    <row r="294" spans="2:11">
      <c r="B294" s="113"/>
      <c r="C294" s="113"/>
      <c r="D294" s="122"/>
      <c r="E294" s="122"/>
      <c r="F294" s="122"/>
      <c r="G294" s="122"/>
      <c r="H294" s="122"/>
      <c r="I294" s="114"/>
      <c r="J294" s="114"/>
      <c r="K294" s="114"/>
    </row>
    <row r="295" spans="2:11">
      <c r="B295" s="113"/>
      <c r="C295" s="113"/>
      <c r="D295" s="122"/>
      <c r="E295" s="122"/>
      <c r="F295" s="122"/>
      <c r="G295" s="122"/>
      <c r="H295" s="122"/>
      <c r="I295" s="114"/>
      <c r="J295" s="114"/>
      <c r="K295" s="114"/>
    </row>
    <row r="296" spans="2:11">
      <c r="B296" s="113"/>
      <c r="C296" s="113"/>
      <c r="D296" s="122"/>
      <c r="E296" s="122"/>
      <c r="F296" s="122"/>
      <c r="G296" s="122"/>
      <c r="H296" s="122"/>
      <c r="I296" s="114"/>
      <c r="J296" s="114"/>
      <c r="K296" s="114"/>
    </row>
    <row r="297" spans="2:11">
      <c r="B297" s="113"/>
      <c r="C297" s="113"/>
      <c r="D297" s="122"/>
      <c r="E297" s="122"/>
      <c r="F297" s="122"/>
      <c r="G297" s="122"/>
      <c r="H297" s="122"/>
      <c r="I297" s="114"/>
      <c r="J297" s="114"/>
      <c r="K297" s="114"/>
    </row>
    <row r="298" spans="2:11">
      <c r="B298" s="113"/>
      <c r="C298" s="113"/>
      <c r="D298" s="122"/>
      <c r="E298" s="122"/>
      <c r="F298" s="122"/>
      <c r="G298" s="122"/>
      <c r="H298" s="122"/>
      <c r="I298" s="114"/>
      <c r="J298" s="114"/>
      <c r="K298" s="114"/>
    </row>
    <row r="299" spans="2:11">
      <c r="B299" s="113"/>
      <c r="C299" s="113"/>
      <c r="D299" s="122"/>
      <c r="E299" s="122"/>
      <c r="F299" s="122"/>
      <c r="G299" s="122"/>
      <c r="H299" s="122"/>
      <c r="I299" s="114"/>
      <c r="J299" s="114"/>
      <c r="K299" s="114"/>
    </row>
    <row r="300" spans="2:11">
      <c r="B300" s="113"/>
      <c r="C300" s="113"/>
      <c r="D300" s="122"/>
      <c r="E300" s="122"/>
      <c r="F300" s="122"/>
      <c r="G300" s="122"/>
      <c r="H300" s="122"/>
      <c r="I300" s="114"/>
      <c r="J300" s="114"/>
      <c r="K300" s="114"/>
    </row>
    <row r="301" spans="2:11">
      <c r="B301" s="113"/>
      <c r="C301" s="113"/>
      <c r="D301" s="122"/>
      <c r="E301" s="122"/>
      <c r="F301" s="122"/>
      <c r="G301" s="122"/>
      <c r="H301" s="122"/>
      <c r="I301" s="114"/>
      <c r="J301" s="114"/>
      <c r="K301" s="114"/>
    </row>
    <row r="302" spans="2:11">
      <c r="B302" s="113"/>
      <c r="C302" s="113"/>
      <c r="D302" s="122"/>
      <c r="E302" s="122"/>
      <c r="F302" s="122"/>
      <c r="G302" s="122"/>
      <c r="H302" s="122"/>
      <c r="I302" s="114"/>
      <c r="J302" s="114"/>
      <c r="K302" s="114"/>
    </row>
    <row r="303" spans="2:11">
      <c r="B303" s="113"/>
      <c r="C303" s="113"/>
      <c r="D303" s="122"/>
      <c r="E303" s="122"/>
      <c r="F303" s="122"/>
      <c r="G303" s="122"/>
      <c r="H303" s="122"/>
      <c r="I303" s="114"/>
      <c r="J303" s="114"/>
      <c r="K303" s="114"/>
    </row>
    <row r="304" spans="2:11">
      <c r="B304" s="113"/>
      <c r="C304" s="113"/>
      <c r="D304" s="122"/>
      <c r="E304" s="122"/>
      <c r="F304" s="122"/>
      <c r="G304" s="122"/>
      <c r="H304" s="122"/>
      <c r="I304" s="114"/>
      <c r="J304" s="114"/>
      <c r="K304" s="114"/>
    </row>
    <row r="305" spans="2:11">
      <c r="B305" s="113"/>
      <c r="C305" s="113"/>
      <c r="D305" s="122"/>
      <c r="E305" s="122"/>
      <c r="F305" s="122"/>
      <c r="G305" s="122"/>
      <c r="H305" s="122"/>
      <c r="I305" s="114"/>
      <c r="J305" s="114"/>
      <c r="K305" s="114"/>
    </row>
    <row r="306" spans="2:11">
      <c r="B306" s="113"/>
      <c r="C306" s="113"/>
      <c r="D306" s="122"/>
      <c r="E306" s="122"/>
      <c r="F306" s="122"/>
      <c r="G306" s="122"/>
      <c r="H306" s="122"/>
      <c r="I306" s="114"/>
      <c r="J306" s="114"/>
      <c r="K306" s="114"/>
    </row>
    <row r="307" spans="2:11">
      <c r="B307" s="113"/>
      <c r="C307" s="113"/>
      <c r="D307" s="122"/>
      <c r="E307" s="122"/>
      <c r="F307" s="122"/>
      <c r="G307" s="122"/>
      <c r="H307" s="122"/>
      <c r="I307" s="114"/>
      <c r="J307" s="114"/>
      <c r="K307" s="114"/>
    </row>
    <row r="308" spans="2:11">
      <c r="B308" s="113"/>
      <c r="C308" s="113"/>
      <c r="D308" s="122"/>
      <c r="E308" s="122"/>
      <c r="F308" s="122"/>
      <c r="G308" s="122"/>
      <c r="H308" s="122"/>
      <c r="I308" s="114"/>
      <c r="J308" s="114"/>
      <c r="K308" s="114"/>
    </row>
    <row r="309" spans="2:11">
      <c r="B309" s="113"/>
      <c r="C309" s="113"/>
      <c r="D309" s="122"/>
      <c r="E309" s="122"/>
      <c r="F309" s="122"/>
      <c r="G309" s="122"/>
      <c r="H309" s="122"/>
      <c r="I309" s="114"/>
      <c r="J309" s="114"/>
      <c r="K309" s="114"/>
    </row>
    <row r="310" spans="2:11">
      <c r="B310" s="113"/>
      <c r="C310" s="113"/>
      <c r="D310" s="122"/>
      <c r="E310" s="122"/>
      <c r="F310" s="122"/>
      <c r="G310" s="122"/>
      <c r="H310" s="122"/>
      <c r="I310" s="114"/>
      <c r="J310" s="114"/>
      <c r="K310" s="114"/>
    </row>
    <row r="311" spans="2:11">
      <c r="B311" s="113"/>
      <c r="C311" s="113"/>
      <c r="D311" s="122"/>
      <c r="E311" s="122"/>
      <c r="F311" s="122"/>
      <c r="G311" s="122"/>
      <c r="H311" s="122"/>
      <c r="I311" s="114"/>
      <c r="J311" s="114"/>
      <c r="K311" s="114"/>
    </row>
    <row r="312" spans="2:11">
      <c r="B312" s="113"/>
      <c r="C312" s="113"/>
      <c r="D312" s="122"/>
      <c r="E312" s="122"/>
      <c r="F312" s="122"/>
      <c r="G312" s="122"/>
      <c r="H312" s="122"/>
      <c r="I312" s="114"/>
      <c r="J312" s="114"/>
      <c r="K312" s="11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2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51.42578125" style="1" bestFit="1" customWidth="1"/>
    <col min="4" max="4" width="4.5703125" style="1" bestFit="1" customWidth="1"/>
    <col min="5" max="5" width="9" style="1" bestFit="1" customWidth="1"/>
    <col min="6" max="6" width="9.14062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132</v>
      </c>
      <c r="C1" s="67" t="s" vm="1">
        <v>205</v>
      </c>
    </row>
    <row r="2" spans="2:15">
      <c r="B2" s="46" t="s">
        <v>131</v>
      </c>
      <c r="C2" s="67" t="s">
        <v>206</v>
      </c>
    </row>
    <row r="3" spans="2:15">
      <c r="B3" s="46" t="s">
        <v>133</v>
      </c>
      <c r="C3" s="67" t="s">
        <v>207</v>
      </c>
    </row>
    <row r="4" spans="2:15">
      <c r="B4" s="46" t="s">
        <v>134</v>
      </c>
      <c r="C4" s="67">
        <v>2148</v>
      </c>
    </row>
    <row r="6" spans="2:15" ht="26.25" customHeight="1">
      <c r="B6" s="127" t="s">
        <v>164</v>
      </c>
      <c r="C6" s="128"/>
      <c r="D6" s="128"/>
      <c r="E6" s="128"/>
      <c r="F6" s="128"/>
      <c r="G6" s="128"/>
      <c r="H6" s="128"/>
      <c r="I6" s="128"/>
      <c r="J6" s="128"/>
      <c r="K6" s="129"/>
    </row>
    <row r="7" spans="2:15" s="3" customFormat="1" ht="63">
      <c r="B7" s="47" t="s">
        <v>106</v>
      </c>
      <c r="C7" s="49" t="s">
        <v>41</v>
      </c>
      <c r="D7" s="49" t="s">
        <v>14</v>
      </c>
      <c r="E7" s="49" t="s">
        <v>15</v>
      </c>
      <c r="F7" s="49" t="s">
        <v>52</v>
      </c>
      <c r="G7" s="49" t="s">
        <v>93</v>
      </c>
      <c r="H7" s="49" t="s">
        <v>48</v>
      </c>
      <c r="I7" s="49" t="s">
        <v>101</v>
      </c>
      <c r="J7" s="49" t="s">
        <v>135</v>
      </c>
      <c r="K7" s="51" t="s">
        <v>136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186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88" t="s">
        <v>51</v>
      </c>
      <c r="C10" s="73"/>
      <c r="D10" s="73"/>
      <c r="E10" s="73"/>
      <c r="F10" s="73"/>
      <c r="G10" s="73"/>
      <c r="H10" s="84"/>
      <c r="I10" s="83">
        <f>I11</f>
        <v>-0.61200758399999999</v>
      </c>
      <c r="J10" s="84">
        <f>IFERROR(I10/$I$10,0)</f>
        <v>1</v>
      </c>
      <c r="K10" s="84">
        <f>I10/'סכום נכסי הקרן'!$C$42</f>
        <v>-1.1846680459583306E-4</v>
      </c>
      <c r="O10" s="1"/>
    </row>
    <row r="11" spans="2:15" ht="21" customHeight="1">
      <c r="B11" s="92" t="s">
        <v>179</v>
      </c>
      <c r="C11" s="73"/>
      <c r="D11" s="73"/>
      <c r="E11" s="73"/>
      <c r="F11" s="73"/>
      <c r="G11" s="73"/>
      <c r="H11" s="84"/>
      <c r="I11" s="83">
        <f>SUM(I12:I13)</f>
        <v>-0.61200758399999999</v>
      </c>
      <c r="J11" s="84">
        <f t="shared" ref="J11:J12" si="0">IFERROR(I11/$I$10,0)</f>
        <v>1</v>
      </c>
      <c r="K11" s="84">
        <f>I11/'סכום נכסי הקרן'!$C$42</f>
        <v>-1.1846680459583306E-4</v>
      </c>
    </row>
    <row r="12" spans="2:15">
      <c r="B12" s="72" t="s">
        <v>1404</v>
      </c>
      <c r="C12" s="73" t="s">
        <v>1405</v>
      </c>
      <c r="D12" s="73" t="s">
        <v>624</v>
      </c>
      <c r="E12" s="73"/>
      <c r="F12" s="87">
        <v>0</v>
      </c>
      <c r="G12" s="86" t="s">
        <v>119</v>
      </c>
      <c r="H12" s="84">
        <v>0</v>
      </c>
      <c r="I12" s="83">
        <v>0.19325949499999998</v>
      </c>
      <c r="J12" s="84">
        <f t="shared" si="0"/>
        <v>-0.31577957537205942</v>
      </c>
      <c r="K12" s="84">
        <f>I12/'סכום נכסי הקרן'!$C$42</f>
        <v>3.7409397250956902E-5</v>
      </c>
    </row>
    <row r="13" spans="2:15">
      <c r="B13" s="76" t="s">
        <v>621</v>
      </c>
      <c r="C13" s="73" t="s">
        <v>622</v>
      </c>
      <c r="D13" s="73" t="s">
        <v>624</v>
      </c>
      <c r="E13" s="73"/>
      <c r="F13" s="87">
        <v>0</v>
      </c>
      <c r="G13" s="86" t="s">
        <v>119</v>
      </c>
      <c r="H13" s="84">
        <v>0</v>
      </c>
      <c r="I13" s="83">
        <v>-0.80526707899999994</v>
      </c>
      <c r="J13" s="84">
        <f>IFERROR(#REF!/$I$10,0)</f>
        <v>0</v>
      </c>
      <c r="K13" s="84">
        <f>I13/'סכום נכסי הקרן'!$C$42</f>
        <v>-1.5587620184678996E-4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116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113"/>
      <c r="C112" s="114"/>
      <c r="D112" s="122"/>
      <c r="E112" s="122"/>
      <c r="F112" s="122"/>
      <c r="G112" s="122"/>
      <c r="H112" s="122"/>
      <c r="I112" s="114"/>
      <c r="J112" s="114"/>
      <c r="K112" s="114"/>
    </row>
    <row r="113" spans="2:11">
      <c r="B113" s="113"/>
      <c r="C113" s="114"/>
      <c r="D113" s="122"/>
      <c r="E113" s="122"/>
      <c r="F113" s="122"/>
      <c r="G113" s="122"/>
      <c r="H113" s="122"/>
      <c r="I113" s="114"/>
      <c r="J113" s="114"/>
      <c r="K113" s="114"/>
    </row>
    <row r="114" spans="2:11">
      <c r="B114" s="113"/>
      <c r="C114" s="114"/>
      <c r="D114" s="122"/>
      <c r="E114" s="122"/>
      <c r="F114" s="122"/>
      <c r="G114" s="122"/>
      <c r="H114" s="122"/>
      <c r="I114" s="114"/>
      <c r="J114" s="114"/>
      <c r="K114" s="114"/>
    </row>
    <row r="115" spans="2:11">
      <c r="B115" s="113"/>
      <c r="C115" s="114"/>
      <c r="D115" s="122"/>
      <c r="E115" s="122"/>
      <c r="F115" s="122"/>
      <c r="G115" s="122"/>
      <c r="H115" s="122"/>
      <c r="I115" s="114"/>
      <c r="J115" s="114"/>
      <c r="K115" s="114"/>
    </row>
    <row r="116" spans="2:11">
      <c r="B116" s="113"/>
      <c r="C116" s="114"/>
      <c r="D116" s="122"/>
      <c r="E116" s="122"/>
      <c r="F116" s="122"/>
      <c r="G116" s="122"/>
      <c r="H116" s="122"/>
      <c r="I116" s="114"/>
      <c r="J116" s="114"/>
      <c r="K116" s="114"/>
    </row>
    <row r="117" spans="2:11">
      <c r="B117" s="113"/>
      <c r="C117" s="114"/>
      <c r="D117" s="122"/>
      <c r="E117" s="122"/>
      <c r="F117" s="122"/>
      <c r="G117" s="122"/>
      <c r="H117" s="122"/>
      <c r="I117" s="114"/>
      <c r="J117" s="114"/>
      <c r="K117" s="114"/>
    </row>
    <row r="118" spans="2:11">
      <c r="B118" s="113"/>
      <c r="C118" s="114"/>
      <c r="D118" s="122"/>
      <c r="E118" s="122"/>
      <c r="F118" s="122"/>
      <c r="G118" s="122"/>
      <c r="H118" s="122"/>
      <c r="I118" s="114"/>
      <c r="J118" s="114"/>
      <c r="K118" s="114"/>
    </row>
    <row r="119" spans="2:11">
      <c r="B119" s="113"/>
      <c r="C119" s="114"/>
      <c r="D119" s="122"/>
      <c r="E119" s="122"/>
      <c r="F119" s="122"/>
      <c r="G119" s="122"/>
      <c r="H119" s="122"/>
      <c r="I119" s="114"/>
      <c r="J119" s="114"/>
      <c r="K119" s="114"/>
    </row>
    <row r="120" spans="2:11">
      <c r="B120" s="113"/>
      <c r="C120" s="114"/>
      <c r="D120" s="122"/>
      <c r="E120" s="122"/>
      <c r="F120" s="122"/>
      <c r="G120" s="122"/>
      <c r="H120" s="122"/>
      <c r="I120" s="114"/>
      <c r="J120" s="114"/>
      <c r="K120" s="114"/>
    </row>
    <row r="121" spans="2:11">
      <c r="B121" s="113"/>
      <c r="C121" s="114"/>
      <c r="D121" s="122"/>
      <c r="E121" s="122"/>
      <c r="F121" s="122"/>
      <c r="G121" s="122"/>
      <c r="H121" s="122"/>
      <c r="I121" s="114"/>
      <c r="J121" s="114"/>
      <c r="K121" s="114"/>
    </row>
    <row r="122" spans="2:11">
      <c r="B122" s="113"/>
      <c r="C122" s="114"/>
      <c r="D122" s="122"/>
      <c r="E122" s="122"/>
      <c r="F122" s="122"/>
      <c r="G122" s="122"/>
      <c r="H122" s="122"/>
      <c r="I122" s="114"/>
      <c r="J122" s="114"/>
      <c r="K122" s="114"/>
    </row>
    <row r="123" spans="2:11">
      <c r="B123" s="113"/>
      <c r="C123" s="114"/>
      <c r="D123" s="122"/>
      <c r="E123" s="122"/>
      <c r="F123" s="122"/>
      <c r="G123" s="122"/>
      <c r="H123" s="122"/>
      <c r="I123" s="114"/>
      <c r="J123" s="114"/>
      <c r="K123" s="114"/>
    </row>
    <row r="124" spans="2:11">
      <c r="B124" s="113"/>
      <c r="C124" s="114"/>
      <c r="D124" s="122"/>
      <c r="E124" s="122"/>
      <c r="F124" s="122"/>
      <c r="G124" s="122"/>
      <c r="H124" s="122"/>
      <c r="I124" s="114"/>
      <c r="J124" s="114"/>
      <c r="K124" s="114"/>
    </row>
    <row r="125" spans="2:11">
      <c r="B125" s="113"/>
      <c r="C125" s="114"/>
      <c r="D125" s="122"/>
      <c r="E125" s="122"/>
      <c r="F125" s="122"/>
      <c r="G125" s="122"/>
      <c r="H125" s="122"/>
      <c r="I125" s="114"/>
      <c r="J125" s="114"/>
      <c r="K125" s="114"/>
    </row>
    <row r="126" spans="2:11">
      <c r="B126" s="113"/>
      <c r="C126" s="114"/>
      <c r="D126" s="122"/>
      <c r="E126" s="122"/>
      <c r="F126" s="122"/>
      <c r="G126" s="122"/>
      <c r="H126" s="122"/>
      <c r="I126" s="114"/>
      <c r="J126" s="114"/>
      <c r="K126" s="114"/>
    </row>
    <row r="127" spans="2:11">
      <c r="B127" s="113"/>
      <c r="C127" s="114"/>
      <c r="D127" s="122"/>
      <c r="E127" s="122"/>
      <c r="F127" s="122"/>
      <c r="G127" s="122"/>
      <c r="H127" s="122"/>
      <c r="I127" s="114"/>
      <c r="J127" s="114"/>
      <c r="K127" s="114"/>
    </row>
    <row r="128" spans="2:11">
      <c r="B128" s="113"/>
      <c r="C128" s="114"/>
      <c r="D128" s="122"/>
      <c r="E128" s="122"/>
      <c r="F128" s="122"/>
      <c r="G128" s="122"/>
      <c r="H128" s="122"/>
      <c r="I128" s="114"/>
      <c r="J128" s="114"/>
      <c r="K128" s="114"/>
    </row>
    <row r="129" spans="2:11">
      <c r="B129" s="113"/>
      <c r="C129" s="114"/>
      <c r="D129" s="122"/>
      <c r="E129" s="122"/>
      <c r="F129" s="122"/>
      <c r="G129" s="122"/>
      <c r="H129" s="122"/>
      <c r="I129" s="114"/>
      <c r="J129" s="114"/>
      <c r="K129" s="114"/>
    </row>
    <row r="130" spans="2:11">
      <c r="B130" s="113"/>
      <c r="C130" s="114"/>
      <c r="D130" s="122"/>
      <c r="E130" s="122"/>
      <c r="F130" s="122"/>
      <c r="G130" s="122"/>
      <c r="H130" s="122"/>
      <c r="I130" s="114"/>
      <c r="J130" s="114"/>
      <c r="K130" s="114"/>
    </row>
    <row r="131" spans="2:11">
      <c r="B131" s="113"/>
      <c r="C131" s="114"/>
      <c r="D131" s="122"/>
      <c r="E131" s="122"/>
      <c r="F131" s="122"/>
      <c r="G131" s="122"/>
      <c r="H131" s="122"/>
      <c r="I131" s="114"/>
      <c r="J131" s="114"/>
      <c r="K131" s="114"/>
    </row>
    <row r="132" spans="2:11">
      <c r="B132" s="113"/>
      <c r="C132" s="114"/>
      <c r="D132" s="122"/>
      <c r="E132" s="122"/>
      <c r="F132" s="122"/>
      <c r="G132" s="122"/>
      <c r="H132" s="122"/>
      <c r="I132" s="114"/>
      <c r="J132" s="114"/>
      <c r="K132" s="114"/>
    </row>
    <row r="133" spans="2:11">
      <c r="B133" s="113"/>
      <c r="C133" s="114"/>
      <c r="D133" s="122"/>
      <c r="E133" s="122"/>
      <c r="F133" s="122"/>
      <c r="G133" s="122"/>
      <c r="H133" s="122"/>
      <c r="I133" s="114"/>
      <c r="J133" s="114"/>
      <c r="K133" s="114"/>
    </row>
    <row r="134" spans="2:11">
      <c r="B134" s="113"/>
      <c r="C134" s="114"/>
      <c r="D134" s="122"/>
      <c r="E134" s="122"/>
      <c r="F134" s="122"/>
      <c r="G134" s="122"/>
      <c r="H134" s="122"/>
      <c r="I134" s="114"/>
      <c r="J134" s="114"/>
      <c r="K134" s="114"/>
    </row>
    <row r="135" spans="2:11">
      <c r="B135" s="113"/>
      <c r="C135" s="114"/>
      <c r="D135" s="122"/>
      <c r="E135" s="122"/>
      <c r="F135" s="122"/>
      <c r="G135" s="122"/>
      <c r="H135" s="122"/>
      <c r="I135" s="114"/>
      <c r="J135" s="114"/>
      <c r="K135" s="114"/>
    </row>
    <row r="136" spans="2:11">
      <c r="B136" s="113"/>
      <c r="C136" s="114"/>
      <c r="D136" s="122"/>
      <c r="E136" s="122"/>
      <c r="F136" s="122"/>
      <c r="G136" s="122"/>
      <c r="H136" s="122"/>
      <c r="I136" s="114"/>
      <c r="J136" s="114"/>
      <c r="K136" s="114"/>
    </row>
    <row r="137" spans="2:11">
      <c r="B137" s="113"/>
      <c r="C137" s="114"/>
      <c r="D137" s="122"/>
      <c r="E137" s="122"/>
      <c r="F137" s="122"/>
      <c r="G137" s="122"/>
      <c r="H137" s="122"/>
      <c r="I137" s="114"/>
      <c r="J137" s="114"/>
      <c r="K137" s="114"/>
    </row>
    <row r="138" spans="2:11">
      <c r="B138" s="113"/>
      <c r="C138" s="114"/>
      <c r="D138" s="122"/>
      <c r="E138" s="122"/>
      <c r="F138" s="122"/>
      <c r="G138" s="122"/>
      <c r="H138" s="122"/>
      <c r="I138" s="114"/>
      <c r="J138" s="114"/>
      <c r="K138" s="114"/>
    </row>
    <row r="139" spans="2:11">
      <c r="B139" s="113"/>
      <c r="C139" s="114"/>
      <c r="D139" s="122"/>
      <c r="E139" s="122"/>
      <c r="F139" s="122"/>
      <c r="G139" s="122"/>
      <c r="H139" s="122"/>
      <c r="I139" s="114"/>
      <c r="J139" s="114"/>
      <c r="K139" s="114"/>
    </row>
    <row r="140" spans="2:11">
      <c r="B140" s="113"/>
      <c r="C140" s="114"/>
      <c r="D140" s="122"/>
      <c r="E140" s="122"/>
      <c r="F140" s="122"/>
      <c r="G140" s="122"/>
      <c r="H140" s="122"/>
      <c r="I140" s="114"/>
      <c r="J140" s="114"/>
      <c r="K140" s="114"/>
    </row>
    <row r="141" spans="2:11">
      <c r="B141" s="113"/>
      <c r="C141" s="114"/>
      <c r="D141" s="122"/>
      <c r="E141" s="122"/>
      <c r="F141" s="122"/>
      <c r="G141" s="122"/>
      <c r="H141" s="122"/>
      <c r="I141" s="114"/>
      <c r="J141" s="114"/>
      <c r="K141" s="114"/>
    </row>
    <row r="142" spans="2:11">
      <c r="B142" s="113"/>
      <c r="C142" s="114"/>
      <c r="D142" s="122"/>
      <c r="E142" s="122"/>
      <c r="F142" s="122"/>
      <c r="G142" s="122"/>
      <c r="H142" s="122"/>
      <c r="I142" s="114"/>
      <c r="J142" s="114"/>
      <c r="K142" s="114"/>
    </row>
    <row r="143" spans="2:11">
      <c r="B143" s="113"/>
      <c r="C143" s="114"/>
      <c r="D143" s="122"/>
      <c r="E143" s="122"/>
      <c r="F143" s="122"/>
      <c r="G143" s="122"/>
      <c r="H143" s="122"/>
      <c r="I143" s="114"/>
      <c r="J143" s="114"/>
      <c r="K143" s="114"/>
    </row>
    <row r="144" spans="2:11">
      <c r="B144" s="113"/>
      <c r="C144" s="114"/>
      <c r="D144" s="122"/>
      <c r="E144" s="122"/>
      <c r="F144" s="122"/>
      <c r="G144" s="122"/>
      <c r="H144" s="122"/>
      <c r="I144" s="114"/>
      <c r="J144" s="114"/>
      <c r="K144" s="114"/>
    </row>
    <row r="145" spans="2:11">
      <c r="B145" s="113"/>
      <c r="C145" s="114"/>
      <c r="D145" s="122"/>
      <c r="E145" s="122"/>
      <c r="F145" s="122"/>
      <c r="G145" s="122"/>
      <c r="H145" s="122"/>
      <c r="I145" s="114"/>
      <c r="J145" s="114"/>
      <c r="K145" s="114"/>
    </row>
    <row r="146" spans="2:11">
      <c r="B146" s="113"/>
      <c r="C146" s="114"/>
      <c r="D146" s="122"/>
      <c r="E146" s="122"/>
      <c r="F146" s="122"/>
      <c r="G146" s="122"/>
      <c r="H146" s="122"/>
      <c r="I146" s="114"/>
      <c r="J146" s="114"/>
      <c r="K146" s="114"/>
    </row>
    <row r="147" spans="2:11">
      <c r="B147" s="113"/>
      <c r="C147" s="114"/>
      <c r="D147" s="122"/>
      <c r="E147" s="122"/>
      <c r="F147" s="122"/>
      <c r="G147" s="122"/>
      <c r="H147" s="122"/>
      <c r="I147" s="114"/>
      <c r="J147" s="114"/>
      <c r="K147" s="114"/>
    </row>
    <row r="148" spans="2:11">
      <c r="B148" s="113"/>
      <c r="C148" s="114"/>
      <c r="D148" s="122"/>
      <c r="E148" s="122"/>
      <c r="F148" s="122"/>
      <c r="G148" s="122"/>
      <c r="H148" s="122"/>
      <c r="I148" s="114"/>
      <c r="J148" s="114"/>
      <c r="K148" s="114"/>
    </row>
    <row r="149" spans="2:11">
      <c r="B149" s="113"/>
      <c r="C149" s="114"/>
      <c r="D149" s="122"/>
      <c r="E149" s="122"/>
      <c r="F149" s="122"/>
      <c r="G149" s="122"/>
      <c r="H149" s="122"/>
      <c r="I149" s="114"/>
      <c r="J149" s="114"/>
      <c r="K149" s="114"/>
    </row>
    <row r="150" spans="2:11">
      <c r="B150" s="113"/>
      <c r="C150" s="114"/>
      <c r="D150" s="122"/>
      <c r="E150" s="122"/>
      <c r="F150" s="122"/>
      <c r="G150" s="122"/>
      <c r="H150" s="122"/>
      <c r="I150" s="114"/>
      <c r="J150" s="114"/>
      <c r="K150" s="114"/>
    </row>
    <row r="151" spans="2:11">
      <c r="B151" s="113"/>
      <c r="C151" s="114"/>
      <c r="D151" s="122"/>
      <c r="E151" s="122"/>
      <c r="F151" s="122"/>
      <c r="G151" s="122"/>
      <c r="H151" s="122"/>
      <c r="I151" s="114"/>
      <c r="J151" s="114"/>
      <c r="K151" s="114"/>
    </row>
    <row r="152" spans="2:11">
      <c r="B152" s="113"/>
      <c r="C152" s="114"/>
      <c r="D152" s="122"/>
      <c r="E152" s="122"/>
      <c r="F152" s="122"/>
      <c r="G152" s="122"/>
      <c r="H152" s="122"/>
      <c r="I152" s="114"/>
      <c r="J152" s="114"/>
      <c r="K152" s="114"/>
    </row>
    <row r="153" spans="2:11">
      <c r="B153" s="113"/>
      <c r="C153" s="114"/>
      <c r="D153" s="122"/>
      <c r="E153" s="122"/>
      <c r="F153" s="122"/>
      <c r="G153" s="122"/>
      <c r="H153" s="122"/>
      <c r="I153" s="114"/>
      <c r="J153" s="114"/>
      <c r="K153" s="114"/>
    </row>
    <row r="154" spans="2:11">
      <c r="B154" s="113"/>
      <c r="C154" s="114"/>
      <c r="D154" s="122"/>
      <c r="E154" s="122"/>
      <c r="F154" s="122"/>
      <c r="G154" s="122"/>
      <c r="H154" s="122"/>
      <c r="I154" s="114"/>
      <c r="J154" s="114"/>
      <c r="K154" s="114"/>
    </row>
    <row r="155" spans="2:11">
      <c r="B155" s="113"/>
      <c r="C155" s="114"/>
      <c r="D155" s="122"/>
      <c r="E155" s="122"/>
      <c r="F155" s="122"/>
      <c r="G155" s="122"/>
      <c r="H155" s="122"/>
      <c r="I155" s="114"/>
      <c r="J155" s="114"/>
      <c r="K155" s="114"/>
    </row>
    <row r="156" spans="2:11">
      <c r="B156" s="113"/>
      <c r="C156" s="114"/>
      <c r="D156" s="122"/>
      <c r="E156" s="122"/>
      <c r="F156" s="122"/>
      <c r="G156" s="122"/>
      <c r="H156" s="122"/>
      <c r="I156" s="114"/>
      <c r="J156" s="114"/>
      <c r="K156" s="114"/>
    </row>
    <row r="157" spans="2:11">
      <c r="B157" s="113"/>
      <c r="C157" s="114"/>
      <c r="D157" s="122"/>
      <c r="E157" s="122"/>
      <c r="F157" s="122"/>
      <c r="G157" s="122"/>
      <c r="H157" s="122"/>
      <c r="I157" s="114"/>
      <c r="J157" s="114"/>
      <c r="K157" s="114"/>
    </row>
    <row r="158" spans="2:11">
      <c r="B158" s="113"/>
      <c r="C158" s="114"/>
      <c r="D158" s="122"/>
      <c r="E158" s="122"/>
      <c r="F158" s="122"/>
      <c r="G158" s="122"/>
      <c r="H158" s="122"/>
      <c r="I158" s="114"/>
      <c r="J158" s="114"/>
      <c r="K158" s="114"/>
    </row>
    <row r="159" spans="2:11">
      <c r="B159" s="113"/>
      <c r="C159" s="114"/>
      <c r="D159" s="122"/>
      <c r="E159" s="122"/>
      <c r="F159" s="122"/>
      <c r="G159" s="122"/>
      <c r="H159" s="122"/>
      <c r="I159" s="114"/>
      <c r="J159" s="114"/>
      <c r="K159" s="114"/>
    </row>
    <row r="160" spans="2:11">
      <c r="B160" s="113"/>
      <c r="C160" s="114"/>
      <c r="D160" s="122"/>
      <c r="E160" s="122"/>
      <c r="F160" s="122"/>
      <c r="G160" s="122"/>
      <c r="H160" s="122"/>
      <c r="I160" s="114"/>
      <c r="J160" s="114"/>
      <c r="K160" s="114"/>
    </row>
    <row r="161" spans="2:11">
      <c r="B161" s="113"/>
      <c r="C161" s="114"/>
      <c r="D161" s="122"/>
      <c r="E161" s="122"/>
      <c r="F161" s="122"/>
      <c r="G161" s="122"/>
      <c r="H161" s="122"/>
      <c r="I161" s="114"/>
      <c r="J161" s="114"/>
      <c r="K161" s="114"/>
    </row>
    <row r="162" spans="2:11">
      <c r="B162" s="113"/>
      <c r="C162" s="114"/>
      <c r="D162" s="122"/>
      <c r="E162" s="122"/>
      <c r="F162" s="122"/>
      <c r="G162" s="122"/>
      <c r="H162" s="122"/>
      <c r="I162" s="114"/>
      <c r="J162" s="114"/>
      <c r="K162" s="114"/>
    </row>
    <row r="163" spans="2:11">
      <c r="B163" s="113"/>
      <c r="C163" s="114"/>
      <c r="D163" s="122"/>
      <c r="E163" s="122"/>
      <c r="F163" s="122"/>
      <c r="G163" s="122"/>
      <c r="H163" s="122"/>
      <c r="I163" s="114"/>
      <c r="J163" s="114"/>
      <c r="K163" s="114"/>
    </row>
    <row r="164" spans="2:11">
      <c r="B164" s="113"/>
      <c r="C164" s="114"/>
      <c r="D164" s="122"/>
      <c r="E164" s="122"/>
      <c r="F164" s="122"/>
      <c r="G164" s="122"/>
      <c r="H164" s="122"/>
      <c r="I164" s="114"/>
      <c r="J164" s="114"/>
      <c r="K164" s="114"/>
    </row>
    <row r="165" spans="2:11">
      <c r="B165" s="113"/>
      <c r="C165" s="114"/>
      <c r="D165" s="122"/>
      <c r="E165" s="122"/>
      <c r="F165" s="122"/>
      <c r="G165" s="122"/>
      <c r="H165" s="122"/>
      <c r="I165" s="114"/>
      <c r="J165" s="114"/>
      <c r="K165" s="114"/>
    </row>
    <row r="166" spans="2:11">
      <c r="B166" s="113"/>
      <c r="C166" s="114"/>
      <c r="D166" s="122"/>
      <c r="E166" s="122"/>
      <c r="F166" s="122"/>
      <c r="G166" s="122"/>
      <c r="H166" s="122"/>
      <c r="I166" s="114"/>
      <c r="J166" s="114"/>
      <c r="K166" s="114"/>
    </row>
    <row r="167" spans="2:11">
      <c r="B167" s="113"/>
      <c r="C167" s="114"/>
      <c r="D167" s="122"/>
      <c r="E167" s="122"/>
      <c r="F167" s="122"/>
      <c r="G167" s="122"/>
      <c r="H167" s="122"/>
      <c r="I167" s="114"/>
      <c r="J167" s="114"/>
      <c r="K167" s="114"/>
    </row>
    <row r="168" spans="2:11">
      <c r="B168" s="113"/>
      <c r="C168" s="114"/>
      <c r="D168" s="122"/>
      <c r="E168" s="122"/>
      <c r="F168" s="122"/>
      <c r="G168" s="122"/>
      <c r="H168" s="122"/>
      <c r="I168" s="114"/>
      <c r="J168" s="114"/>
      <c r="K168" s="114"/>
    </row>
    <row r="169" spans="2:11">
      <c r="B169" s="113"/>
      <c r="C169" s="114"/>
      <c r="D169" s="122"/>
      <c r="E169" s="122"/>
      <c r="F169" s="122"/>
      <c r="G169" s="122"/>
      <c r="H169" s="122"/>
      <c r="I169" s="114"/>
      <c r="J169" s="114"/>
      <c r="K169" s="114"/>
    </row>
    <row r="170" spans="2:11">
      <c r="B170" s="113"/>
      <c r="C170" s="114"/>
      <c r="D170" s="122"/>
      <c r="E170" s="122"/>
      <c r="F170" s="122"/>
      <c r="G170" s="122"/>
      <c r="H170" s="122"/>
      <c r="I170" s="114"/>
      <c r="J170" s="114"/>
      <c r="K170" s="114"/>
    </row>
    <row r="171" spans="2:11">
      <c r="B171" s="113"/>
      <c r="C171" s="114"/>
      <c r="D171" s="122"/>
      <c r="E171" s="122"/>
      <c r="F171" s="122"/>
      <c r="G171" s="122"/>
      <c r="H171" s="122"/>
      <c r="I171" s="114"/>
      <c r="J171" s="114"/>
      <c r="K171" s="114"/>
    </row>
    <row r="172" spans="2:11">
      <c r="B172" s="113"/>
      <c r="C172" s="114"/>
      <c r="D172" s="122"/>
      <c r="E172" s="122"/>
      <c r="F172" s="122"/>
      <c r="G172" s="122"/>
      <c r="H172" s="122"/>
      <c r="I172" s="114"/>
      <c r="J172" s="114"/>
      <c r="K172" s="114"/>
    </row>
    <row r="173" spans="2:11">
      <c r="B173" s="113"/>
      <c r="C173" s="114"/>
      <c r="D173" s="122"/>
      <c r="E173" s="122"/>
      <c r="F173" s="122"/>
      <c r="G173" s="122"/>
      <c r="H173" s="122"/>
      <c r="I173" s="114"/>
      <c r="J173" s="114"/>
      <c r="K173" s="114"/>
    </row>
    <row r="174" spans="2:11">
      <c r="B174" s="113"/>
      <c r="C174" s="114"/>
      <c r="D174" s="122"/>
      <c r="E174" s="122"/>
      <c r="F174" s="122"/>
      <c r="G174" s="122"/>
      <c r="H174" s="122"/>
      <c r="I174" s="114"/>
      <c r="J174" s="114"/>
      <c r="K174" s="114"/>
    </row>
    <row r="175" spans="2:11">
      <c r="B175" s="113"/>
      <c r="C175" s="114"/>
      <c r="D175" s="122"/>
      <c r="E175" s="122"/>
      <c r="F175" s="122"/>
      <c r="G175" s="122"/>
      <c r="H175" s="122"/>
      <c r="I175" s="114"/>
      <c r="J175" s="114"/>
      <c r="K175" s="114"/>
    </row>
    <row r="176" spans="2:11">
      <c r="B176" s="113"/>
      <c r="C176" s="114"/>
      <c r="D176" s="122"/>
      <c r="E176" s="122"/>
      <c r="F176" s="122"/>
      <c r="G176" s="122"/>
      <c r="H176" s="122"/>
      <c r="I176" s="114"/>
      <c r="J176" s="114"/>
      <c r="K176" s="114"/>
    </row>
    <row r="177" spans="2:11">
      <c r="B177" s="113"/>
      <c r="C177" s="114"/>
      <c r="D177" s="122"/>
      <c r="E177" s="122"/>
      <c r="F177" s="122"/>
      <c r="G177" s="122"/>
      <c r="H177" s="122"/>
      <c r="I177" s="114"/>
      <c r="J177" s="114"/>
      <c r="K177" s="114"/>
    </row>
    <row r="178" spans="2:11">
      <c r="B178" s="113"/>
      <c r="C178" s="114"/>
      <c r="D178" s="122"/>
      <c r="E178" s="122"/>
      <c r="F178" s="122"/>
      <c r="G178" s="122"/>
      <c r="H178" s="122"/>
      <c r="I178" s="114"/>
      <c r="J178" s="114"/>
      <c r="K178" s="114"/>
    </row>
    <row r="179" spans="2:11">
      <c r="B179" s="113"/>
      <c r="C179" s="114"/>
      <c r="D179" s="122"/>
      <c r="E179" s="122"/>
      <c r="F179" s="122"/>
      <c r="G179" s="122"/>
      <c r="H179" s="122"/>
      <c r="I179" s="114"/>
      <c r="J179" s="114"/>
      <c r="K179" s="114"/>
    </row>
    <row r="180" spans="2:11">
      <c r="B180" s="113"/>
      <c r="C180" s="114"/>
      <c r="D180" s="122"/>
      <c r="E180" s="122"/>
      <c r="F180" s="122"/>
      <c r="G180" s="122"/>
      <c r="H180" s="122"/>
      <c r="I180" s="114"/>
      <c r="J180" s="114"/>
      <c r="K180" s="114"/>
    </row>
    <row r="181" spans="2:11">
      <c r="B181" s="113"/>
      <c r="C181" s="114"/>
      <c r="D181" s="122"/>
      <c r="E181" s="122"/>
      <c r="F181" s="122"/>
      <c r="G181" s="122"/>
      <c r="H181" s="122"/>
      <c r="I181" s="114"/>
      <c r="J181" s="114"/>
      <c r="K181" s="114"/>
    </row>
    <row r="182" spans="2:11">
      <c r="B182" s="113"/>
      <c r="C182" s="114"/>
      <c r="D182" s="122"/>
      <c r="E182" s="122"/>
      <c r="F182" s="122"/>
      <c r="G182" s="122"/>
      <c r="H182" s="122"/>
      <c r="I182" s="114"/>
      <c r="J182" s="114"/>
      <c r="K182" s="114"/>
    </row>
    <row r="183" spans="2:11">
      <c r="B183" s="113"/>
      <c r="C183" s="114"/>
      <c r="D183" s="122"/>
      <c r="E183" s="122"/>
      <c r="F183" s="122"/>
      <c r="G183" s="122"/>
      <c r="H183" s="122"/>
      <c r="I183" s="114"/>
      <c r="J183" s="114"/>
      <c r="K183" s="114"/>
    </row>
    <row r="184" spans="2:11">
      <c r="B184" s="113"/>
      <c r="C184" s="114"/>
      <c r="D184" s="122"/>
      <c r="E184" s="122"/>
      <c r="F184" s="122"/>
      <c r="G184" s="122"/>
      <c r="H184" s="122"/>
      <c r="I184" s="114"/>
      <c r="J184" s="114"/>
      <c r="K184" s="114"/>
    </row>
    <row r="185" spans="2:11">
      <c r="B185" s="113"/>
      <c r="C185" s="114"/>
      <c r="D185" s="122"/>
      <c r="E185" s="122"/>
      <c r="F185" s="122"/>
      <c r="G185" s="122"/>
      <c r="H185" s="122"/>
      <c r="I185" s="114"/>
      <c r="J185" s="114"/>
      <c r="K185" s="114"/>
    </row>
    <row r="186" spans="2:11">
      <c r="B186" s="113"/>
      <c r="C186" s="114"/>
      <c r="D186" s="122"/>
      <c r="E186" s="122"/>
      <c r="F186" s="122"/>
      <c r="G186" s="122"/>
      <c r="H186" s="122"/>
      <c r="I186" s="114"/>
      <c r="J186" s="114"/>
      <c r="K186" s="114"/>
    </row>
    <row r="187" spans="2:11">
      <c r="B187" s="113"/>
      <c r="C187" s="114"/>
      <c r="D187" s="122"/>
      <c r="E187" s="122"/>
      <c r="F187" s="122"/>
      <c r="G187" s="122"/>
      <c r="H187" s="122"/>
      <c r="I187" s="114"/>
      <c r="J187" s="114"/>
      <c r="K187" s="114"/>
    </row>
    <row r="188" spans="2:11">
      <c r="B188" s="113"/>
      <c r="C188" s="114"/>
      <c r="D188" s="122"/>
      <c r="E188" s="122"/>
      <c r="F188" s="122"/>
      <c r="G188" s="122"/>
      <c r="H188" s="122"/>
      <c r="I188" s="114"/>
      <c r="J188" s="114"/>
      <c r="K188" s="114"/>
    </row>
    <row r="189" spans="2:11">
      <c r="B189" s="113"/>
      <c r="C189" s="114"/>
      <c r="D189" s="122"/>
      <c r="E189" s="122"/>
      <c r="F189" s="122"/>
      <c r="G189" s="122"/>
      <c r="H189" s="122"/>
      <c r="I189" s="114"/>
      <c r="J189" s="114"/>
      <c r="K189" s="114"/>
    </row>
    <row r="190" spans="2:11">
      <c r="B190" s="113"/>
      <c r="C190" s="114"/>
      <c r="D190" s="122"/>
      <c r="E190" s="122"/>
      <c r="F190" s="122"/>
      <c r="G190" s="122"/>
      <c r="H190" s="122"/>
      <c r="I190" s="114"/>
      <c r="J190" s="114"/>
      <c r="K190" s="114"/>
    </row>
    <row r="191" spans="2:11">
      <c r="B191" s="113"/>
      <c r="C191" s="114"/>
      <c r="D191" s="122"/>
      <c r="E191" s="122"/>
      <c r="F191" s="122"/>
      <c r="G191" s="122"/>
      <c r="H191" s="122"/>
      <c r="I191" s="114"/>
      <c r="J191" s="114"/>
      <c r="K191" s="114"/>
    </row>
    <row r="192" spans="2:11">
      <c r="B192" s="113"/>
      <c r="C192" s="114"/>
      <c r="D192" s="122"/>
      <c r="E192" s="122"/>
      <c r="F192" s="122"/>
      <c r="G192" s="122"/>
      <c r="H192" s="122"/>
      <c r="I192" s="114"/>
      <c r="J192" s="114"/>
      <c r="K192" s="114"/>
    </row>
    <row r="193" spans="2:11">
      <c r="B193" s="113"/>
      <c r="C193" s="114"/>
      <c r="D193" s="122"/>
      <c r="E193" s="122"/>
      <c r="F193" s="122"/>
      <c r="G193" s="122"/>
      <c r="H193" s="122"/>
      <c r="I193" s="114"/>
      <c r="J193" s="114"/>
      <c r="K193" s="114"/>
    </row>
    <row r="194" spans="2:11">
      <c r="B194" s="113"/>
      <c r="C194" s="114"/>
      <c r="D194" s="122"/>
      <c r="E194" s="122"/>
      <c r="F194" s="122"/>
      <c r="G194" s="122"/>
      <c r="H194" s="122"/>
      <c r="I194" s="114"/>
      <c r="J194" s="114"/>
      <c r="K194" s="114"/>
    </row>
    <row r="195" spans="2:11">
      <c r="B195" s="113"/>
      <c r="C195" s="114"/>
      <c r="D195" s="122"/>
      <c r="E195" s="122"/>
      <c r="F195" s="122"/>
      <c r="G195" s="122"/>
      <c r="H195" s="122"/>
      <c r="I195" s="114"/>
      <c r="J195" s="114"/>
      <c r="K195" s="114"/>
    </row>
    <row r="196" spans="2:11">
      <c r="B196" s="113"/>
      <c r="C196" s="114"/>
      <c r="D196" s="122"/>
      <c r="E196" s="122"/>
      <c r="F196" s="122"/>
      <c r="G196" s="122"/>
      <c r="H196" s="122"/>
      <c r="I196" s="114"/>
      <c r="J196" s="114"/>
      <c r="K196" s="114"/>
    </row>
    <row r="197" spans="2:11">
      <c r="B197" s="113"/>
      <c r="C197" s="114"/>
      <c r="D197" s="122"/>
      <c r="E197" s="122"/>
      <c r="F197" s="122"/>
      <c r="G197" s="122"/>
      <c r="H197" s="122"/>
      <c r="I197" s="114"/>
      <c r="J197" s="114"/>
      <c r="K197" s="114"/>
    </row>
    <row r="198" spans="2:11">
      <c r="B198" s="113"/>
      <c r="C198" s="114"/>
      <c r="D198" s="122"/>
      <c r="E198" s="122"/>
      <c r="F198" s="122"/>
      <c r="G198" s="122"/>
      <c r="H198" s="122"/>
      <c r="I198" s="114"/>
      <c r="J198" s="114"/>
      <c r="K198" s="114"/>
    </row>
    <row r="199" spans="2:11">
      <c r="B199" s="113"/>
      <c r="C199" s="114"/>
      <c r="D199" s="122"/>
      <c r="E199" s="122"/>
      <c r="F199" s="122"/>
      <c r="G199" s="122"/>
      <c r="H199" s="122"/>
      <c r="I199" s="114"/>
      <c r="J199" s="114"/>
      <c r="K199" s="114"/>
    </row>
    <row r="200" spans="2:11">
      <c r="B200" s="113"/>
      <c r="C200" s="114"/>
      <c r="D200" s="122"/>
      <c r="E200" s="122"/>
      <c r="F200" s="122"/>
      <c r="G200" s="122"/>
      <c r="H200" s="122"/>
      <c r="I200" s="114"/>
      <c r="J200" s="114"/>
      <c r="K200" s="114"/>
    </row>
    <row r="201" spans="2:11">
      <c r="B201" s="113"/>
      <c r="C201" s="114"/>
      <c r="D201" s="122"/>
      <c r="E201" s="122"/>
      <c r="F201" s="122"/>
      <c r="G201" s="122"/>
      <c r="H201" s="122"/>
      <c r="I201" s="114"/>
      <c r="J201" s="114"/>
      <c r="K201" s="114"/>
    </row>
    <row r="202" spans="2:11">
      <c r="B202" s="113"/>
      <c r="C202" s="114"/>
      <c r="D202" s="122"/>
      <c r="E202" s="122"/>
      <c r="F202" s="122"/>
      <c r="G202" s="122"/>
      <c r="H202" s="122"/>
      <c r="I202" s="114"/>
      <c r="J202" s="114"/>
      <c r="K202" s="114"/>
    </row>
    <row r="203" spans="2:11">
      <c r="B203" s="113"/>
      <c r="C203" s="114"/>
      <c r="D203" s="122"/>
      <c r="E203" s="122"/>
      <c r="F203" s="122"/>
      <c r="G203" s="122"/>
      <c r="H203" s="122"/>
      <c r="I203" s="114"/>
      <c r="J203" s="114"/>
      <c r="K203" s="114"/>
    </row>
    <row r="204" spans="2:11">
      <c r="B204" s="113"/>
      <c r="C204" s="114"/>
      <c r="D204" s="122"/>
      <c r="E204" s="122"/>
      <c r="F204" s="122"/>
      <c r="G204" s="122"/>
      <c r="H204" s="122"/>
      <c r="I204" s="114"/>
      <c r="J204" s="114"/>
      <c r="K204" s="114"/>
    </row>
    <row r="205" spans="2:11">
      <c r="B205" s="113"/>
      <c r="C205" s="114"/>
      <c r="D205" s="122"/>
      <c r="E205" s="122"/>
      <c r="F205" s="122"/>
      <c r="G205" s="122"/>
      <c r="H205" s="122"/>
      <c r="I205" s="114"/>
      <c r="J205" s="114"/>
      <c r="K205" s="114"/>
    </row>
    <row r="206" spans="2:11">
      <c r="B206" s="113"/>
      <c r="C206" s="114"/>
      <c r="D206" s="122"/>
      <c r="E206" s="122"/>
      <c r="F206" s="122"/>
      <c r="G206" s="122"/>
      <c r="H206" s="122"/>
      <c r="I206" s="114"/>
      <c r="J206" s="114"/>
      <c r="K206" s="114"/>
    </row>
    <row r="207" spans="2:11">
      <c r="B207" s="113"/>
      <c r="C207" s="114"/>
      <c r="D207" s="122"/>
      <c r="E207" s="122"/>
      <c r="F207" s="122"/>
      <c r="G207" s="122"/>
      <c r="H207" s="122"/>
      <c r="I207" s="114"/>
      <c r="J207" s="114"/>
      <c r="K207" s="114"/>
    </row>
    <row r="208" spans="2:11">
      <c r="B208" s="113"/>
      <c r="C208" s="114"/>
      <c r="D208" s="122"/>
      <c r="E208" s="122"/>
      <c r="F208" s="122"/>
      <c r="G208" s="122"/>
      <c r="H208" s="122"/>
      <c r="I208" s="114"/>
      <c r="J208" s="114"/>
      <c r="K208" s="114"/>
    </row>
    <row r="209" spans="2:11">
      <c r="B209" s="113"/>
      <c r="C209" s="114"/>
      <c r="D209" s="122"/>
      <c r="E209" s="122"/>
      <c r="F209" s="122"/>
      <c r="G209" s="122"/>
      <c r="H209" s="122"/>
      <c r="I209" s="114"/>
      <c r="J209" s="114"/>
      <c r="K209" s="114"/>
    </row>
    <row r="210" spans="2:11">
      <c r="B210" s="113"/>
      <c r="C210" s="114"/>
      <c r="D210" s="122"/>
      <c r="E210" s="122"/>
      <c r="F210" s="122"/>
      <c r="G210" s="122"/>
      <c r="H210" s="122"/>
      <c r="I210" s="114"/>
      <c r="J210" s="114"/>
      <c r="K210" s="114"/>
    </row>
    <row r="211" spans="2:11">
      <c r="B211" s="113"/>
      <c r="C211" s="114"/>
      <c r="D211" s="122"/>
      <c r="E211" s="122"/>
      <c r="F211" s="122"/>
      <c r="G211" s="122"/>
      <c r="H211" s="122"/>
      <c r="I211" s="114"/>
      <c r="J211" s="114"/>
      <c r="K211" s="114"/>
    </row>
    <row r="212" spans="2:11">
      <c r="B212" s="113"/>
      <c r="C212" s="114"/>
      <c r="D212" s="122"/>
      <c r="E212" s="122"/>
      <c r="F212" s="122"/>
      <c r="G212" s="122"/>
      <c r="H212" s="122"/>
      <c r="I212" s="114"/>
      <c r="J212" s="114"/>
      <c r="K212" s="114"/>
    </row>
    <row r="213" spans="2:11">
      <c r="B213" s="113"/>
      <c r="C213" s="114"/>
      <c r="D213" s="122"/>
      <c r="E213" s="122"/>
      <c r="F213" s="122"/>
      <c r="G213" s="122"/>
      <c r="H213" s="122"/>
      <c r="I213" s="114"/>
      <c r="J213" s="114"/>
      <c r="K213" s="114"/>
    </row>
    <row r="214" spans="2:11">
      <c r="B214" s="113"/>
      <c r="C214" s="114"/>
      <c r="D214" s="122"/>
      <c r="E214" s="122"/>
      <c r="F214" s="122"/>
      <c r="G214" s="122"/>
      <c r="H214" s="122"/>
      <c r="I214" s="114"/>
      <c r="J214" s="114"/>
      <c r="K214" s="114"/>
    </row>
    <row r="215" spans="2:11">
      <c r="B215" s="113"/>
      <c r="C215" s="114"/>
      <c r="D215" s="122"/>
      <c r="E215" s="122"/>
      <c r="F215" s="122"/>
      <c r="G215" s="122"/>
      <c r="H215" s="122"/>
      <c r="I215" s="114"/>
      <c r="J215" s="114"/>
      <c r="K215" s="114"/>
    </row>
    <row r="216" spans="2:11">
      <c r="B216" s="113"/>
      <c r="C216" s="114"/>
      <c r="D216" s="122"/>
      <c r="E216" s="122"/>
      <c r="F216" s="122"/>
      <c r="G216" s="122"/>
      <c r="H216" s="122"/>
      <c r="I216" s="114"/>
      <c r="J216" s="114"/>
      <c r="K216" s="114"/>
    </row>
    <row r="217" spans="2:11">
      <c r="B217" s="113"/>
      <c r="C217" s="114"/>
      <c r="D217" s="122"/>
      <c r="E217" s="122"/>
      <c r="F217" s="122"/>
      <c r="G217" s="122"/>
      <c r="H217" s="122"/>
      <c r="I217" s="114"/>
      <c r="J217" s="114"/>
      <c r="K217" s="114"/>
    </row>
    <row r="218" spans="2:11">
      <c r="B218" s="113"/>
      <c r="C218" s="114"/>
      <c r="D218" s="122"/>
      <c r="E218" s="122"/>
      <c r="F218" s="122"/>
      <c r="G218" s="122"/>
      <c r="H218" s="122"/>
      <c r="I218" s="114"/>
      <c r="J218" s="114"/>
      <c r="K218" s="114"/>
    </row>
    <row r="219" spans="2:11">
      <c r="B219" s="113"/>
      <c r="C219" s="114"/>
      <c r="D219" s="122"/>
      <c r="E219" s="122"/>
      <c r="F219" s="122"/>
      <c r="G219" s="122"/>
      <c r="H219" s="122"/>
      <c r="I219" s="114"/>
      <c r="J219" s="114"/>
      <c r="K219" s="114"/>
    </row>
    <row r="220" spans="2:11">
      <c r="B220" s="113"/>
      <c r="C220" s="114"/>
      <c r="D220" s="122"/>
      <c r="E220" s="122"/>
      <c r="F220" s="122"/>
      <c r="G220" s="122"/>
      <c r="H220" s="122"/>
      <c r="I220" s="114"/>
      <c r="J220" s="114"/>
      <c r="K220" s="114"/>
    </row>
    <row r="221" spans="2:11">
      <c r="B221" s="113"/>
      <c r="C221" s="114"/>
      <c r="D221" s="122"/>
      <c r="E221" s="122"/>
      <c r="F221" s="122"/>
      <c r="G221" s="122"/>
      <c r="H221" s="122"/>
      <c r="I221" s="114"/>
      <c r="J221" s="114"/>
      <c r="K221" s="114"/>
    </row>
    <row r="222" spans="2:11">
      <c r="B222" s="113"/>
      <c r="C222" s="114"/>
      <c r="D222" s="122"/>
      <c r="E222" s="122"/>
      <c r="F222" s="122"/>
      <c r="G222" s="122"/>
      <c r="H222" s="122"/>
      <c r="I222" s="114"/>
      <c r="J222" s="114"/>
      <c r="K222" s="114"/>
    </row>
    <row r="223" spans="2:11">
      <c r="B223" s="113"/>
      <c r="C223" s="114"/>
      <c r="D223" s="122"/>
      <c r="E223" s="122"/>
      <c r="F223" s="122"/>
      <c r="G223" s="122"/>
      <c r="H223" s="122"/>
      <c r="I223" s="114"/>
      <c r="J223" s="114"/>
      <c r="K223" s="114"/>
    </row>
    <row r="224" spans="2:11">
      <c r="B224" s="113"/>
      <c r="C224" s="114"/>
      <c r="D224" s="122"/>
      <c r="E224" s="122"/>
      <c r="F224" s="122"/>
      <c r="G224" s="122"/>
      <c r="H224" s="122"/>
      <c r="I224" s="114"/>
      <c r="J224" s="114"/>
      <c r="K224" s="114"/>
    </row>
    <row r="225" spans="2:11">
      <c r="B225" s="113"/>
      <c r="C225" s="114"/>
      <c r="D225" s="122"/>
      <c r="E225" s="122"/>
      <c r="F225" s="122"/>
      <c r="G225" s="122"/>
      <c r="H225" s="122"/>
      <c r="I225" s="114"/>
      <c r="J225" s="114"/>
      <c r="K225" s="114"/>
    </row>
    <row r="226" spans="2:11">
      <c r="B226" s="113"/>
      <c r="C226" s="114"/>
      <c r="D226" s="122"/>
      <c r="E226" s="122"/>
      <c r="F226" s="122"/>
      <c r="G226" s="122"/>
      <c r="H226" s="122"/>
      <c r="I226" s="114"/>
      <c r="J226" s="114"/>
      <c r="K226" s="114"/>
    </row>
    <row r="227" spans="2:11">
      <c r="B227" s="113"/>
      <c r="C227" s="114"/>
      <c r="D227" s="122"/>
      <c r="E227" s="122"/>
      <c r="F227" s="122"/>
      <c r="G227" s="122"/>
      <c r="H227" s="122"/>
      <c r="I227" s="114"/>
      <c r="J227" s="114"/>
      <c r="K227" s="114"/>
    </row>
    <row r="228" spans="2:11">
      <c r="B228" s="113"/>
      <c r="C228" s="114"/>
      <c r="D228" s="122"/>
      <c r="E228" s="122"/>
      <c r="F228" s="122"/>
      <c r="G228" s="122"/>
      <c r="H228" s="122"/>
      <c r="I228" s="114"/>
      <c r="J228" s="114"/>
      <c r="K228" s="114"/>
    </row>
    <row r="229" spans="2:11">
      <c r="B229" s="113"/>
      <c r="C229" s="114"/>
      <c r="D229" s="122"/>
      <c r="E229" s="122"/>
      <c r="F229" s="122"/>
      <c r="G229" s="122"/>
      <c r="H229" s="122"/>
      <c r="I229" s="114"/>
      <c r="J229" s="114"/>
      <c r="K229" s="114"/>
    </row>
    <row r="230" spans="2:11">
      <c r="B230" s="113"/>
      <c r="C230" s="114"/>
      <c r="D230" s="122"/>
      <c r="E230" s="122"/>
      <c r="F230" s="122"/>
      <c r="G230" s="122"/>
      <c r="H230" s="122"/>
      <c r="I230" s="114"/>
      <c r="J230" s="114"/>
      <c r="K230" s="114"/>
    </row>
    <row r="231" spans="2:11">
      <c r="B231" s="113"/>
      <c r="C231" s="114"/>
      <c r="D231" s="122"/>
      <c r="E231" s="122"/>
      <c r="F231" s="122"/>
      <c r="G231" s="122"/>
      <c r="H231" s="122"/>
      <c r="I231" s="114"/>
      <c r="J231" s="114"/>
      <c r="K231" s="114"/>
    </row>
    <row r="232" spans="2:11">
      <c r="B232" s="113"/>
      <c r="C232" s="114"/>
      <c r="D232" s="122"/>
      <c r="E232" s="122"/>
      <c r="F232" s="122"/>
      <c r="G232" s="122"/>
      <c r="H232" s="122"/>
      <c r="I232" s="114"/>
      <c r="J232" s="114"/>
      <c r="K232" s="114"/>
    </row>
    <row r="233" spans="2:11">
      <c r="B233" s="113"/>
      <c r="C233" s="114"/>
      <c r="D233" s="122"/>
      <c r="E233" s="122"/>
      <c r="F233" s="122"/>
      <c r="G233" s="122"/>
      <c r="H233" s="122"/>
      <c r="I233" s="114"/>
      <c r="J233" s="114"/>
      <c r="K233" s="114"/>
    </row>
    <row r="234" spans="2:11">
      <c r="B234" s="113"/>
      <c r="C234" s="114"/>
      <c r="D234" s="122"/>
      <c r="E234" s="122"/>
      <c r="F234" s="122"/>
      <c r="G234" s="122"/>
      <c r="H234" s="122"/>
      <c r="I234" s="114"/>
      <c r="J234" s="114"/>
      <c r="K234" s="114"/>
    </row>
    <row r="235" spans="2:11">
      <c r="B235" s="113"/>
      <c r="C235" s="114"/>
      <c r="D235" s="122"/>
      <c r="E235" s="122"/>
      <c r="F235" s="122"/>
      <c r="G235" s="122"/>
      <c r="H235" s="122"/>
      <c r="I235" s="114"/>
      <c r="J235" s="114"/>
      <c r="K235" s="114"/>
    </row>
    <row r="236" spans="2:11">
      <c r="B236" s="113"/>
      <c r="C236" s="114"/>
      <c r="D236" s="122"/>
      <c r="E236" s="122"/>
      <c r="F236" s="122"/>
      <c r="G236" s="122"/>
      <c r="H236" s="122"/>
      <c r="I236" s="114"/>
      <c r="J236" s="114"/>
      <c r="K236" s="114"/>
    </row>
    <row r="237" spans="2:11">
      <c r="B237" s="113"/>
      <c r="C237" s="114"/>
      <c r="D237" s="122"/>
      <c r="E237" s="122"/>
      <c r="F237" s="122"/>
      <c r="G237" s="122"/>
      <c r="H237" s="122"/>
      <c r="I237" s="114"/>
      <c r="J237" s="114"/>
      <c r="K237" s="114"/>
    </row>
    <row r="238" spans="2:11">
      <c r="B238" s="113"/>
      <c r="C238" s="114"/>
      <c r="D238" s="122"/>
      <c r="E238" s="122"/>
      <c r="F238" s="122"/>
      <c r="G238" s="122"/>
      <c r="H238" s="122"/>
      <c r="I238" s="114"/>
      <c r="J238" s="114"/>
      <c r="K238" s="114"/>
    </row>
    <row r="239" spans="2:11">
      <c r="B239" s="113"/>
      <c r="C239" s="114"/>
      <c r="D239" s="122"/>
      <c r="E239" s="122"/>
      <c r="F239" s="122"/>
      <c r="G239" s="122"/>
      <c r="H239" s="122"/>
      <c r="I239" s="114"/>
      <c r="J239" s="114"/>
      <c r="K239" s="114"/>
    </row>
    <row r="240" spans="2:11">
      <c r="B240" s="113"/>
      <c r="C240" s="114"/>
      <c r="D240" s="122"/>
      <c r="E240" s="122"/>
      <c r="F240" s="122"/>
      <c r="G240" s="122"/>
      <c r="H240" s="122"/>
      <c r="I240" s="114"/>
      <c r="J240" s="114"/>
      <c r="K240" s="114"/>
    </row>
    <row r="241" spans="2:11">
      <c r="B241" s="113"/>
      <c r="C241" s="114"/>
      <c r="D241" s="122"/>
      <c r="E241" s="122"/>
      <c r="F241" s="122"/>
      <c r="G241" s="122"/>
      <c r="H241" s="122"/>
      <c r="I241" s="114"/>
      <c r="J241" s="114"/>
      <c r="K241" s="114"/>
    </row>
    <row r="242" spans="2:11">
      <c r="B242" s="113"/>
      <c r="C242" s="114"/>
      <c r="D242" s="122"/>
      <c r="E242" s="122"/>
      <c r="F242" s="122"/>
      <c r="G242" s="122"/>
      <c r="H242" s="122"/>
      <c r="I242" s="114"/>
      <c r="J242" s="114"/>
      <c r="K242" s="114"/>
    </row>
    <row r="243" spans="2:11">
      <c r="B243" s="113"/>
      <c r="C243" s="114"/>
      <c r="D243" s="122"/>
      <c r="E243" s="122"/>
      <c r="F243" s="122"/>
      <c r="G243" s="122"/>
      <c r="H243" s="122"/>
      <c r="I243" s="114"/>
      <c r="J243" s="114"/>
      <c r="K243" s="114"/>
    </row>
    <row r="244" spans="2:11">
      <c r="B244" s="113"/>
      <c r="C244" s="114"/>
      <c r="D244" s="122"/>
      <c r="E244" s="122"/>
      <c r="F244" s="122"/>
      <c r="G244" s="122"/>
      <c r="H244" s="122"/>
      <c r="I244" s="114"/>
      <c r="J244" s="114"/>
      <c r="K244" s="114"/>
    </row>
    <row r="245" spans="2:11">
      <c r="B245" s="113"/>
      <c r="C245" s="114"/>
      <c r="D245" s="122"/>
      <c r="E245" s="122"/>
      <c r="F245" s="122"/>
      <c r="G245" s="122"/>
      <c r="H245" s="122"/>
      <c r="I245" s="114"/>
      <c r="J245" s="114"/>
      <c r="K245" s="114"/>
    </row>
    <row r="246" spans="2:11">
      <c r="B246" s="113"/>
      <c r="C246" s="114"/>
      <c r="D246" s="122"/>
      <c r="E246" s="122"/>
      <c r="F246" s="122"/>
      <c r="G246" s="122"/>
      <c r="H246" s="122"/>
      <c r="I246" s="114"/>
      <c r="J246" s="114"/>
      <c r="K246" s="114"/>
    </row>
    <row r="247" spans="2:11">
      <c r="B247" s="113"/>
      <c r="C247" s="114"/>
      <c r="D247" s="122"/>
      <c r="E247" s="122"/>
      <c r="F247" s="122"/>
      <c r="G247" s="122"/>
      <c r="H247" s="122"/>
      <c r="I247" s="114"/>
      <c r="J247" s="114"/>
      <c r="K247" s="114"/>
    </row>
    <row r="248" spans="2:11">
      <c r="B248" s="113"/>
      <c r="C248" s="114"/>
      <c r="D248" s="122"/>
      <c r="E248" s="122"/>
      <c r="F248" s="122"/>
      <c r="G248" s="122"/>
      <c r="H248" s="122"/>
      <c r="I248" s="114"/>
      <c r="J248" s="114"/>
      <c r="K248" s="114"/>
    </row>
    <row r="249" spans="2:11">
      <c r="B249" s="113"/>
      <c r="C249" s="114"/>
      <c r="D249" s="122"/>
      <c r="E249" s="122"/>
      <c r="F249" s="122"/>
      <c r="G249" s="122"/>
      <c r="H249" s="122"/>
      <c r="I249" s="114"/>
      <c r="J249" s="114"/>
      <c r="K249" s="114"/>
    </row>
    <row r="250" spans="2:11">
      <c r="B250" s="113"/>
      <c r="C250" s="114"/>
      <c r="D250" s="122"/>
      <c r="E250" s="122"/>
      <c r="F250" s="122"/>
      <c r="G250" s="122"/>
      <c r="H250" s="122"/>
      <c r="I250" s="114"/>
      <c r="J250" s="114"/>
      <c r="K250" s="114"/>
    </row>
    <row r="251" spans="2:11">
      <c r="B251" s="113"/>
      <c r="C251" s="114"/>
      <c r="D251" s="122"/>
      <c r="E251" s="122"/>
      <c r="F251" s="122"/>
      <c r="G251" s="122"/>
      <c r="H251" s="122"/>
      <c r="I251" s="114"/>
      <c r="J251" s="114"/>
      <c r="K251" s="114"/>
    </row>
    <row r="252" spans="2:11">
      <c r="B252" s="113"/>
      <c r="C252" s="114"/>
      <c r="D252" s="122"/>
      <c r="E252" s="122"/>
      <c r="F252" s="122"/>
      <c r="G252" s="122"/>
      <c r="H252" s="122"/>
      <c r="I252" s="114"/>
      <c r="J252" s="114"/>
      <c r="K252" s="114"/>
    </row>
    <row r="253" spans="2:11">
      <c r="B253" s="113"/>
      <c r="C253" s="114"/>
      <c r="D253" s="122"/>
      <c r="E253" s="122"/>
      <c r="F253" s="122"/>
      <c r="G253" s="122"/>
      <c r="H253" s="122"/>
      <c r="I253" s="114"/>
      <c r="J253" s="114"/>
      <c r="K253" s="114"/>
    </row>
    <row r="254" spans="2:11">
      <c r="B254" s="113"/>
      <c r="C254" s="114"/>
      <c r="D254" s="122"/>
      <c r="E254" s="122"/>
      <c r="F254" s="122"/>
      <c r="G254" s="122"/>
      <c r="H254" s="122"/>
      <c r="I254" s="114"/>
      <c r="J254" s="114"/>
      <c r="K254" s="114"/>
    </row>
    <row r="255" spans="2:11">
      <c r="B255" s="113"/>
      <c r="C255" s="114"/>
      <c r="D255" s="122"/>
      <c r="E255" s="122"/>
      <c r="F255" s="122"/>
      <c r="G255" s="122"/>
      <c r="H255" s="122"/>
      <c r="I255" s="114"/>
      <c r="J255" s="114"/>
      <c r="K255" s="114"/>
    </row>
    <row r="256" spans="2:11">
      <c r="B256" s="113"/>
      <c r="C256" s="114"/>
      <c r="D256" s="122"/>
      <c r="E256" s="122"/>
      <c r="F256" s="122"/>
      <c r="G256" s="122"/>
      <c r="H256" s="122"/>
      <c r="I256" s="114"/>
      <c r="J256" s="114"/>
      <c r="K256" s="114"/>
    </row>
    <row r="257" spans="2:11">
      <c r="B257" s="113"/>
      <c r="C257" s="114"/>
      <c r="D257" s="122"/>
      <c r="E257" s="122"/>
      <c r="F257" s="122"/>
      <c r="G257" s="122"/>
      <c r="H257" s="122"/>
      <c r="I257" s="114"/>
      <c r="J257" s="114"/>
      <c r="K257" s="114"/>
    </row>
    <row r="258" spans="2:11">
      <c r="B258" s="113"/>
      <c r="C258" s="114"/>
      <c r="D258" s="122"/>
      <c r="E258" s="122"/>
      <c r="F258" s="122"/>
      <c r="G258" s="122"/>
      <c r="H258" s="122"/>
      <c r="I258" s="114"/>
      <c r="J258" s="114"/>
      <c r="K258" s="114"/>
    </row>
    <row r="259" spans="2:11">
      <c r="B259" s="113"/>
      <c r="C259" s="114"/>
      <c r="D259" s="122"/>
      <c r="E259" s="122"/>
      <c r="F259" s="122"/>
      <c r="G259" s="122"/>
      <c r="H259" s="122"/>
      <c r="I259" s="114"/>
      <c r="J259" s="114"/>
      <c r="K259" s="114"/>
    </row>
    <row r="260" spans="2:11">
      <c r="B260" s="113"/>
      <c r="C260" s="114"/>
      <c r="D260" s="122"/>
      <c r="E260" s="122"/>
      <c r="F260" s="122"/>
      <c r="G260" s="122"/>
      <c r="H260" s="122"/>
      <c r="I260" s="114"/>
      <c r="J260" s="114"/>
      <c r="K260" s="114"/>
    </row>
    <row r="261" spans="2:11">
      <c r="B261" s="113"/>
      <c r="C261" s="114"/>
      <c r="D261" s="122"/>
      <c r="E261" s="122"/>
      <c r="F261" s="122"/>
      <c r="G261" s="122"/>
      <c r="H261" s="122"/>
      <c r="I261" s="114"/>
      <c r="J261" s="114"/>
      <c r="K261" s="114"/>
    </row>
    <row r="262" spans="2:11">
      <c r="B262" s="113"/>
      <c r="C262" s="114"/>
      <c r="D262" s="122"/>
      <c r="E262" s="122"/>
      <c r="F262" s="122"/>
      <c r="G262" s="122"/>
      <c r="H262" s="122"/>
      <c r="I262" s="114"/>
      <c r="J262" s="114"/>
      <c r="K262" s="114"/>
    </row>
    <row r="263" spans="2:11">
      <c r="B263" s="113"/>
      <c r="C263" s="114"/>
      <c r="D263" s="122"/>
      <c r="E263" s="122"/>
      <c r="F263" s="122"/>
      <c r="G263" s="122"/>
      <c r="H263" s="122"/>
      <c r="I263" s="114"/>
      <c r="J263" s="114"/>
      <c r="K263" s="114"/>
    </row>
    <row r="264" spans="2:11">
      <c r="B264" s="113"/>
      <c r="C264" s="114"/>
      <c r="D264" s="122"/>
      <c r="E264" s="122"/>
      <c r="F264" s="122"/>
      <c r="G264" s="122"/>
      <c r="H264" s="122"/>
      <c r="I264" s="114"/>
      <c r="J264" s="114"/>
      <c r="K264" s="114"/>
    </row>
    <row r="265" spans="2:11">
      <c r="B265" s="113"/>
      <c r="C265" s="114"/>
      <c r="D265" s="122"/>
      <c r="E265" s="122"/>
      <c r="F265" s="122"/>
      <c r="G265" s="122"/>
      <c r="H265" s="122"/>
      <c r="I265" s="114"/>
      <c r="J265" s="114"/>
      <c r="K265" s="114"/>
    </row>
    <row r="266" spans="2:11">
      <c r="B266" s="113"/>
      <c r="C266" s="114"/>
      <c r="D266" s="122"/>
      <c r="E266" s="122"/>
      <c r="F266" s="122"/>
      <c r="G266" s="122"/>
      <c r="H266" s="122"/>
      <c r="I266" s="114"/>
      <c r="J266" s="114"/>
      <c r="K266" s="114"/>
    </row>
    <row r="267" spans="2:11">
      <c r="B267" s="113"/>
      <c r="C267" s="114"/>
      <c r="D267" s="122"/>
      <c r="E267" s="122"/>
      <c r="F267" s="122"/>
      <c r="G267" s="122"/>
      <c r="H267" s="122"/>
      <c r="I267" s="114"/>
      <c r="J267" s="114"/>
      <c r="K267" s="114"/>
    </row>
    <row r="268" spans="2:11">
      <c r="B268" s="113"/>
      <c r="C268" s="114"/>
      <c r="D268" s="122"/>
      <c r="E268" s="122"/>
      <c r="F268" s="122"/>
      <c r="G268" s="122"/>
      <c r="H268" s="122"/>
      <c r="I268" s="114"/>
      <c r="J268" s="114"/>
      <c r="K268" s="114"/>
    </row>
    <row r="269" spans="2:11">
      <c r="B269" s="113"/>
      <c r="C269" s="114"/>
      <c r="D269" s="122"/>
      <c r="E269" s="122"/>
      <c r="F269" s="122"/>
      <c r="G269" s="122"/>
      <c r="H269" s="122"/>
      <c r="I269" s="114"/>
      <c r="J269" s="114"/>
      <c r="K269" s="114"/>
    </row>
    <row r="270" spans="2:11">
      <c r="B270" s="113"/>
      <c r="C270" s="114"/>
      <c r="D270" s="122"/>
      <c r="E270" s="122"/>
      <c r="F270" s="122"/>
      <c r="G270" s="122"/>
      <c r="H270" s="122"/>
      <c r="I270" s="114"/>
      <c r="J270" s="114"/>
      <c r="K270" s="114"/>
    </row>
    <row r="271" spans="2:11">
      <c r="B271" s="113"/>
      <c r="C271" s="114"/>
      <c r="D271" s="122"/>
      <c r="E271" s="122"/>
      <c r="F271" s="122"/>
      <c r="G271" s="122"/>
      <c r="H271" s="122"/>
      <c r="I271" s="114"/>
      <c r="J271" s="114"/>
      <c r="K271" s="114"/>
    </row>
    <row r="272" spans="2:11">
      <c r="B272" s="113"/>
      <c r="C272" s="114"/>
      <c r="D272" s="122"/>
      <c r="E272" s="122"/>
      <c r="F272" s="122"/>
      <c r="G272" s="122"/>
      <c r="H272" s="122"/>
      <c r="I272" s="114"/>
      <c r="J272" s="114"/>
      <c r="K272" s="114"/>
    </row>
    <row r="273" spans="2:11">
      <c r="B273" s="113"/>
      <c r="C273" s="114"/>
      <c r="D273" s="122"/>
      <c r="E273" s="122"/>
      <c r="F273" s="122"/>
      <c r="G273" s="122"/>
      <c r="H273" s="122"/>
      <c r="I273" s="114"/>
      <c r="J273" s="114"/>
      <c r="K273" s="114"/>
    </row>
    <row r="274" spans="2:11">
      <c r="B274" s="113"/>
      <c r="C274" s="114"/>
      <c r="D274" s="122"/>
      <c r="E274" s="122"/>
      <c r="F274" s="122"/>
      <c r="G274" s="122"/>
      <c r="H274" s="122"/>
      <c r="I274" s="114"/>
      <c r="J274" s="114"/>
      <c r="K274" s="114"/>
    </row>
    <row r="275" spans="2:11">
      <c r="B275" s="113"/>
      <c r="C275" s="114"/>
      <c r="D275" s="122"/>
      <c r="E275" s="122"/>
      <c r="F275" s="122"/>
      <c r="G275" s="122"/>
      <c r="H275" s="122"/>
      <c r="I275" s="114"/>
      <c r="J275" s="114"/>
      <c r="K275" s="114"/>
    </row>
    <row r="276" spans="2:11">
      <c r="B276" s="113"/>
      <c r="C276" s="114"/>
      <c r="D276" s="122"/>
      <c r="E276" s="122"/>
      <c r="F276" s="122"/>
      <c r="G276" s="122"/>
      <c r="H276" s="122"/>
      <c r="I276" s="114"/>
      <c r="J276" s="114"/>
      <c r="K276" s="114"/>
    </row>
    <row r="277" spans="2:11">
      <c r="B277" s="113"/>
      <c r="C277" s="114"/>
      <c r="D277" s="122"/>
      <c r="E277" s="122"/>
      <c r="F277" s="122"/>
      <c r="G277" s="122"/>
      <c r="H277" s="122"/>
      <c r="I277" s="114"/>
      <c r="J277" s="114"/>
      <c r="K277" s="114"/>
    </row>
    <row r="278" spans="2:11">
      <c r="B278" s="113"/>
      <c r="C278" s="114"/>
      <c r="D278" s="122"/>
      <c r="E278" s="122"/>
      <c r="F278" s="122"/>
      <c r="G278" s="122"/>
      <c r="H278" s="122"/>
      <c r="I278" s="114"/>
      <c r="J278" s="114"/>
      <c r="K278" s="114"/>
    </row>
    <row r="279" spans="2:11">
      <c r="B279" s="113"/>
      <c r="C279" s="114"/>
      <c r="D279" s="122"/>
      <c r="E279" s="122"/>
      <c r="F279" s="122"/>
      <c r="G279" s="122"/>
      <c r="H279" s="122"/>
      <c r="I279" s="114"/>
      <c r="J279" s="114"/>
      <c r="K279" s="114"/>
    </row>
    <row r="280" spans="2:11">
      <c r="B280" s="113"/>
      <c r="C280" s="114"/>
      <c r="D280" s="122"/>
      <c r="E280" s="122"/>
      <c r="F280" s="122"/>
      <c r="G280" s="122"/>
      <c r="H280" s="122"/>
      <c r="I280" s="114"/>
      <c r="J280" s="114"/>
      <c r="K280" s="114"/>
    </row>
    <row r="281" spans="2:11">
      <c r="B281" s="113"/>
      <c r="C281" s="114"/>
      <c r="D281" s="122"/>
      <c r="E281" s="122"/>
      <c r="F281" s="122"/>
      <c r="G281" s="122"/>
      <c r="H281" s="122"/>
      <c r="I281" s="114"/>
      <c r="J281" s="114"/>
      <c r="K281" s="114"/>
    </row>
    <row r="282" spans="2:11">
      <c r="B282" s="113"/>
      <c r="C282" s="114"/>
      <c r="D282" s="122"/>
      <c r="E282" s="122"/>
      <c r="F282" s="122"/>
      <c r="G282" s="122"/>
      <c r="H282" s="122"/>
      <c r="I282" s="114"/>
      <c r="J282" s="114"/>
      <c r="K282" s="114"/>
    </row>
    <row r="283" spans="2:11">
      <c r="B283" s="113"/>
      <c r="C283" s="114"/>
      <c r="D283" s="122"/>
      <c r="E283" s="122"/>
      <c r="F283" s="122"/>
      <c r="G283" s="122"/>
      <c r="H283" s="122"/>
      <c r="I283" s="114"/>
      <c r="J283" s="114"/>
      <c r="K283" s="114"/>
    </row>
    <row r="284" spans="2:11">
      <c r="B284" s="113"/>
      <c r="C284" s="114"/>
      <c r="D284" s="122"/>
      <c r="E284" s="122"/>
      <c r="F284" s="122"/>
      <c r="G284" s="122"/>
      <c r="H284" s="122"/>
      <c r="I284" s="114"/>
      <c r="J284" s="114"/>
      <c r="K284" s="114"/>
    </row>
    <row r="285" spans="2:11">
      <c r="B285" s="113"/>
      <c r="C285" s="114"/>
      <c r="D285" s="122"/>
      <c r="E285" s="122"/>
      <c r="F285" s="122"/>
      <c r="G285" s="122"/>
      <c r="H285" s="122"/>
      <c r="I285" s="114"/>
      <c r="J285" s="114"/>
      <c r="K285" s="114"/>
    </row>
    <row r="286" spans="2:11">
      <c r="B286" s="113"/>
      <c r="C286" s="114"/>
      <c r="D286" s="122"/>
      <c r="E286" s="122"/>
      <c r="F286" s="122"/>
      <c r="G286" s="122"/>
      <c r="H286" s="122"/>
      <c r="I286" s="114"/>
      <c r="J286" s="114"/>
      <c r="K286" s="114"/>
    </row>
    <row r="287" spans="2:11">
      <c r="B287" s="113"/>
      <c r="C287" s="114"/>
      <c r="D287" s="122"/>
      <c r="E287" s="122"/>
      <c r="F287" s="122"/>
      <c r="G287" s="122"/>
      <c r="H287" s="122"/>
      <c r="I287" s="114"/>
      <c r="J287" s="114"/>
      <c r="K287" s="114"/>
    </row>
    <row r="288" spans="2:11">
      <c r="B288" s="113"/>
      <c r="C288" s="114"/>
      <c r="D288" s="122"/>
      <c r="E288" s="122"/>
      <c r="F288" s="122"/>
      <c r="G288" s="122"/>
      <c r="H288" s="122"/>
      <c r="I288" s="114"/>
      <c r="J288" s="114"/>
      <c r="K288" s="114"/>
    </row>
    <row r="289" spans="2:11">
      <c r="B289" s="113"/>
      <c r="C289" s="114"/>
      <c r="D289" s="122"/>
      <c r="E289" s="122"/>
      <c r="F289" s="122"/>
      <c r="G289" s="122"/>
      <c r="H289" s="122"/>
      <c r="I289" s="114"/>
      <c r="J289" s="114"/>
      <c r="K289" s="114"/>
    </row>
    <row r="290" spans="2:11">
      <c r="B290" s="113"/>
      <c r="C290" s="114"/>
      <c r="D290" s="122"/>
      <c r="E290" s="122"/>
      <c r="F290" s="122"/>
      <c r="G290" s="122"/>
      <c r="H290" s="122"/>
      <c r="I290" s="114"/>
      <c r="J290" s="114"/>
      <c r="K290" s="114"/>
    </row>
    <row r="291" spans="2:11">
      <c r="B291" s="113"/>
      <c r="C291" s="114"/>
      <c r="D291" s="122"/>
      <c r="E291" s="122"/>
      <c r="F291" s="122"/>
      <c r="G291" s="122"/>
      <c r="H291" s="122"/>
      <c r="I291" s="114"/>
      <c r="J291" s="114"/>
      <c r="K291" s="114"/>
    </row>
    <row r="292" spans="2:11">
      <c r="B292" s="113"/>
      <c r="C292" s="114"/>
      <c r="D292" s="122"/>
      <c r="E292" s="122"/>
      <c r="F292" s="122"/>
      <c r="G292" s="122"/>
      <c r="H292" s="122"/>
      <c r="I292" s="114"/>
      <c r="J292" s="114"/>
      <c r="K292" s="114"/>
    </row>
    <row r="293" spans="2:11">
      <c r="B293" s="113"/>
      <c r="C293" s="114"/>
      <c r="D293" s="122"/>
      <c r="E293" s="122"/>
      <c r="F293" s="122"/>
      <c r="G293" s="122"/>
      <c r="H293" s="122"/>
      <c r="I293" s="114"/>
      <c r="J293" s="114"/>
      <c r="K293" s="114"/>
    </row>
    <row r="294" spans="2:11">
      <c r="B294" s="113"/>
      <c r="C294" s="114"/>
      <c r="D294" s="122"/>
      <c r="E294" s="122"/>
      <c r="F294" s="122"/>
      <c r="G294" s="122"/>
      <c r="H294" s="122"/>
      <c r="I294" s="114"/>
      <c r="J294" s="114"/>
      <c r="K294" s="114"/>
    </row>
    <row r="295" spans="2:11">
      <c r="B295" s="113"/>
      <c r="C295" s="114"/>
      <c r="D295" s="122"/>
      <c r="E295" s="122"/>
      <c r="F295" s="122"/>
      <c r="G295" s="122"/>
      <c r="H295" s="122"/>
      <c r="I295" s="114"/>
      <c r="J295" s="114"/>
      <c r="K295" s="114"/>
    </row>
    <row r="296" spans="2:11">
      <c r="B296" s="113"/>
      <c r="C296" s="114"/>
      <c r="D296" s="122"/>
      <c r="E296" s="122"/>
      <c r="F296" s="122"/>
      <c r="G296" s="122"/>
      <c r="H296" s="122"/>
      <c r="I296" s="114"/>
      <c r="J296" s="114"/>
      <c r="K296" s="114"/>
    </row>
    <row r="297" spans="2:11">
      <c r="B297" s="113"/>
      <c r="C297" s="114"/>
      <c r="D297" s="122"/>
      <c r="E297" s="122"/>
      <c r="F297" s="122"/>
      <c r="G297" s="122"/>
      <c r="H297" s="122"/>
      <c r="I297" s="114"/>
      <c r="J297" s="114"/>
      <c r="K297" s="114"/>
    </row>
    <row r="298" spans="2:11">
      <c r="B298" s="113"/>
      <c r="C298" s="114"/>
      <c r="D298" s="122"/>
      <c r="E298" s="122"/>
      <c r="F298" s="122"/>
      <c r="G298" s="122"/>
      <c r="H298" s="122"/>
      <c r="I298" s="114"/>
      <c r="J298" s="114"/>
      <c r="K298" s="114"/>
    </row>
    <row r="299" spans="2:11">
      <c r="B299" s="113"/>
      <c r="C299" s="114"/>
      <c r="D299" s="122"/>
      <c r="E299" s="122"/>
      <c r="F299" s="122"/>
      <c r="G299" s="122"/>
      <c r="H299" s="122"/>
      <c r="I299" s="114"/>
      <c r="J299" s="114"/>
      <c r="K299" s="114"/>
    </row>
    <row r="300" spans="2:11">
      <c r="B300" s="113"/>
      <c r="C300" s="114"/>
      <c r="D300" s="122"/>
      <c r="E300" s="122"/>
      <c r="F300" s="122"/>
      <c r="G300" s="122"/>
      <c r="H300" s="122"/>
      <c r="I300" s="114"/>
      <c r="J300" s="114"/>
      <c r="K300" s="114"/>
    </row>
    <row r="301" spans="2:11">
      <c r="B301" s="113"/>
      <c r="C301" s="114"/>
      <c r="D301" s="122"/>
      <c r="E301" s="122"/>
      <c r="F301" s="122"/>
      <c r="G301" s="122"/>
      <c r="H301" s="122"/>
      <c r="I301" s="114"/>
      <c r="J301" s="114"/>
      <c r="K301" s="114"/>
    </row>
    <row r="302" spans="2:11">
      <c r="B302" s="113"/>
      <c r="C302" s="114"/>
      <c r="D302" s="122"/>
      <c r="E302" s="122"/>
      <c r="F302" s="122"/>
      <c r="G302" s="122"/>
      <c r="H302" s="122"/>
      <c r="I302" s="114"/>
      <c r="J302" s="114"/>
      <c r="K302" s="114"/>
    </row>
    <row r="303" spans="2:11">
      <c r="B303" s="113"/>
      <c r="C303" s="114"/>
      <c r="D303" s="122"/>
      <c r="E303" s="122"/>
      <c r="F303" s="122"/>
      <c r="G303" s="122"/>
      <c r="H303" s="122"/>
      <c r="I303" s="114"/>
      <c r="J303" s="114"/>
      <c r="K303" s="11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1">
    <dataValidation allowBlank="1" showInputMessage="1" showErrorMessage="1" sqref="B14:C16 C5:C12 A1:A16 B1:B12 I14:I16 I1:I12 D1:H16 J1:XFD16 A17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1" bestFit="1" customWidth="1"/>
    <col min="4" max="4" width="11.85546875" style="1" customWidth="1"/>
    <col min="5" max="16384" width="9.140625" style="1"/>
  </cols>
  <sheetData>
    <row r="1" spans="2:6">
      <c r="B1" s="46" t="s">
        <v>132</v>
      </c>
      <c r="C1" s="67" t="s" vm="1">
        <v>205</v>
      </c>
    </row>
    <row r="2" spans="2:6">
      <c r="B2" s="46" t="s">
        <v>131</v>
      </c>
      <c r="C2" s="67" t="s">
        <v>206</v>
      </c>
    </row>
    <row r="3" spans="2:6">
      <c r="B3" s="46" t="s">
        <v>133</v>
      </c>
      <c r="C3" s="67" t="s">
        <v>207</v>
      </c>
    </row>
    <row r="4" spans="2:6">
      <c r="B4" s="46" t="s">
        <v>134</v>
      </c>
      <c r="C4" s="67">
        <v>2148</v>
      </c>
    </row>
    <row r="6" spans="2:6" ht="26.25" customHeight="1">
      <c r="B6" s="127" t="s">
        <v>165</v>
      </c>
      <c r="C6" s="128"/>
      <c r="D6" s="129"/>
    </row>
    <row r="7" spans="2:6" s="3" customFormat="1" ht="47.25">
      <c r="B7" s="47" t="s">
        <v>106</v>
      </c>
      <c r="C7" s="52" t="s">
        <v>98</v>
      </c>
      <c r="D7" s="53" t="s">
        <v>97</v>
      </c>
    </row>
    <row r="8" spans="2:6" s="3" customFormat="1">
      <c r="B8" s="14"/>
      <c r="C8" s="31" t="s">
        <v>186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4" t="s">
        <v>1415</v>
      </c>
      <c r="C10" s="80">
        <v>46.977333525842141</v>
      </c>
      <c r="D10" s="104"/>
    </row>
    <row r="11" spans="2:6">
      <c r="B11" s="70" t="s">
        <v>1419</v>
      </c>
      <c r="C11" s="80">
        <v>18.234043525842139</v>
      </c>
      <c r="D11" s="105"/>
    </row>
    <row r="12" spans="2:6">
      <c r="B12" s="76" t="s">
        <v>1468</v>
      </c>
      <c r="C12" s="83">
        <v>2.4676100000000001</v>
      </c>
      <c r="D12" s="100">
        <v>44926</v>
      </c>
      <c r="E12" s="3"/>
      <c r="F12" s="3"/>
    </row>
    <row r="13" spans="2:6">
      <c r="B13" s="76" t="s">
        <v>1469</v>
      </c>
      <c r="C13" s="83">
        <v>0.14394222311526</v>
      </c>
      <c r="D13" s="100">
        <v>44561</v>
      </c>
      <c r="E13" s="3"/>
      <c r="F13" s="3"/>
    </row>
    <row r="14" spans="2:6">
      <c r="B14" s="76" t="s">
        <v>1470</v>
      </c>
      <c r="C14" s="83">
        <v>4.30307</v>
      </c>
      <c r="D14" s="100">
        <v>51774</v>
      </c>
    </row>
    <row r="15" spans="2:6">
      <c r="B15" s="76" t="s">
        <v>1471</v>
      </c>
      <c r="C15" s="83">
        <v>10.621743375547316</v>
      </c>
      <c r="D15" s="100">
        <v>45935</v>
      </c>
      <c r="E15" s="3"/>
      <c r="F15" s="3"/>
    </row>
    <row r="16" spans="2:6">
      <c r="B16" s="76" t="s">
        <v>1472</v>
      </c>
      <c r="C16" s="83">
        <v>0.47285792717956004</v>
      </c>
      <c r="D16" s="100">
        <v>44545</v>
      </c>
      <c r="E16" s="3"/>
      <c r="F16" s="3"/>
    </row>
    <row r="17" spans="2:4">
      <c r="B17" s="76" t="s">
        <v>1473</v>
      </c>
      <c r="C17" s="83">
        <v>0.22481999999999999</v>
      </c>
      <c r="D17" s="100">
        <v>45935</v>
      </c>
    </row>
    <row r="18" spans="2:4">
      <c r="B18" s="70" t="s">
        <v>1420</v>
      </c>
      <c r="C18" s="80">
        <v>28.743290000000005</v>
      </c>
      <c r="D18" s="105"/>
    </row>
    <row r="19" spans="2:4">
      <c r="B19" s="76" t="s">
        <v>1474</v>
      </c>
      <c r="C19" s="83">
        <v>0.39409</v>
      </c>
      <c r="D19" s="100">
        <v>44332</v>
      </c>
    </row>
    <row r="20" spans="2:4">
      <c r="B20" s="76" t="s">
        <v>1475</v>
      </c>
      <c r="C20" s="83">
        <v>3.5554999999999999</v>
      </c>
      <c r="D20" s="100">
        <v>46934</v>
      </c>
    </row>
    <row r="21" spans="2:4">
      <c r="B21" s="76" t="s">
        <v>1476</v>
      </c>
      <c r="C21" s="83">
        <v>0.73404999999999998</v>
      </c>
      <c r="D21" s="100">
        <v>45531</v>
      </c>
    </row>
    <row r="22" spans="2:4">
      <c r="B22" s="76" t="s">
        <v>1477</v>
      </c>
      <c r="C22" s="83">
        <v>7.8998400000000002</v>
      </c>
      <c r="D22" s="100">
        <v>45615</v>
      </c>
    </row>
    <row r="23" spans="2:4">
      <c r="B23" s="76" t="s">
        <v>1478</v>
      </c>
      <c r="C23" s="83">
        <v>1.9845599999999999</v>
      </c>
      <c r="D23" s="100">
        <v>46626</v>
      </c>
    </row>
    <row r="24" spans="2:4">
      <c r="B24" s="76" t="s">
        <v>1479</v>
      </c>
      <c r="C24" s="83">
        <v>1.9535899999999999</v>
      </c>
      <c r="D24" s="100">
        <v>45008</v>
      </c>
    </row>
    <row r="25" spans="2:4">
      <c r="B25" s="76" t="s">
        <v>1480</v>
      </c>
      <c r="C25" s="83">
        <v>0.99990000000000001</v>
      </c>
      <c r="D25" s="100">
        <v>44821</v>
      </c>
    </row>
    <row r="26" spans="2:4">
      <c r="B26" s="76" t="s">
        <v>1481</v>
      </c>
      <c r="C26" s="83">
        <v>0.38821</v>
      </c>
      <c r="D26" s="100">
        <v>46059</v>
      </c>
    </row>
    <row r="27" spans="2:4">
      <c r="B27" s="76" t="s">
        <v>1482</v>
      </c>
      <c r="C27" s="83">
        <v>0.58282</v>
      </c>
      <c r="D27" s="100">
        <v>44256</v>
      </c>
    </row>
    <row r="28" spans="2:4">
      <c r="B28" s="76" t="s">
        <v>1483</v>
      </c>
      <c r="C28" s="83">
        <v>0.40229999999999999</v>
      </c>
      <c r="D28" s="100">
        <v>44611</v>
      </c>
    </row>
    <row r="29" spans="2:4">
      <c r="B29" s="76" t="s">
        <v>1484</v>
      </c>
      <c r="C29" s="83">
        <v>0.25136999999999998</v>
      </c>
      <c r="D29" s="100">
        <v>45648</v>
      </c>
    </row>
    <row r="30" spans="2:4">
      <c r="B30" s="76" t="s">
        <v>1485</v>
      </c>
      <c r="C30" s="83">
        <v>1.2368399999999999</v>
      </c>
      <c r="D30" s="100">
        <v>45602</v>
      </c>
    </row>
    <row r="31" spans="2:4">
      <c r="B31" s="76" t="s">
        <v>1486</v>
      </c>
      <c r="C31" s="83">
        <v>1.72316</v>
      </c>
      <c r="D31" s="100">
        <v>45165</v>
      </c>
    </row>
    <row r="32" spans="2:4">
      <c r="B32" s="76" t="s">
        <v>1487</v>
      </c>
      <c r="C32" s="83">
        <v>4.1531400000000005</v>
      </c>
      <c r="D32" s="100">
        <v>46325</v>
      </c>
    </row>
    <row r="33" spans="2:4">
      <c r="B33" s="76" t="s">
        <v>1488</v>
      </c>
      <c r="C33" s="83">
        <v>2.4839199999999999</v>
      </c>
      <c r="D33" s="100">
        <v>44286</v>
      </c>
    </row>
    <row r="34" spans="2:4">
      <c r="B34" s="88"/>
      <c r="C34" s="88"/>
      <c r="D34" s="88"/>
    </row>
    <row r="35" spans="2:4">
      <c r="B35" s="88"/>
      <c r="C35" s="88"/>
      <c r="D35" s="88"/>
    </row>
    <row r="36" spans="2:4">
      <c r="B36" s="88"/>
      <c r="C36" s="88"/>
      <c r="D36" s="88"/>
    </row>
    <row r="37" spans="2:4">
      <c r="B37" s="88"/>
      <c r="C37" s="88"/>
      <c r="D37" s="88"/>
    </row>
    <row r="38" spans="2:4">
      <c r="B38" s="88"/>
      <c r="C38" s="88"/>
      <c r="D38" s="88"/>
    </row>
    <row r="39" spans="2:4">
      <c r="B39" s="88"/>
      <c r="C39" s="88"/>
      <c r="D39" s="88"/>
    </row>
    <row r="40" spans="2:4">
      <c r="B40" s="88"/>
      <c r="C40" s="88"/>
      <c r="D40" s="88"/>
    </row>
    <row r="41" spans="2:4">
      <c r="B41" s="88"/>
      <c r="C41" s="88"/>
      <c r="D41" s="88"/>
    </row>
    <row r="42" spans="2:4">
      <c r="B42" s="88"/>
      <c r="C42" s="88"/>
      <c r="D42" s="88"/>
    </row>
    <row r="43" spans="2:4">
      <c r="B43" s="88"/>
      <c r="C43" s="88"/>
      <c r="D43" s="88"/>
    </row>
    <row r="44" spans="2:4">
      <c r="B44" s="88"/>
      <c r="C44" s="88"/>
      <c r="D44" s="88"/>
    </row>
    <row r="45" spans="2:4">
      <c r="B45" s="88"/>
      <c r="C45" s="88"/>
      <c r="D45" s="88"/>
    </row>
    <row r="46" spans="2:4">
      <c r="B46" s="88"/>
      <c r="C46" s="88"/>
      <c r="D46" s="88"/>
    </row>
    <row r="47" spans="2:4">
      <c r="B47" s="88"/>
      <c r="C47" s="88"/>
      <c r="D47" s="88"/>
    </row>
    <row r="48" spans="2:4">
      <c r="B48" s="88"/>
      <c r="C48" s="88"/>
      <c r="D48" s="88"/>
    </row>
    <row r="49" spans="2:4">
      <c r="B49" s="88"/>
      <c r="C49" s="88"/>
      <c r="D49" s="88"/>
    </row>
    <row r="50" spans="2:4">
      <c r="B50" s="88"/>
      <c r="C50" s="88"/>
      <c r="D50" s="88"/>
    </row>
    <row r="51" spans="2:4">
      <c r="B51" s="88"/>
      <c r="C51" s="88"/>
      <c r="D51" s="88"/>
    </row>
    <row r="52" spans="2:4">
      <c r="B52" s="88"/>
      <c r="C52" s="88"/>
      <c r="D52" s="88"/>
    </row>
    <row r="53" spans="2:4">
      <c r="B53" s="88"/>
      <c r="C53" s="88"/>
      <c r="D53" s="88"/>
    </row>
    <row r="54" spans="2:4">
      <c r="B54" s="88"/>
      <c r="C54" s="88"/>
      <c r="D54" s="88"/>
    </row>
    <row r="55" spans="2:4">
      <c r="B55" s="88"/>
      <c r="C55" s="88"/>
      <c r="D55" s="88"/>
    </row>
    <row r="56" spans="2:4">
      <c r="B56" s="88"/>
      <c r="C56" s="88"/>
      <c r="D56" s="88"/>
    </row>
    <row r="57" spans="2:4">
      <c r="B57" s="88"/>
      <c r="C57" s="88"/>
      <c r="D57" s="88"/>
    </row>
    <row r="58" spans="2:4">
      <c r="B58" s="88"/>
      <c r="C58" s="88"/>
      <c r="D58" s="88"/>
    </row>
    <row r="59" spans="2:4">
      <c r="B59" s="88"/>
      <c r="C59" s="88"/>
      <c r="D59" s="88"/>
    </row>
    <row r="60" spans="2:4">
      <c r="B60" s="88"/>
      <c r="C60" s="88"/>
      <c r="D60" s="88"/>
    </row>
    <row r="61" spans="2:4">
      <c r="B61" s="88"/>
      <c r="C61" s="88"/>
      <c r="D61" s="88"/>
    </row>
    <row r="62" spans="2:4">
      <c r="B62" s="88"/>
      <c r="C62" s="88"/>
      <c r="D62" s="88"/>
    </row>
    <row r="63" spans="2:4">
      <c r="B63" s="88"/>
      <c r="C63" s="88"/>
      <c r="D63" s="88"/>
    </row>
    <row r="64" spans="2:4">
      <c r="B64" s="88"/>
      <c r="C64" s="88"/>
      <c r="D64" s="88"/>
    </row>
    <row r="65" spans="2:4">
      <c r="B65" s="88"/>
      <c r="C65" s="88"/>
      <c r="D65" s="88"/>
    </row>
    <row r="66" spans="2:4">
      <c r="B66" s="88"/>
      <c r="C66" s="88"/>
      <c r="D66" s="88"/>
    </row>
    <row r="67" spans="2:4">
      <c r="B67" s="88"/>
      <c r="C67" s="88"/>
      <c r="D67" s="88"/>
    </row>
    <row r="68" spans="2:4">
      <c r="B68" s="88"/>
      <c r="C68" s="88"/>
      <c r="D68" s="88"/>
    </row>
    <row r="69" spans="2:4">
      <c r="B69" s="88"/>
      <c r="C69" s="88"/>
      <c r="D69" s="88"/>
    </row>
    <row r="70" spans="2:4">
      <c r="B70" s="88"/>
      <c r="C70" s="88"/>
      <c r="D70" s="88"/>
    </row>
    <row r="71" spans="2:4">
      <c r="B71" s="88"/>
      <c r="C71" s="88"/>
      <c r="D71" s="88"/>
    </row>
    <row r="72" spans="2:4">
      <c r="B72" s="88"/>
      <c r="C72" s="88"/>
      <c r="D72" s="88"/>
    </row>
    <row r="73" spans="2:4">
      <c r="B73" s="88"/>
      <c r="C73" s="88"/>
      <c r="D73" s="88"/>
    </row>
    <row r="74" spans="2:4">
      <c r="B74" s="88"/>
      <c r="C74" s="88"/>
      <c r="D74" s="88"/>
    </row>
    <row r="75" spans="2:4">
      <c r="B75" s="88"/>
      <c r="C75" s="88"/>
      <c r="D75" s="88"/>
    </row>
    <row r="76" spans="2:4">
      <c r="B76" s="88"/>
      <c r="C76" s="88"/>
      <c r="D76" s="88"/>
    </row>
    <row r="77" spans="2:4">
      <c r="B77" s="88"/>
      <c r="C77" s="88"/>
      <c r="D77" s="88"/>
    </row>
    <row r="78" spans="2:4">
      <c r="B78" s="88"/>
      <c r="C78" s="88"/>
      <c r="D78" s="88"/>
    </row>
    <row r="79" spans="2:4">
      <c r="B79" s="88"/>
      <c r="C79" s="88"/>
      <c r="D79" s="88"/>
    </row>
    <row r="80" spans="2:4">
      <c r="B80" s="88"/>
      <c r="C80" s="88"/>
      <c r="D80" s="88"/>
    </row>
    <row r="81" spans="2:4">
      <c r="B81" s="88"/>
      <c r="C81" s="88"/>
      <c r="D81" s="88"/>
    </row>
    <row r="82" spans="2:4">
      <c r="B82" s="88"/>
      <c r="C82" s="88"/>
      <c r="D82" s="88"/>
    </row>
    <row r="83" spans="2:4">
      <c r="B83" s="88"/>
      <c r="C83" s="88"/>
      <c r="D83" s="88"/>
    </row>
    <row r="84" spans="2:4">
      <c r="B84" s="88"/>
      <c r="C84" s="88"/>
      <c r="D84" s="88"/>
    </row>
    <row r="85" spans="2:4">
      <c r="B85" s="88"/>
      <c r="C85" s="88"/>
      <c r="D85" s="88"/>
    </row>
    <row r="86" spans="2:4">
      <c r="B86" s="88"/>
      <c r="C86" s="88"/>
      <c r="D86" s="88"/>
    </row>
    <row r="87" spans="2:4">
      <c r="B87" s="88"/>
      <c r="C87" s="88"/>
      <c r="D87" s="88"/>
    </row>
    <row r="88" spans="2:4">
      <c r="B88" s="88"/>
      <c r="C88" s="88"/>
      <c r="D88" s="88"/>
    </row>
    <row r="89" spans="2:4">
      <c r="B89" s="88"/>
      <c r="C89" s="88"/>
      <c r="D89" s="88"/>
    </row>
    <row r="90" spans="2:4">
      <c r="B90" s="88"/>
      <c r="C90" s="88"/>
      <c r="D90" s="88"/>
    </row>
    <row r="91" spans="2:4">
      <c r="B91" s="88"/>
      <c r="C91" s="88"/>
      <c r="D91" s="88"/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  <row r="101" spans="2:4">
      <c r="B101" s="88"/>
      <c r="C101" s="88"/>
      <c r="D101" s="88"/>
    </row>
    <row r="102" spans="2:4">
      <c r="B102" s="88"/>
      <c r="C102" s="88"/>
      <c r="D102" s="88"/>
    </row>
    <row r="103" spans="2:4">
      <c r="B103" s="88"/>
      <c r="C103" s="88"/>
      <c r="D103" s="88"/>
    </row>
    <row r="104" spans="2:4">
      <c r="B104" s="88"/>
      <c r="C104" s="88"/>
      <c r="D104" s="88"/>
    </row>
    <row r="105" spans="2:4">
      <c r="B105" s="88"/>
      <c r="C105" s="88"/>
      <c r="D105" s="88"/>
    </row>
    <row r="106" spans="2:4">
      <c r="B106" s="88"/>
      <c r="C106" s="88"/>
      <c r="D106" s="88"/>
    </row>
    <row r="107" spans="2:4">
      <c r="B107" s="88"/>
      <c r="C107" s="88"/>
      <c r="D107" s="88"/>
    </row>
    <row r="108" spans="2:4">
      <c r="B108" s="88"/>
      <c r="C108" s="88"/>
      <c r="D108" s="88"/>
    </row>
    <row r="109" spans="2:4">
      <c r="B109" s="88"/>
      <c r="C109" s="88"/>
      <c r="D109" s="88"/>
    </row>
    <row r="110" spans="2:4">
      <c r="B110" s="113"/>
      <c r="C110" s="114"/>
      <c r="D110" s="114"/>
    </row>
    <row r="111" spans="2:4">
      <c r="B111" s="113"/>
      <c r="C111" s="114"/>
      <c r="D111" s="114"/>
    </row>
    <row r="112" spans="2:4">
      <c r="B112" s="113"/>
      <c r="C112" s="114"/>
      <c r="D112" s="114"/>
    </row>
    <row r="113" spans="2:4">
      <c r="B113" s="113"/>
      <c r="C113" s="114"/>
      <c r="D113" s="114"/>
    </row>
    <row r="114" spans="2:4">
      <c r="B114" s="113"/>
      <c r="C114" s="114"/>
      <c r="D114" s="114"/>
    </row>
    <row r="115" spans="2:4">
      <c r="B115" s="113"/>
      <c r="C115" s="114"/>
      <c r="D115" s="114"/>
    </row>
    <row r="116" spans="2:4">
      <c r="B116" s="113"/>
      <c r="C116" s="114"/>
      <c r="D116" s="114"/>
    </row>
    <row r="117" spans="2:4">
      <c r="B117" s="113"/>
      <c r="C117" s="114"/>
      <c r="D117" s="114"/>
    </row>
    <row r="118" spans="2:4">
      <c r="B118" s="113"/>
      <c r="C118" s="114"/>
      <c r="D118" s="114"/>
    </row>
    <row r="119" spans="2:4">
      <c r="B119" s="113"/>
      <c r="C119" s="114"/>
      <c r="D119" s="114"/>
    </row>
    <row r="120" spans="2:4">
      <c r="B120" s="113"/>
      <c r="C120" s="114"/>
      <c r="D120" s="114"/>
    </row>
    <row r="121" spans="2:4">
      <c r="B121" s="113"/>
      <c r="C121" s="114"/>
      <c r="D121" s="114"/>
    </row>
    <row r="122" spans="2:4">
      <c r="B122" s="113"/>
      <c r="C122" s="114"/>
      <c r="D122" s="114"/>
    </row>
    <row r="123" spans="2:4">
      <c r="B123" s="113"/>
      <c r="C123" s="114"/>
      <c r="D123" s="114"/>
    </row>
    <row r="124" spans="2:4">
      <c r="B124" s="113"/>
      <c r="C124" s="114"/>
      <c r="D124" s="114"/>
    </row>
    <row r="125" spans="2:4">
      <c r="B125" s="113"/>
      <c r="C125" s="114"/>
      <c r="D125" s="114"/>
    </row>
    <row r="126" spans="2:4">
      <c r="B126" s="113"/>
      <c r="C126" s="114"/>
      <c r="D126" s="114"/>
    </row>
    <row r="127" spans="2:4">
      <c r="B127" s="113"/>
      <c r="C127" s="114"/>
      <c r="D127" s="114"/>
    </row>
    <row r="128" spans="2:4">
      <c r="B128" s="113"/>
      <c r="C128" s="114"/>
      <c r="D128" s="114"/>
    </row>
    <row r="129" spans="2:4">
      <c r="B129" s="113"/>
      <c r="C129" s="114"/>
      <c r="D129" s="114"/>
    </row>
    <row r="130" spans="2:4">
      <c r="B130" s="113"/>
      <c r="C130" s="114"/>
      <c r="D130" s="114"/>
    </row>
    <row r="131" spans="2:4">
      <c r="B131" s="113"/>
      <c r="C131" s="114"/>
      <c r="D131" s="114"/>
    </row>
    <row r="132" spans="2:4">
      <c r="B132" s="113"/>
      <c r="C132" s="114"/>
      <c r="D132" s="114"/>
    </row>
    <row r="133" spans="2:4">
      <c r="B133" s="113"/>
      <c r="C133" s="114"/>
      <c r="D133" s="114"/>
    </row>
    <row r="134" spans="2:4">
      <c r="B134" s="113"/>
      <c r="C134" s="114"/>
      <c r="D134" s="114"/>
    </row>
    <row r="135" spans="2:4">
      <c r="B135" s="113"/>
      <c r="C135" s="114"/>
      <c r="D135" s="114"/>
    </row>
    <row r="136" spans="2:4">
      <c r="B136" s="113"/>
      <c r="C136" s="114"/>
      <c r="D136" s="114"/>
    </row>
    <row r="137" spans="2:4">
      <c r="B137" s="113"/>
      <c r="C137" s="114"/>
      <c r="D137" s="114"/>
    </row>
    <row r="138" spans="2:4">
      <c r="B138" s="113"/>
      <c r="C138" s="114"/>
      <c r="D138" s="114"/>
    </row>
    <row r="139" spans="2:4">
      <c r="B139" s="113"/>
      <c r="C139" s="114"/>
      <c r="D139" s="114"/>
    </row>
    <row r="140" spans="2:4">
      <c r="B140" s="113"/>
      <c r="C140" s="114"/>
      <c r="D140" s="114"/>
    </row>
    <row r="141" spans="2:4">
      <c r="B141" s="113"/>
      <c r="C141" s="114"/>
      <c r="D141" s="114"/>
    </row>
    <row r="142" spans="2:4">
      <c r="B142" s="113"/>
      <c r="C142" s="114"/>
      <c r="D142" s="114"/>
    </row>
    <row r="143" spans="2:4">
      <c r="B143" s="113"/>
      <c r="C143" s="114"/>
      <c r="D143" s="114"/>
    </row>
    <row r="144" spans="2:4">
      <c r="B144" s="113"/>
      <c r="C144" s="114"/>
      <c r="D144" s="114"/>
    </row>
    <row r="145" spans="2:4">
      <c r="B145" s="113"/>
      <c r="C145" s="114"/>
      <c r="D145" s="114"/>
    </row>
    <row r="146" spans="2:4">
      <c r="B146" s="113"/>
      <c r="C146" s="114"/>
      <c r="D146" s="114"/>
    </row>
    <row r="147" spans="2:4">
      <c r="B147" s="113"/>
      <c r="C147" s="114"/>
      <c r="D147" s="114"/>
    </row>
    <row r="148" spans="2:4">
      <c r="B148" s="113"/>
      <c r="C148" s="114"/>
      <c r="D148" s="114"/>
    </row>
    <row r="149" spans="2:4">
      <c r="B149" s="113"/>
      <c r="C149" s="114"/>
      <c r="D149" s="114"/>
    </row>
    <row r="150" spans="2:4">
      <c r="B150" s="113"/>
      <c r="C150" s="114"/>
      <c r="D150" s="114"/>
    </row>
    <row r="151" spans="2:4">
      <c r="B151" s="113"/>
      <c r="C151" s="114"/>
      <c r="D151" s="114"/>
    </row>
    <row r="152" spans="2:4">
      <c r="B152" s="113"/>
      <c r="C152" s="114"/>
      <c r="D152" s="114"/>
    </row>
    <row r="153" spans="2:4">
      <c r="B153" s="113"/>
      <c r="C153" s="114"/>
      <c r="D153" s="114"/>
    </row>
    <row r="154" spans="2:4">
      <c r="B154" s="113"/>
      <c r="C154" s="114"/>
      <c r="D154" s="114"/>
    </row>
    <row r="155" spans="2:4">
      <c r="B155" s="113"/>
      <c r="C155" s="114"/>
      <c r="D155" s="114"/>
    </row>
    <row r="156" spans="2:4">
      <c r="B156" s="113"/>
      <c r="C156" s="114"/>
      <c r="D156" s="114"/>
    </row>
    <row r="157" spans="2:4">
      <c r="B157" s="113"/>
      <c r="C157" s="114"/>
      <c r="D157" s="114"/>
    </row>
    <row r="158" spans="2:4">
      <c r="B158" s="113"/>
      <c r="C158" s="114"/>
      <c r="D158" s="114"/>
    </row>
    <row r="159" spans="2:4">
      <c r="B159" s="113"/>
      <c r="C159" s="114"/>
      <c r="D159" s="114"/>
    </row>
    <row r="160" spans="2:4">
      <c r="B160" s="113"/>
      <c r="C160" s="114"/>
      <c r="D160" s="114"/>
    </row>
    <row r="161" spans="2:4">
      <c r="B161" s="113"/>
      <c r="C161" s="114"/>
      <c r="D161" s="114"/>
    </row>
    <row r="162" spans="2:4">
      <c r="B162" s="113"/>
      <c r="C162" s="114"/>
      <c r="D162" s="114"/>
    </row>
    <row r="163" spans="2:4">
      <c r="B163" s="113"/>
      <c r="C163" s="114"/>
      <c r="D163" s="114"/>
    </row>
    <row r="164" spans="2:4">
      <c r="B164" s="113"/>
      <c r="C164" s="114"/>
      <c r="D164" s="114"/>
    </row>
    <row r="165" spans="2:4">
      <c r="B165" s="113"/>
      <c r="C165" s="114"/>
      <c r="D165" s="114"/>
    </row>
    <row r="166" spans="2:4">
      <c r="B166" s="113"/>
      <c r="C166" s="114"/>
      <c r="D166" s="114"/>
    </row>
    <row r="167" spans="2:4">
      <c r="B167" s="113"/>
      <c r="C167" s="114"/>
      <c r="D167" s="114"/>
    </row>
    <row r="168" spans="2:4">
      <c r="B168" s="113"/>
      <c r="C168" s="114"/>
      <c r="D168" s="114"/>
    </row>
    <row r="169" spans="2:4">
      <c r="B169" s="113"/>
      <c r="C169" s="114"/>
      <c r="D169" s="114"/>
    </row>
    <row r="170" spans="2:4">
      <c r="B170" s="113"/>
      <c r="C170" s="114"/>
      <c r="D170" s="114"/>
    </row>
    <row r="171" spans="2:4">
      <c r="B171" s="113"/>
      <c r="C171" s="114"/>
      <c r="D171" s="114"/>
    </row>
    <row r="172" spans="2:4">
      <c r="B172" s="113"/>
      <c r="C172" s="114"/>
      <c r="D172" s="114"/>
    </row>
    <row r="173" spans="2:4">
      <c r="B173" s="113"/>
      <c r="C173" s="114"/>
      <c r="D173" s="114"/>
    </row>
    <row r="174" spans="2:4">
      <c r="B174" s="113"/>
      <c r="C174" s="114"/>
      <c r="D174" s="114"/>
    </row>
    <row r="175" spans="2:4">
      <c r="B175" s="113"/>
      <c r="C175" s="114"/>
      <c r="D175" s="114"/>
    </row>
    <row r="176" spans="2:4">
      <c r="B176" s="113"/>
      <c r="C176" s="114"/>
      <c r="D176" s="114"/>
    </row>
    <row r="177" spans="2:4">
      <c r="B177" s="113"/>
      <c r="C177" s="114"/>
      <c r="D177" s="114"/>
    </row>
    <row r="178" spans="2:4">
      <c r="B178" s="113"/>
      <c r="C178" s="114"/>
      <c r="D178" s="114"/>
    </row>
    <row r="179" spans="2:4">
      <c r="B179" s="113"/>
      <c r="C179" s="114"/>
      <c r="D179" s="114"/>
    </row>
    <row r="180" spans="2:4">
      <c r="B180" s="113"/>
      <c r="C180" s="114"/>
      <c r="D180" s="114"/>
    </row>
    <row r="181" spans="2:4">
      <c r="B181" s="113"/>
      <c r="C181" s="114"/>
      <c r="D181" s="114"/>
    </row>
    <row r="182" spans="2:4">
      <c r="B182" s="113"/>
      <c r="C182" s="114"/>
      <c r="D182" s="114"/>
    </row>
    <row r="183" spans="2:4">
      <c r="B183" s="113"/>
      <c r="C183" s="114"/>
      <c r="D183" s="114"/>
    </row>
    <row r="184" spans="2:4">
      <c r="B184" s="113"/>
      <c r="C184" s="114"/>
      <c r="D184" s="114"/>
    </row>
    <row r="185" spans="2:4">
      <c r="B185" s="113"/>
      <c r="C185" s="114"/>
      <c r="D185" s="114"/>
    </row>
    <row r="186" spans="2:4">
      <c r="B186" s="113"/>
      <c r="C186" s="114"/>
      <c r="D186" s="114"/>
    </row>
    <row r="187" spans="2:4">
      <c r="B187" s="113"/>
      <c r="C187" s="114"/>
      <c r="D187" s="114"/>
    </row>
    <row r="188" spans="2:4">
      <c r="B188" s="113"/>
      <c r="C188" s="114"/>
      <c r="D188" s="114"/>
    </row>
    <row r="189" spans="2:4">
      <c r="B189" s="113"/>
      <c r="C189" s="114"/>
      <c r="D189" s="114"/>
    </row>
    <row r="190" spans="2:4">
      <c r="B190" s="113"/>
      <c r="C190" s="114"/>
      <c r="D190" s="114"/>
    </row>
    <row r="191" spans="2:4">
      <c r="B191" s="113"/>
      <c r="C191" s="114"/>
      <c r="D191" s="114"/>
    </row>
    <row r="192" spans="2:4">
      <c r="B192" s="113"/>
      <c r="C192" s="114"/>
      <c r="D192" s="114"/>
    </row>
    <row r="193" spans="2:4">
      <c r="B193" s="113"/>
      <c r="C193" s="114"/>
      <c r="D193" s="114"/>
    </row>
    <row r="194" spans="2:4">
      <c r="B194" s="113"/>
      <c r="C194" s="114"/>
      <c r="D194" s="114"/>
    </row>
    <row r="195" spans="2:4">
      <c r="B195" s="113"/>
      <c r="C195" s="114"/>
      <c r="D195" s="114"/>
    </row>
    <row r="196" spans="2:4">
      <c r="B196" s="113"/>
      <c r="C196" s="114"/>
      <c r="D196" s="114"/>
    </row>
    <row r="197" spans="2:4">
      <c r="B197" s="113"/>
      <c r="C197" s="114"/>
      <c r="D197" s="114"/>
    </row>
    <row r="198" spans="2:4">
      <c r="B198" s="113"/>
      <c r="C198" s="114"/>
      <c r="D198" s="114"/>
    </row>
    <row r="199" spans="2:4">
      <c r="B199" s="113"/>
      <c r="C199" s="114"/>
      <c r="D199" s="114"/>
    </row>
    <row r="200" spans="2:4">
      <c r="B200" s="113"/>
      <c r="C200" s="114"/>
      <c r="D200" s="114"/>
    </row>
    <row r="201" spans="2:4">
      <c r="B201" s="113"/>
      <c r="C201" s="114"/>
      <c r="D201" s="114"/>
    </row>
    <row r="202" spans="2:4">
      <c r="B202" s="113"/>
      <c r="C202" s="114"/>
      <c r="D202" s="114"/>
    </row>
    <row r="203" spans="2:4">
      <c r="B203" s="113"/>
      <c r="C203" s="114"/>
      <c r="D203" s="114"/>
    </row>
    <row r="204" spans="2:4">
      <c r="B204" s="113"/>
      <c r="C204" s="114"/>
      <c r="D204" s="114"/>
    </row>
    <row r="205" spans="2:4">
      <c r="B205" s="113"/>
      <c r="C205" s="114"/>
      <c r="D205" s="114"/>
    </row>
    <row r="206" spans="2:4">
      <c r="B206" s="113"/>
      <c r="C206" s="114"/>
      <c r="D206" s="114"/>
    </row>
    <row r="207" spans="2:4">
      <c r="B207" s="113"/>
      <c r="C207" s="114"/>
      <c r="D207" s="114"/>
    </row>
    <row r="208" spans="2:4">
      <c r="B208" s="113"/>
      <c r="C208" s="114"/>
      <c r="D208" s="114"/>
    </row>
    <row r="209" spans="2:4">
      <c r="B209" s="113"/>
      <c r="C209" s="114"/>
      <c r="D209" s="114"/>
    </row>
    <row r="210" spans="2:4">
      <c r="B210" s="113"/>
      <c r="C210" s="114"/>
      <c r="D210" s="114"/>
    </row>
    <row r="211" spans="2:4">
      <c r="B211" s="113"/>
      <c r="C211" s="114"/>
      <c r="D211" s="114"/>
    </row>
    <row r="212" spans="2:4">
      <c r="B212" s="113"/>
      <c r="C212" s="114"/>
      <c r="D212" s="114"/>
    </row>
    <row r="213" spans="2:4">
      <c r="B213" s="113"/>
      <c r="C213" s="114"/>
      <c r="D213" s="114"/>
    </row>
    <row r="214" spans="2:4">
      <c r="B214" s="113"/>
      <c r="C214" s="114"/>
      <c r="D214" s="114"/>
    </row>
    <row r="215" spans="2:4">
      <c r="B215" s="113"/>
      <c r="C215" s="114"/>
      <c r="D215" s="114"/>
    </row>
    <row r="216" spans="2:4">
      <c r="B216" s="113"/>
      <c r="C216" s="114"/>
      <c r="D216" s="114"/>
    </row>
    <row r="217" spans="2:4">
      <c r="B217" s="113"/>
      <c r="C217" s="114"/>
      <c r="D217" s="114"/>
    </row>
    <row r="218" spans="2:4">
      <c r="B218" s="113"/>
      <c r="C218" s="114"/>
      <c r="D218" s="114"/>
    </row>
    <row r="219" spans="2:4">
      <c r="B219" s="113"/>
      <c r="C219" s="114"/>
      <c r="D219" s="114"/>
    </row>
    <row r="220" spans="2:4">
      <c r="B220" s="113"/>
      <c r="C220" s="114"/>
      <c r="D220" s="114"/>
    </row>
    <row r="221" spans="2:4">
      <c r="B221" s="113"/>
      <c r="C221" s="114"/>
      <c r="D221" s="114"/>
    </row>
    <row r="222" spans="2:4">
      <c r="B222" s="113"/>
      <c r="C222" s="114"/>
      <c r="D222" s="114"/>
    </row>
    <row r="223" spans="2:4">
      <c r="B223" s="113"/>
      <c r="C223" s="114"/>
      <c r="D223" s="114"/>
    </row>
    <row r="224" spans="2:4">
      <c r="B224" s="113"/>
      <c r="C224" s="114"/>
      <c r="D224" s="114"/>
    </row>
    <row r="225" spans="2:4">
      <c r="B225" s="113"/>
      <c r="C225" s="114"/>
      <c r="D225" s="114"/>
    </row>
    <row r="226" spans="2:4">
      <c r="B226" s="113"/>
      <c r="C226" s="114"/>
      <c r="D226" s="114"/>
    </row>
    <row r="227" spans="2:4">
      <c r="B227" s="113"/>
      <c r="C227" s="114"/>
      <c r="D227" s="114"/>
    </row>
    <row r="228" spans="2:4">
      <c r="B228" s="113"/>
      <c r="C228" s="114"/>
      <c r="D228" s="114"/>
    </row>
    <row r="229" spans="2:4">
      <c r="B229" s="113"/>
      <c r="C229" s="114"/>
      <c r="D229" s="114"/>
    </row>
    <row r="230" spans="2:4">
      <c r="B230" s="113"/>
      <c r="C230" s="114"/>
      <c r="D230" s="114"/>
    </row>
    <row r="231" spans="2:4">
      <c r="B231" s="113"/>
      <c r="C231" s="114"/>
      <c r="D231" s="114"/>
    </row>
    <row r="232" spans="2:4">
      <c r="B232" s="113"/>
      <c r="C232" s="114"/>
      <c r="D232" s="114"/>
    </row>
    <row r="233" spans="2:4">
      <c r="B233" s="113"/>
      <c r="C233" s="114"/>
      <c r="D233" s="114"/>
    </row>
    <row r="234" spans="2:4">
      <c r="B234" s="113"/>
      <c r="C234" s="114"/>
      <c r="D234" s="114"/>
    </row>
    <row r="235" spans="2:4">
      <c r="B235" s="113"/>
      <c r="C235" s="114"/>
      <c r="D235" s="114"/>
    </row>
    <row r="236" spans="2:4">
      <c r="B236" s="113"/>
      <c r="C236" s="114"/>
      <c r="D236" s="114"/>
    </row>
    <row r="237" spans="2:4">
      <c r="B237" s="113"/>
      <c r="C237" s="114"/>
      <c r="D237" s="114"/>
    </row>
    <row r="238" spans="2:4">
      <c r="B238" s="113"/>
      <c r="C238" s="114"/>
      <c r="D238" s="114"/>
    </row>
    <row r="239" spans="2:4">
      <c r="B239" s="113"/>
      <c r="C239" s="114"/>
      <c r="D239" s="114"/>
    </row>
    <row r="240" spans="2:4">
      <c r="B240" s="113"/>
      <c r="C240" s="114"/>
      <c r="D240" s="114"/>
    </row>
    <row r="241" spans="2:4">
      <c r="B241" s="113"/>
      <c r="C241" s="114"/>
      <c r="D241" s="114"/>
    </row>
    <row r="242" spans="2:4">
      <c r="B242" s="113"/>
      <c r="C242" s="114"/>
      <c r="D242" s="114"/>
    </row>
    <row r="243" spans="2:4">
      <c r="B243" s="113"/>
      <c r="C243" s="114"/>
      <c r="D243" s="114"/>
    </row>
    <row r="244" spans="2:4">
      <c r="B244" s="113"/>
      <c r="C244" s="114"/>
      <c r="D244" s="114"/>
    </row>
    <row r="245" spans="2:4">
      <c r="B245" s="113"/>
      <c r="C245" s="114"/>
      <c r="D245" s="114"/>
    </row>
    <row r="246" spans="2:4">
      <c r="B246" s="113"/>
      <c r="C246" s="114"/>
      <c r="D246" s="114"/>
    </row>
    <row r="247" spans="2:4">
      <c r="B247" s="113"/>
      <c r="C247" s="114"/>
      <c r="D247" s="114"/>
    </row>
    <row r="248" spans="2:4">
      <c r="B248" s="113"/>
      <c r="C248" s="114"/>
      <c r="D248" s="114"/>
    </row>
    <row r="249" spans="2:4">
      <c r="B249" s="113"/>
      <c r="C249" s="114"/>
      <c r="D249" s="114"/>
    </row>
    <row r="250" spans="2:4">
      <c r="B250" s="113"/>
      <c r="C250" s="114"/>
      <c r="D250" s="114"/>
    </row>
    <row r="251" spans="2:4">
      <c r="B251" s="113"/>
      <c r="C251" s="114"/>
      <c r="D251" s="114"/>
    </row>
    <row r="252" spans="2:4">
      <c r="B252" s="113"/>
      <c r="C252" s="114"/>
      <c r="D252" s="114"/>
    </row>
    <row r="253" spans="2:4">
      <c r="B253" s="113"/>
      <c r="C253" s="114"/>
      <c r="D253" s="114"/>
    </row>
    <row r="254" spans="2:4">
      <c r="B254" s="113"/>
      <c r="C254" s="114"/>
      <c r="D254" s="114"/>
    </row>
    <row r="255" spans="2:4">
      <c r="B255" s="113"/>
      <c r="C255" s="114"/>
      <c r="D255" s="114"/>
    </row>
    <row r="256" spans="2:4">
      <c r="B256" s="113"/>
      <c r="C256" s="114"/>
      <c r="D256" s="114"/>
    </row>
    <row r="257" spans="2:4">
      <c r="B257" s="113"/>
      <c r="C257" s="114"/>
      <c r="D257" s="114"/>
    </row>
    <row r="258" spans="2:4">
      <c r="B258" s="113"/>
      <c r="C258" s="114"/>
      <c r="D258" s="114"/>
    </row>
    <row r="259" spans="2:4">
      <c r="B259" s="113"/>
      <c r="C259" s="114"/>
      <c r="D259" s="114"/>
    </row>
    <row r="260" spans="2:4">
      <c r="B260" s="113"/>
      <c r="C260" s="114"/>
      <c r="D260" s="114"/>
    </row>
    <row r="261" spans="2:4">
      <c r="B261" s="113"/>
      <c r="C261" s="114"/>
      <c r="D261" s="114"/>
    </row>
    <row r="262" spans="2:4">
      <c r="B262" s="113"/>
      <c r="C262" s="114"/>
      <c r="D262" s="114"/>
    </row>
    <row r="263" spans="2:4">
      <c r="B263" s="113"/>
      <c r="C263" s="114"/>
      <c r="D263" s="114"/>
    </row>
    <row r="264" spans="2:4">
      <c r="B264" s="113"/>
      <c r="C264" s="114"/>
      <c r="D264" s="114"/>
    </row>
    <row r="265" spans="2:4">
      <c r="B265" s="113"/>
      <c r="C265" s="114"/>
      <c r="D265" s="114"/>
    </row>
    <row r="266" spans="2:4">
      <c r="B266" s="113"/>
      <c r="C266" s="114"/>
      <c r="D266" s="114"/>
    </row>
    <row r="267" spans="2:4">
      <c r="B267" s="113"/>
      <c r="C267" s="114"/>
      <c r="D267" s="114"/>
    </row>
    <row r="268" spans="2:4">
      <c r="B268" s="113"/>
      <c r="C268" s="114"/>
      <c r="D268" s="114"/>
    </row>
    <row r="269" spans="2:4">
      <c r="B269" s="113"/>
      <c r="C269" s="114"/>
      <c r="D269" s="114"/>
    </row>
    <row r="270" spans="2:4">
      <c r="B270" s="113"/>
      <c r="C270" s="114"/>
      <c r="D270" s="114"/>
    </row>
    <row r="271" spans="2:4">
      <c r="B271" s="113"/>
      <c r="C271" s="114"/>
      <c r="D271" s="114"/>
    </row>
    <row r="272" spans="2:4">
      <c r="B272" s="113"/>
      <c r="C272" s="114"/>
      <c r="D272" s="114"/>
    </row>
    <row r="273" spans="2:4">
      <c r="B273" s="113"/>
      <c r="C273" s="114"/>
      <c r="D273" s="114"/>
    </row>
    <row r="274" spans="2:4">
      <c r="B274" s="113"/>
      <c r="C274" s="114"/>
      <c r="D274" s="114"/>
    </row>
    <row r="275" spans="2:4">
      <c r="B275" s="113"/>
      <c r="C275" s="114"/>
      <c r="D275" s="114"/>
    </row>
    <row r="276" spans="2:4">
      <c r="B276" s="113"/>
      <c r="C276" s="114"/>
      <c r="D276" s="114"/>
    </row>
    <row r="277" spans="2:4">
      <c r="B277" s="113"/>
      <c r="C277" s="114"/>
      <c r="D277" s="114"/>
    </row>
    <row r="278" spans="2:4">
      <c r="B278" s="113"/>
      <c r="C278" s="114"/>
      <c r="D278" s="114"/>
    </row>
    <row r="279" spans="2:4">
      <c r="B279" s="113"/>
      <c r="C279" s="114"/>
      <c r="D279" s="114"/>
    </row>
    <row r="280" spans="2:4">
      <c r="B280" s="113"/>
      <c r="C280" s="114"/>
      <c r="D280" s="114"/>
    </row>
    <row r="281" spans="2:4">
      <c r="B281" s="113"/>
      <c r="C281" s="114"/>
      <c r="D281" s="114"/>
    </row>
    <row r="282" spans="2:4">
      <c r="B282" s="113"/>
      <c r="C282" s="114"/>
      <c r="D282" s="114"/>
    </row>
    <row r="283" spans="2:4">
      <c r="B283" s="113"/>
      <c r="C283" s="114"/>
      <c r="D283" s="114"/>
    </row>
    <row r="284" spans="2:4">
      <c r="B284" s="113"/>
      <c r="C284" s="114"/>
      <c r="D284" s="114"/>
    </row>
    <row r="285" spans="2:4">
      <c r="B285" s="113"/>
      <c r="C285" s="114"/>
      <c r="D285" s="114"/>
    </row>
    <row r="286" spans="2:4">
      <c r="B286" s="113"/>
      <c r="C286" s="114"/>
      <c r="D286" s="114"/>
    </row>
    <row r="287" spans="2:4">
      <c r="B287" s="113"/>
      <c r="C287" s="114"/>
      <c r="D287" s="114"/>
    </row>
    <row r="288" spans="2:4">
      <c r="B288" s="113"/>
      <c r="C288" s="114"/>
      <c r="D288" s="114"/>
    </row>
    <row r="289" spans="2:4">
      <c r="B289" s="113"/>
      <c r="C289" s="114"/>
      <c r="D289" s="114"/>
    </row>
    <row r="290" spans="2:4">
      <c r="B290" s="113"/>
      <c r="C290" s="114"/>
      <c r="D290" s="114"/>
    </row>
    <row r="291" spans="2:4">
      <c r="B291" s="113"/>
      <c r="C291" s="114"/>
      <c r="D291" s="114"/>
    </row>
    <row r="292" spans="2:4">
      <c r="B292" s="113"/>
      <c r="C292" s="114"/>
      <c r="D292" s="114"/>
    </row>
    <row r="293" spans="2:4">
      <c r="B293" s="113"/>
      <c r="C293" s="114"/>
      <c r="D293" s="114"/>
    </row>
    <row r="294" spans="2:4">
      <c r="B294" s="113"/>
      <c r="C294" s="114"/>
      <c r="D294" s="114"/>
    </row>
    <row r="295" spans="2:4">
      <c r="B295" s="113"/>
      <c r="C295" s="114"/>
      <c r="D295" s="114"/>
    </row>
    <row r="296" spans="2:4">
      <c r="B296" s="113"/>
      <c r="C296" s="114"/>
      <c r="D296" s="114"/>
    </row>
    <row r="297" spans="2:4">
      <c r="B297" s="113"/>
      <c r="C297" s="114"/>
      <c r="D297" s="114"/>
    </row>
    <row r="298" spans="2:4">
      <c r="B298" s="113"/>
      <c r="C298" s="114"/>
      <c r="D298" s="114"/>
    </row>
    <row r="299" spans="2:4">
      <c r="B299" s="113"/>
      <c r="C299" s="114"/>
      <c r="D299" s="114"/>
    </row>
    <row r="300" spans="2:4">
      <c r="B300" s="113"/>
      <c r="C300" s="114"/>
      <c r="D300" s="114"/>
    </row>
    <row r="301" spans="2:4">
      <c r="B301" s="113"/>
      <c r="C301" s="114"/>
      <c r="D301" s="114"/>
    </row>
    <row r="302" spans="2:4">
      <c r="B302" s="113"/>
      <c r="C302" s="114"/>
      <c r="D302" s="114"/>
    </row>
    <row r="303" spans="2:4">
      <c r="B303" s="113"/>
      <c r="C303" s="114"/>
      <c r="D303" s="114"/>
    </row>
    <row r="304" spans="2:4">
      <c r="B304" s="113"/>
      <c r="C304" s="114"/>
      <c r="D304" s="114"/>
    </row>
    <row r="305" spans="2:4">
      <c r="B305" s="113"/>
      <c r="C305" s="114"/>
      <c r="D305" s="114"/>
    </row>
    <row r="306" spans="2:4">
      <c r="B306" s="113"/>
      <c r="C306" s="114"/>
      <c r="D306" s="114"/>
    </row>
    <row r="307" spans="2:4">
      <c r="B307" s="113"/>
      <c r="C307" s="114"/>
      <c r="D307" s="114"/>
    </row>
    <row r="308" spans="2:4">
      <c r="B308" s="113"/>
      <c r="C308" s="114"/>
      <c r="D308" s="114"/>
    </row>
    <row r="309" spans="2:4">
      <c r="B309" s="113"/>
      <c r="C309" s="114"/>
      <c r="D309" s="114"/>
    </row>
    <row r="310" spans="2:4">
      <c r="B310" s="113"/>
      <c r="C310" s="114"/>
      <c r="D310" s="114"/>
    </row>
    <row r="311" spans="2:4">
      <c r="B311" s="113"/>
      <c r="C311" s="114"/>
      <c r="D311" s="114"/>
    </row>
    <row r="312" spans="2:4">
      <c r="B312" s="113"/>
      <c r="C312" s="114"/>
      <c r="D312" s="114"/>
    </row>
    <row r="313" spans="2:4">
      <c r="B313" s="113"/>
      <c r="C313" s="114"/>
      <c r="D313" s="114"/>
    </row>
    <row r="314" spans="2:4">
      <c r="B314" s="113"/>
      <c r="C314" s="114"/>
      <c r="D314" s="114"/>
    </row>
    <row r="315" spans="2:4">
      <c r="B315" s="113"/>
      <c r="C315" s="114"/>
      <c r="D315" s="114"/>
    </row>
    <row r="316" spans="2:4">
      <c r="B316" s="113"/>
      <c r="C316" s="114"/>
      <c r="D316" s="114"/>
    </row>
    <row r="317" spans="2:4">
      <c r="B317" s="113"/>
      <c r="C317" s="114"/>
      <c r="D317" s="114"/>
    </row>
    <row r="318" spans="2:4">
      <c r="B318" s="113"/>
      <c r="C318" s="114"/>
      <c r="D318" s="114"/>
    </row>
    <row r="319" spans="2:4">
      <c r="B319" s="113"/>
      <c r="C319" s="114"/>
      <c r="D319" s="114"/>
    </row>
    <row r="320" spans="2:4">
      <c r="B320" s="113"/>
      <c r="C320" s="114"/>
      <c r="D320" s="114"/>
    </row>
    <row r="321" spans="2:4">
      <c r="B321" s="113"/>
      <c r="C321" s="114"/>
      <c r="D321" s="114"/>
    </row>
    <row r="322" spans="2:4">
      <c r="B322" s="113"/>
      <c r="C322" s="114"/>
      <c r="D322" s="114"/>
    </row>
    <row r="323" spans="2:4">
      <c r="B323" s="113"/>
      <c r="C323" s="114"/>
      <c r="D323" s="114"/>
    </row>
    <row r="324" spans="2:4">
      <c r="B324" s="113"/>
      <c r="C324" s="114"/>
      <c r="D324" s="114"/>
    </row>
    <row r="325" spans="2:4">
      <c r="B325" s="113"/>
      <c r="C325" s="114"/>
      <c r="D325" s="114"/>
    </row>
    <row r="326" spans="2:4">
      <c r="B326" s="113"/>
      <c r="C326" s="114"/>
      <c r="D326" s="114"/>
    </row>
    <row r="327" spans="2:4">
      <c r="B327" s="113"/>
      <c r="C327" s="114"/>
      <c r="D327" s="114"/>
    </row>
    <row r="328" spans="2:4">
      <c r="B328" s="113"/>
      <c r="C328" s="114"/>
      <c r="D328" s="114"/>
    </row>
    <row r="329" spans="2:4">
      <c r="B329" s="113"/>
      <c r="C329" s="114"/>
      <c r="D329" s="114"/>
    </row>
    <row r="330" spans="2:4">
      <c r="B330" s="113"/>
      <c r="C330" s="114"/>
      <c r="D330" s="114"/>
    </row>
    <row r="331" spans="2:4">
      <c r="B331" s="113"/>
      <c r="C331" s="114"/>
      <c r="D331" s="114"/>
    </row>
    <row r="332" spans="2:4">
      <c r="B332" s="113"/>
      <c r="C332" s="114"/>
      <c r="D332" s="114"/>
    </row>
    <row r="333" spans="2:4">
      <c r="B333" s="113"/>
      <c r="C333" s="114"/>
      <c r="D333" s="114"/>
    </row>
    <row r="334" spans="2:4">
      <c r="B334" s="113"/>
      <c r="C334" s="114"/>
      <c r="D334" s="114"/>
    </row>
    <row r="335" spans="2:4">
      <c r="B335" s="113"/>
      <c r="C335" s="114"/>
      <c r="D335" s="114"/>
    </row>
    <row r="336" spans="2:4">
      <c r="B336" s="113"/>
      <c r="C336" s="114"/>
      <c r="D336" s="114"/>
    </row>
    <row r="337" spans="2:4">
      <c r="B337" s="113"/>
      <c r="C337" s="114"/>
      <c r="D337" s="114"/>
    </row>
    <row r="338" spans="2:4">
      <c r="B338" s="113"/>
      <c r="C338" s="114"/>
      <c r="D338" s="114"/>
    </row>
    <row r="339" spans="2:4">
      <c r="B339" s="113"/>
      <c r="C339" s="114"/>
      <c r="D339" s="114"/>
    </row>
    <row r="340" spans="2:4">
      <c r="B340" s="113"/>
      <c r="C340" s="114"/>
      <c r="D340" s="114"/>
    </row>
    <row r="341" spans="2:4">
      <c r="B341" s="113"/>
      <c r="C341" s="114"/>
      <c r="D341" s="114"/>
    </row>
    <row r="342" spans="2:4">
      <c r="B342" s="113"/>
      <c r="C342" s="114"/>
      <c r="D342" s="114"/>
    </row>
    <row r="343" spans="2:4">
      <c r="B343" s="113"/>
      <c r="C343" s="114"/>
      <c r="D343" s="114"/>
    </row>
    <row r="344" spans="2:4">
      <c r="B344" s="113"/>
      <c r="C344" s="114"/>
      <c r="D344" s="114"/>
    </row>
    <row r="345" spans="2:4">
      <c r="B345" s="113"/>
      <c r="C345" s="114"/>
      <c r="D345" s="114"/>
    </row>
    <row r="346" spans="2:4">
      <c r="B346" s="113"/>
      <c r="C346" s="114"/>
      <c r="D346" s="114"/>
    </row>
    <row r="347" spans="2:4">
      <c r="B347" s="113"/>
      <c r="C347" s="114"/>
      <c r="D347" s="114"/>
    </row>
    <row r="348" spans="2:4">
      <c r="B348" s="113"/>
      <c r="C348" s="114"/>
      <c r="D348" s="114"/>
    </row>
    <row r="349" spans="2:4">
      <c r="B349" s="113"/>
      <c r="C349" s="114"/>
      <c r="D349" s="114"/>
    </row>
    <row r="350" spans="2:4">
      <c r="B350" s="113"/>
      <c r="C350" s="114"/>
      <c r="D350" s="114"/>
    </row>
    <row r="351" spans="2:4">
      <c r="B351" s="113"/>
      <c r="C351" s="114"/>
      <c r="D351" s="114"/>
    </row>
    <row r="352" spans="2:4">
      <c r="B352" s="113"/>
      <c r="C352" s="114"/>
      <c r="D352" s="114"/>
    </row>
    <row r="353" spans="2:4">
      <c r="B353" s="113"/>
      <c r="C353" s="114"/>
      <c r="D353" s="114"/>
    </row>
    <row r="354" spans="2:4">
      <c r="B354" s="113"/>
      <c r="C354" s="114"/>
      <c r="D354" s="114"/>
    </row>
    <row r="355" spans="2:4">
      <c r="B355" s="113"/>
      <c r="C355" s="114"/>
      <c r="D355" s="114"/>
    </row>
    <row r="356" spans="2:4">
      <c r="B356" s="113"/>
      <c r="C356" s="114"/>
      <c r="D356" s="114"/>
    </row>
    <row r="357" spans="2:4">
      <c r="B357" s="113"/>
      <c r="C357" s="114"/>
      <c r="D357" s="114"/>
    </row>
    <row r="358" spans="2:4">
      <c r="B358" s="113"/>
      <c r="C358" s="114"/>
      <c r="D358" s="114"/>
    </row>
    <row r="359" spans="2:4">
      <c r="B359" s="113"/>
      <c r="C359" s="114"/>
      <c r="D359" s="114"/>
    </row>
    <row r="360" spans="2:4">
      <c r="B360" s="113"/>
      <c r="C360" s="114"/>
      <c r="D360" s="114"/>
    </row>
    <row r="361" spans="2:4">
      <c r="B361" s="113"/>
      <c r="C361" s="114"/>
      <c r="D361" s="114"/>
    </row>
    <row r="362" spans="2:4">
      <c r="B362" s="113"/>
      <c r="C362" s="114"/>
      <c r="D362" s="114"/>
    </row>
    <row r="363" spans="2:4">
      <c r="B363" s="113"/>
      <c r="C363" s="114"/>
      <c r="D363" s="114"/>
    </row>
    <row r="364" spans="2:4">
      <c r="B364" s="113"/>
      <c r="C364" s="114"/>
      <c r="D364" s="114"/>
    </row>
    <row r="365" spans="2:4">
      <c r="B365" s="113"/>
      <c r="C365" s="114"/>
      <c r="D365" s="114"/>
    </row>
    <row r="366" spans="2:4">
      <c r="B366" s="113"/>
      <c r="C366" s="114"/>
      <c r="D366" s="114"/>
    </row>
    <row r="367" spans="2:4">
      <c r="B367" s="113"/>
      <c r="C367" s="114"/>
      <c r="D367" s="114"/>
    </row>
    <row r="368" spans="2:4">
      <c r="B368" s="113"/>
      <c r="C368" s="114"/>
      <c r="D368" s="114"/>
    </row>
    <row r="369" spans="2:4">
      <c r="B369" s="113"/>
      <c r="C369" s="114"/>
      <c r="D369" s="114"/>
    </row>
    <row r="370" spans="2:4">
      <c r="B370" s="113"/>
      <c r="C370" s="114"/>
      <c r="D370" s="114"/>
    </row>
    <row r="371" spans="2:4">
      <c r="B371" s="113"/>
      <c r="C371" s="114"/>
      <c r="D371" s="114"/>
    </row>
    <row r="372" spans="2:4">
      <c r="B372" s="113"/>
      <c r="C372" s="114"/>
      <c r="D372" s="114"/>
    </row>
    <row r="373" spans="2:4">
      <c r="B373" s="113"/>
      <c r="C373" s="114"/>
      <c r="D373" s="114"/>
    </row>
    <row r="374" spans="2:4">
      <c r="B374" s="113"/>
      <c r="C374" s="114"/>
      <c r="D374" s="114"/>
    </row>
    <row r="375" spans="2:4">
      <c r="B375" s="113"/>
      <c r="C375" s="114"/>
      <c r="D375" s="114"/>
    </row>
    <row r="376" spans="2:4">
      <c r="B376" s="113"/>
      <c r="C376" s="114"/>
      <c r="D376" s="114"/>
    </row>
    <row r="377" spans="2:4">
      <c r="B377" s="113"/>
      <c r="C377" s="114"/>
      <c r="D377" s="114"/>
    </row>
    <row r="378" spans="2:4">
      <c r="B378" s="113"/>
      <c r="C378" s="114"/>
      <c r="D378" s="114"/>
    </row>
    <row r="379" spans="2:4">
      <c r="B379" s="113"/>
      <c r="C379" s="114"/>
      <c r="D379" s="114"/>
    </row>
    <row r="380" spans="2:4">
      <c r="B380" s="113"/>
      <c r="C380" s="114"/>
      <c r="D380" s="114"/>
    </row>
    <row r="381" spans="2:4">
      <c r="B381" s="113"/>
      <c r="C381" s="114"/>
      <c r="D381" s="114"/>
    </row>
    <row r="382" spans="2:4">
      <c r="B382" s="113"/>
      <c r="C382" s="114"/>
      <c r="D382" s="114"/>
    </row>
    <row r="383" spans="2:4">
      <c r="B383" s="113"/>
      <c r="C383" s="114"/>
      <c r="D383" s="114"/>
    </row>
    <row r="384" spans="2:4">
      <c r="B384" s="113"/>
      <c r="C384" s="114"/>
      <c r="D384" s="114"/>
    </row>
    <row r="385" spans="2:4">
      <c r="B385" s="113"/>
      <c r="C385" s="114"/>
      <c r="D385" s="114"/>
    </row>
    <row r="386" spans="2:4">
      <c r="B386" s="113"/>
      <c r="C386" s="114"/>
      <c r="D386" s="114"/>
    </row>
    <row r="387" spans="2:4">
      <c r="B387" s="113"/>
      <c r="C387" s="114"/>
      <c r="D387" s="114"/>
    </row>
    <row r="388" spans="2:4">
      <c r="B388" s="113"/>
      <c r="C388" s="114"/>
      <c r="D388" s="114"/>
    </row>
    <row r="389" spans="2:4">
      <c r="B389" s="113"/>
      <c r="C389" s="114"/>
      <c r="D389" s="114"/>
    </row>
    <row r="390" spans="2:4">
      <c r="B390" s="113"/>
      <c r="C390" s="114"/>
      <c r="D390" s="114"/>
    </row>
    <row r="391" spans="2:4">
      <c r="B391" s="113"/>
      <c r="C391" s="114"/>
      <c r="D391" s="114"/>
    </row>
    <row r="392" spans="2:4">
      <c r="B392" s="113"/>
      <c r="C392" s="114"/>
      <c r="D392" s="114"/>
    </row>
    <row r="393" spans="2:4">
      <c r="B393" s="113"/>
      <c r="C393" s="114"/>
      <c r="D393" s="114"/>
    </row>
    <row r="394" spans="2:4">
      <c r="B394" s="113"/>
      <c r="C394" s="114"/>
      <c r="D394" s="114"/>
    </row>
    <row r="395" spans="2:4">
      <c r="B395" s="113"/>
      <c r="C395" s="114"/>
      <c r="D395" s="114"/>
    </row>
    <row r="396" spans="2:4">
      <c r="B396" s="113"/>
      <c r="C396" s="114"/>
      <c r="D396" s="114"/>
    </row>
    <row r="397" spans="2:4">
      <c r="B397" s="113"/>
      <c r="C397" s="114"/>
      <c r="D397" s="114"/>
    </row>
    <row r="398" spans="2:4">
      <c r="B398" s="113"/>
      <c r="C398" s="114"/>
      <c r="D398" s="114"/>
    </row>
    <row r="399" spans="2:4">
      <c r="B399" s="113"/>
      <c r="C399" s="114"/>
      <c r="D399" s="114"/>
    </row>
    <row r="400" spans="2:4">
      <c r="B400" s="113"/>
      <c r="C400" s="114"/>
      <c r="D400" s="114"/>
    </row>
    <row r="401" spans="2:4">
      <c r="B401" s="113"/>
      <c r="C401" s="114"/>
      <c r="D401" s="114"/>
    </row>
    <row r="402" spans="2:4">
      <c r="B402" s="113"/>
      <c r="C402" s="114"/>
      <c r="D402" s="114"/>
    </row>
    <row r="403" spans="2:4">
      <c r="B403" s="113"/>
      <c r="C403" s="114"/>
      <c r="D403" s="114"/>
    </row>
    <row r="404" spans="2:4">
      <c r="B404" s="113"/>
      <c r="C404" s="114"/>
      <c r="D404" s="114"/>
    </row>
    <row r="405" spans="2:4">
      <c r="B405" s="113"/>
      <c r="C405" s="114"/>
      <c r="D405" s="114"/>
    </row>
    <row r="406" spans="2:4">
      <c r="B406" s="113"/>
      <c r="C406" s="114"/>
      <c r="D406" s="114"/>
    </row>
    <row r="407" spans="2:4">
      <c r="B407" s="113"/>
      <c r="C407" s="114"/>
      <c r="D407" s="114"/>
    </row>
    <row r="408" spans="2:4">
      <c r="B408" s="113"/>
      <c r="C408" s="114"/>
      <c r="D408" s="114"/>
    </row>
    <row r="409" spans="2:4">
      <c r="B409" s="113"/>
      <c r="C409" s="114"/>
      <c r="D409" s="114"/>
    </row>
    <row r="410" spans="2:4">
      <c r="B410" s="113"/>
      <c r="C410" s="114"/>
      <c r="D410" s="114"/>
    </row>
    <row r="411" spans="2:4">
      <c r="B411" s="113"/>
      <c r="C411" s="114"/>
      <c r="D411" s="114"/>
    </row>
    <row r="412" spans="2:4">
      <c r="B412" s="113"/>
      <c r="C412" s="114"/>
      <c r="D412" s="114"/>
    </row>
    <row r="413" spans="2:4">
      <c r="B413" s="113"/>
      <c r="C413" s="114"/>
      <c r="D413" s="114"/>
    </row>
    <row r="414" spans="2:4">
      <c r="B414" s="113"/>
      <c r="C414" s="114"/>
      <c r="D414" s="114"/>
    </row>
    <row r="415" spans="2:4">
      <c r="B415" s="113"/>
      <c r="C415" s="114"/>
      <c r="D415" s="114"/>
    </row>
    <row r="416" spans="2:4">
      <c r="B416" s="113"/>
      <c r="C416" s="114"/>
      <c r="D416" s="114"/>
    </row>
    <row r="417" spans="2:4">
      <c r="B417" s="113"/>
      <c r="C417" s="114"/>
      <c r="D417" s="114"/>
    </row>
    <row r="418" spans="2:4">
      <c r="B418" s="113"/>
      <c r="C418" s="114"/>
      <c r="D418" s="114"/>
    </row>
    <row r="419" spans="2:4">
      <c r="B419" s="113"/>
      <c r="C419" s="114"/>
      <c r="D419" s="114"/>
    </row>
    <row r="420" spans="2:4">
      <c r="B420" s="113"/>
      <c r="C420" s="114"/>
      <c r="D420" s="114"/>
    </row>
    <row r="421" spans="2:4">
      <c r="B421" s="113"/>
      <c r="C421" s="114"/>
      <c r="D421" s="114"/>
    </row>
    <row r="422" spans="2:4">
      <c r="B422" s="113"/>
      <c r="C422" s="114"/>
      <c r="D422" s="114"/>
    </row>
    <row r="423" spans="2:4">
      <c r="B423" s="113"/>
      <c r="C423" s="114"/>
      <c r="D423" s="114"/>
    </row>
    <row r="424" spans="2:4">
      <c r="B424" s="113"/>
      <c r="C424" s="114"/>
      <c r="D424" s="114"/>
    </row>
    <row r="425" spans="2:4">
      <c r="B425" s="113"/>
      <c r="C425" s="114"/>
      <c r="D425" s="114"/>
    </row>
    <row r="426" spans="2:4">
      <c r="B426" s="113"/>
      <c r="C426" s="114"/>
      <c r="D426" s="114"/>
    </row>
    <row r="427" spans="2:4">
      <c r="B427" s="113"/>
      <c r="C427" s="114"/>
      <c r="D427" s="114"/>
    </row>
    <row r="428" spans="2:4">
      <c r="B428" s="113"/>
      <c r="C428" s="114"/>
      <c r="D428" s="114"/>
    </row>
    <row r="429" spans="2:4">
      <c r="B429" s="113"/>
      <c r="C429" s="114"/>
      <c r="D429" s="114"/>
    </row>
    <row r="430" spans="2:4">
      <c r="B430" s="113"/>
      <c r="C430" s="114"/>
      <c r="D430" s="114"/>
    </row>
    <row r="431" spans="2:4">
      <c r="B431" s="113"/>
      <c r="C431" s="114"/>
      <c r="D431" s="114"/>
    </row>
    <row r="432" spans="2:4">
      <c r="B432" s="113"/>
      <c r="C432" s="114"/>
      <c r="D432" s="114"/>
    </row>
    <row r="433" spans="2:4">
      <c r="B433" s="113"/>
      <c r="C433" s="114"/>
      <c r="D433" s="114"/>
    </row>
    <row r="434" spans="2:4">
      <c r="B434" s="113"/>
      <c r="C434" s="114"/>
      <c r="D434" s="114"/>
    </row>
    <row r="435" spans="2:4">
      <c r="B435" s="113"/>
      <c r="C435" s="114"/>
      <c r="D435" s="114"/>
    </row>
    <row r="436" spans="2:4">
      <c r="B436" s="113"/>
      <c r="C436" s="114"/>
      <c r="D436" s="114"/>
    </row>
    <row r="437" spans="2:4">
      <c r="B437" s="113"/>
      <c r="C437" s="114"/>
      <c r="D437" s="114"/>
    </row>
    <row r="438" spans="2:4">
      <c r="B438" s="113"/>
      <c r="C438" s="114"/>
      <c r="D438" s="114"/>
    </row>
    <row r="439" spans="2:4">
      <c r="B439" s="113"/>
      <c r="C439" s="114"/>
      <c r="D439" s="114"/>
    </row>
    <row r="440" spans="2:4">
      <c r="B440" s="113"/>
      <c r="C440" s="114"/>
      <c r="D440" s="114"/>
    </row>
    <row r="441" spans="2:4">
      <c r="B441" s="113"/>
      <c r="C441" s="114"/>
      <c r="D441" s="114"/>
    </row>
    <row r="442" spans="2:4">
      <c r="B442" s="113"/>
      <c r="C442" s="114"/>
      <c r="D442" s="114"/>
    </row>
    <row r="443" spans="2:4">
      <c r="B443" s="113"/>
      <c r="C443" s="114"/>
      <c r="D443" s="114"/>
    </row>
    <row r="444" spans="2:4">
      <c r="B444" s="113"/>
      <c r="C444" s="114"/>
      <c r="D444" s="114"/>
    </row>
    <row r="445" spans="2:4">
      <c r="B445" s="113"/>
      <c r="C445" s="114"/>
      <c r="D445" s="114"/>
    </row>
    <row r="446" spans="2:4">
      <c r="B446" s="113"/>
      <c r="C446" s="114"/>
      <c r="D446" s="114"/>
    </row>
    <row r="447" spans="2:4">
      <c r="B447" s="113"/>
      <c r="C447" s="114"/>
      <c r="D447" s="114"/>
    </row>
    <row r="448" spans="2:4">
      <c r="B448" s="113"/>
      <c r="C448" s="114"/>
      <c r="D448" s="114"/>
    </row>
    <row r="449" spans="2:4">
      <c r="B449" s="113"/>
      <c r="C449" s="114"/>
      <c r="D449" s="114"/>
    </row>
    <row r="450" spans="2:4">
      <c r="B450" s="113"/>
      <c r="C450" s="114"/>
      <c r="D450" s="114"/>
    </row>
    <row r="451" spans="2:4">
      <c r="B451" s="113"/>
      <c r="C451" s="114"/>
      <c r="D451" s="114"/>
    </row>
    <row r="452" spans="2:4">
      <c r="B452" s="113"/>
      <c r="C452" s="114"/>
      <c r="D452" s="114"/>
    </row>
    <row r="453" spans="2:4">
      <c r="B453" s="113"/>
      <c r="C453" s="114"/>
      <c r="D453" s="114"/>
    </row>
    <row r="454" spans="2:4">
      <c r="B454" s="113"/>
      <c r="C454" s="114"/>
      <c r="D454" s="114"/>
    </row>
    <row r="455" spans="2:4">
      <c r="B455" s="113"/>
      <c r="C455" s="114"/>
      <c r="D455" s="114"/>
    </row>
    <row r="456" spans="2:4">
      <c r="B456" s="113"/>
      <c r="C456" s="114"/>
      <c r="D456" s="114"/>
    </row>
    <row r="457" spans="2:4">
      <c r="B457" s="113"/>
      <c r="C457" s="114"/>
      <c r="D457" s="114"/>
    </row>
    <row r="458" spans="2:4">
      <c r="B458" s="113"/>
      <c r="C458" s="114"/>
      <c r="D458" s="114"/>
    </row>
    <row r="459" spans="2:4">
      <c r="B459" s="113"/>
      <c r="C459" s="114"/>
      <c r="D459" s="114"/>
    </row>
    <row r="460" spans="2:4">
      <c r="B460" s="113"/>
      <c r="C460" s="114"/>
      <c r="D460" s="114"/>
    </row>
    <row r="461" spans="2:4">
      <c r="B461" s="113"/>
      <c r="C461" s="114"/>
      <c r="D461" s="114"/>
    </row>
    <row r="462" spans="2:4">
      <c r="B462" s="113"/>
      <c r="C462" s="114"/>
      <c r="D462" s="114"/>
    </row>
    <row r="463" spans="2:4">
      <c r="B463" s="113"/>
      <c r="C463" s="114"/>
      <c r="D463" s="114"/>
    </row>
    <row r="464" spans="2:4">
      <c r="B464" s="113"/>
      <c r="C464" s="114"/>
      <c r="D464" s="114"/>
    </row>
    <row r="465" spans="2:4">
      <c r="B465" s="113"/>
      <c r="C465" s="114"/>
      <c r="D465" s="114"/>
    </row>
    <row r="466" spans="2:4">
      <c r="B466" s="113"/>
      <c r="C466" s="114"/>
      <c r="D466" s="114"/>
    </row>
    <row r="467" spans="2:4">
      <c r="B467" s="113"/>
      <c r="C467" s="114"/>
      <c r="D467" s="114"/>
    </row>
    <row r="468" spans="2:4">
      <c r="B468" s="113"/>
      <c r="C468" s="114"/>
      <c r="D468" s="114"/>
    </row>
    <row r="469" spans="2:4">
      <c r="B469" s="113"/>
      <c r="C469" s="114"/>
      <c r="D469" s="114"/>
    </row>
    <row r="470" spans="2:4">
      <c r="B470" s="113"/>
      <c r="C470" s="114"/>
      <c r="D470" s="114"/>
    </row>
    <row r="471" spans="2:4">
      <c r="B471" s="113"/>
      <c r="C471" s="114"/>
      <c r="D471" s="114"/>
    </row>
    <row r="472" spans="2:4">
      <c r="B472" s="113"/>
      <c r="C472" s="114"/>
      <c r="D472" s="114"/>
    </row>
    <row r="473" spans="2:4">
      <c r="B473" s="113"/>
      <c r="C473" s="114"/>
      <c r="D473" s="114"/>
    </row>
    <row r="474" spans="2:4">
      <c r="B474" s="113"/>
      <c r="C474" s="114"/>
      <c r="D474" s="114"/>
    </row>
    <row r="475" spans="2:4">
      <c r="B475" s="113"/>
      <c r="C475" s="114"/>
      <c r="D475" s="114"/>
    </row>
    <row r="476" spans="2:4">
      <c r="B476" s="113"/>
      <c r="C476" s="114"/>
      <c r="D476" s="114"/>
    </row>
    <row r="477" spans="2:4">
      <c r="B477" s="113"/>
      <c r="C477" s="114"/>
      <c r="D477" s="114"/>
    </row>
    <row r="478" spans="2:4">
      <c r="B478" s="113"/>
      <c r="C478" s="114"/>
      <c r="D478" s="114"/>
    </row>
    <row r="479" spans="2:4">
      <c r="B479" s="113"/>
      <c r="C479" s="114"/>
      <c r="D479" s="114"/>
    </row>
    <row r="480" spans="2:4">
      <c r="B480" s="113"/>
      <c r="C480" s="114"/>
      <c r="D480" s="114"/>
    </row>
    <row r="481" spans="2:4">
      <c r="B481" s="113"/>
      <c r="C481" s="114"/>
      <c r="D481" s="114"/>
    </row>
    <row r="482" spans="2:4">
      <c r="B482" s="113"/>
      <c r="C482" s="114"/>
      <c r="D482" s="114"/>
    </row>
    <row r="483" spans="2:4">
      <c r="B483" s="113"/>
      <c r="C483" s="114"/>
      <c r="D483" s="114"/>
    </row>
    <row r="484" spans="2:4">
      <c r="B484" s="113"/>
      <c r="C484" s="114"/>
      <c r="D484" s="114"/>
    </row>
    <row r="485" spans="2:4">
      <c r="B485" s="113"/>
      <c r="C485" s="114"/>
      <c r="D485" s="114"/>
    </row>
    <row r="486" spans="2:4">
      <c r="B486" s="113"/>
      <c r="C486" s="114"/>
      <c r="D486" s="114"/>
    </row>
    <row r="487" spans="2:4">
      <c r="B487" s="113"/>
      <c r="C487" s="114"/>
      <c r="D487" s="114"/>
    </row>
    <row r="488" spans="2:4">
      <c r="B488" s="113"/>
      <c r="C488" s="114"/>
      <c r="D488" s="114"/>
    </row>
    <row r="489" spans="2:4">
      <c r="B489" s="113"/>
      <c r="C489" s="114"/>
      <c r="D489" s="114"/>
    </row>
    <row r="490" spans="2:4">
      <c r="B490" s="113"/>
      <c r="C490" s="114"/>
      <c r="D490" s="114"/>
    </row>
    <row r="491" spans="2:4">
      <c r="B491" s="113"/>
      <c r="C491" s="114"/>
      <c r="D491" s="114"/>
    </row>
    <row r="492" spans="2:4">
      <c r="B492" s="113"/>
      <c r="C492" s="114"/>
      <c r="D492" s="114"/>
    </row>
    <row r="493" spans="2:4">
      <c r="B493" s="113"/>
      <c r="C493" s="114"/>
      <c r="D493" s="114"/>
    </row>
    <row r="494" spans="2:4">
      <c r="B494" s="113"/>
      <c r="C494" s="114"/>
      <c r="D494" s="114"/>
    </row>
    <row r="495" spans="2:4">
      <c r="B495" s="113"/>
      <c r="C495" s="114"/>
      <c r="D495" s="114"/>
    </row>
    <row r="496" spans="2:4">
      <c r="B496" s="113"/>
      <c r="C496" s="114"/>
      <c r="D496" s="114"/>
    </row>
    <row r="497" spans="2:4">
      <c r="B497" s="113"/>
      <c r="C497" s="114"/>
      <c r="D497" s="114"/>
    </row>
    <row r="498" spans="2:4">
      <c r="B498" s="113"/>
      <c r="C498" s="114"/>
      <c r="D498" s="114"/>
    </row>
    <row r="499" spans="2:4">
      <c r="B499" s="113"/>
      <c r="C499" s="114"/>
      <c r="D499" s="114"/>
    </row>
    <row r="500" spans="2:4">
      <c r="B500" s="113"/>
      <c r="C500" s="114"/>
      <c r="D500" s="114"/>
    </row>
    <row r="501" spans="2:4">
      <c r="B501" s="113"/>
      <c r="C501" s="114"/>
      <c r="D501" s="114"/>
    </row>
    <row r="502" spans="2:4">
      <c r="B502" s="113"/>
      <c r="C502" s="114"/>
      <c r="D502" s="114"/>
    </row>
    <row r="503" spans="2:4">
      <c r="B503" s="113"/>
      <c r="C503" s="114"/>
      <c r="D503" s="114"/>
    </row>
    <row r="504" spans="2:4">
      <c r="B504" s="113"/>
      <c r="C504" s="114"/>
      <c r="D504" s="114"/>
    </row>
    <row r="505" spans="2:4">
      <c r="B505" s="113"/>
      <c r="C505" s="114"/>
      <c r="D505" s="114"/>
    </row>
    <row r="506" spans="2:4">
      <c r="B506" s="113"/>
      <c r="C506" s="114"/>
      <c r="D506" s="114"/>
    </row>
    <row r="507" spans="2:4">
      <c r="B507" s="113"/>
      <c r="C507" s="114"/>
      <c r="D507" s="114"/>
    </row>
    <row r="508" spans="2:4">
      <c r="B508" s="113"/>
      <c r="C508" s="114"/>
      <c r="D508" s="114"/>
    </row>
    <row r="509" spans="2:4">
      <c r="B509" s="113"/>
      <c r="C509" s="114"/>
      <c r="D509" s="114"/>
    </row>
    <row r="510" spans="2:4">
      <c r="B510" s="113"/>
      <c r="C510" s="114"/>
      <c r="D510" s="114"/>
    </row>
    <row r="511" spans="2:4">
      <c r="B511" s="113"/>
      <c r="C511" s="114"/>
      <c r="D511" s="114"/>
    </row>
    <row r="512" spans="2:4">
      <c r="B512" s="113"/>
      <c r="C512" s="114"/>
      <c r="D512" s="114"/>
    </row>
    <row r="513" spans="2:4">
      <c r="B513" s="113"/>
      <c r="C513" s="114"/>
      <c r="D513" s="114"/>
    </row>
    <row r="514" spans="2:4">
      <c r="B514" s="113"/>
      <c r="C514" s="114"/>
      <c r="D514" s="114"/>
    </row>
    <row r="515" spans="2:4">
      <c r="B515" s="113"/>
      <c r="C515" s="114"/>
      <c r="D515" s="114"/>
    </row>
    <row r="516" spans="2:4">
      <c r="B516" s="113"/>
      <c r="C516" s="114"/>
      <c r="D516" s="114"/>
    </row>
    <row r="517" spans="2:4">
      <c r="B517" s="113"/>
      <c r="C517" s="114"/>
      <c r="D517" s="114"/>
    </row>
    <row r="518" spans="2:4">
      <c r="B518" s="113"/>
      <c r="C518" s="114"/>
      <c r="D518" s="114"/>
    </row>
    <row r="519" spans="2:4">
      <c r="B519" s="113"/>
      <c r="C519" s="114"/>
      <c r="D519" s="114"/>
    </row>
    <row r="520" spans="2:4">
      <c r="B520" s="113"/>
      <c r="C520" s="114"/>
      <c r="D520" s="114"/>
    </row>
    <row r="521" spans="2:4">
      <c r="B521" s="113"/>
      <c r="C521" s="114"/>
      <c r="D521" s="114"/>
    </row>
    <row r="522" spans="2:4">
      <c r="B522" s="113"/>
      <c r="C522" s="114"/>
      <c r="D522" s="114"/>
    </row>
    <row r="523" spans="2:4">
      <c r="B523" s="113"/>
      <c r="C523" s="114"/>
      <c r="D523" s="114"/>
    </row>
    <row r="524" spans="2:4">
      <c r="B524" s="113"/>
      <c r="C524" s="114"/>
      <c r="D524" s="114"/>
    </row>
    <row r="525" spans="2:4">
      <c r="B525" s="113"/>
      <c r="C525" s="114"/>
      <c r="D525" s="114"/>
    </row>
    <row r="526" spans="2:4">
      <c r="B526" s="113"/>
      <c r="C526" s="114"/>
      <c r="D526" s="114"/>
    </row>
    <row r="527" spans="2:4">
      <c r="B527" s="113"/>
      <c r="C527" s="114"/>
      <c r="D527" s="114"/>
    </row>
    <row r="528" spans="2:4">
      <c r="B528" s="113"/>
      <c r="C528" s="114"/>
      <c r="D528" s="114"/>
    </row>
    <row r="529" spans="2:4">
      <c r="B529" s="113"/>
      <c r="C529" s="114"/>
      <c r="D529" s="114"/>
    </row>
    <row r="530" spans="2:4">
      <c r="B530" s="113"/>
      <c r="C530" s="114"/>
      <c r="D530" s="114"/>
    </row>
    <row r="531" spans="2:4">
      <c r="B531" s="113"/>
      <c r="C531" s="114"/>
      <c r="D531" s="114"/>
    </row>
    <row r="532" spans="2:4">
      <c r="B532" s="113"/>
      <c r="C532" s="114"/>
      <c r="D532" s="114"/>
    </row>
    <row r="533" spans="2:4">
      <c r="B533" s="113"/>
      <c r="C533" s="114"/>
      <c r="D533" s="114"/>
    </row>
    <row r="534" spans="2:4">
      <c r="B534" s="113"/>
      <c r="C534" s="114"/>
      <c r="D534" s="114"/>
    </row>
    <row r="535" spans="2:4">
      <c r="B535" s="113"/>
      <c r="C535" s="114"/>
      <c r="D535" s="114"/>
    </row>
    <row r="536" spans="2:4">
      <c r="B536" s="113"/>
      <c r="C536" s="114"/>
      <c r="D536" s="114"/>
    </row>
    <row r="537" spans="2:4">
      <c r="B537" s="113"/>
      <c r="C537" s="114"/>
      <c r="D537" s="114"/>
    </row>
    <row r="538" spans="2:4">
      <c r="B538" s="113"/>
      <c r="C538" s="114"/>
      <c r="D538" s="114"/>
    </row>
    <row r="539" spans="2:4">
      <c r="B539" s="113"/>
      <c r="C539" s="114"/>
      <c r="D539" s="114"/>
    </row>
    <row r="540" spans="2:4">
      <c r="B540" s="113"/>
      <c r="C540" s="114"/>
      <c r="D540" s="114"/>
    </row>
    <row r="541" spans="2:4">
      <c r="B541" s="113"/>
      <c r="C541" s="114"/>
      <c r="D541" s="114"/>
    </row>
    <row r="542" spans="2:4">
      <c r="B542" s="113"/>
      <c r="C542" s="114"/>
      <c r="D542" s="114"/>
    </row>
    <row r="543" spans="2:4">
      <c r="B543" s="113"/>
      <c r="C543" s="114"/>
      <c r="D543" s="114"/>
    </row>
    <row r="544" spans="2:4">
      <c r="B544" s="113"/>
      <c r="C544" s="114"/>
      <c r="D544" s="114"/>
    </row>
    <row r="545" spans="2:4">
      <c r="B545" s="113"/>
      <c r="C545" s="114"/>
      <c r="D545" s="114"/>
    </row>
    <row r="546" spans="2:4">
      <c r="B546" s="113"/>
      <c r="C546" s="114"/>
      <c r="D546" s="114"/>
    </row>
    <row r="547" spans="2:4">
      <c r="B547" s="113"/>
      <c r="C547" s="114"/>
      <c r="D547" s="114"/>
    </row>
    <row r="548" spans="2:4">
      <c r="B548" s="113"/>
      <c r="C548" s="114"/>
      <c r="D548" s="114"/>
    </row>
    <row r="549" spans="2:4">
      <c r="B549" s="113"/>
      <c r="C549" s="114"/>
      <c r="D549" s="114"/>
    </row>
    <row r="550" spans="2:4">
      <c r="B550" s="113"/>
      <c r="C550" s="114"/>
      <c r="D550" s="114"/>
    </row>
    <row r="551" spans="2:4">
      <c r="B551" s="113"/>
      <c r="C551" s="114"/>
      <c r="D551" s="114"/>
    </row>
    <row r="552" spans="2:4">
      <c r="B552" s="113"/>
      <c r="C552" s="114"/>
      <c r="D552" s="114"/>
    </row>
    <row r="553" spans="2:4">
      <c r="B553" s="113"/>
      <c r="C553" s="114"/>
      <c r="D553" s="114"/>
    </row>
    <row r="554" spans="2:4">
      <c r="B554" s="113"/>
      <c r="C554" s="114"/>
      <c r="D554" s="114"/>
    </row>
    <row r="555" spans="2:4">
      <c r="B555" s="113"/>
      <c r="C555" s="114"/>
      <c r="D555" s="114"/>
    </row>
    <row r="556" spans="2:4">
      <c r="B556" s="113"/>
      <c r="C556" s="114"/>
      <c r="D556" s="114"/>
    </row>
    <row r="557" spans="2:4">
      <c r="B557" s="113"/>
      <c r="C557" s="114"/>
      <c r="D557" s="114"/>
    </row>
    <row r="558" spans="2:4">
      <c r="B558" s="113"/>
      <c r="C558" s="114"/>
      <c r="D558" s="114"/>
    </row>
    <row r="559" spans="2:4">
      <c r="B559" s="113"/>
      <c r="C559" s="114"/>
      <c r="D559" s="114"/>
    </row>
    <row r="560" spans="2:4">
      <c r="B560" s="113"/>
      <c r="C560" s="114"/>
      <c r="D560" s="114"/>
    </row>
    <row r="561" spans="2:4">
      <c r="B561" s="113"/>
      <c r="C561" s="114"/>
      <c r="D561" s="114"/>
    </row>
    <row r="562" spans="2:4">
      <c r="B562" s="113"/>
      <c r="C562" s="114"/>
      <c r="D562" s="114"/>
    </row>
    <row r="563" spans="2:4">
      <c r="B563" s="113"/>
      <c r="C563" s="114"/>
      <c r="D563" s="114"/>
    </row>
    <row r="564" spans="2:4">
      <c r="B564" s="113"/>
      <c r="C564" s="114"/>
      <c r="D564" s="114"/>
    </row>
    <row r="565" spans="2:4">
      <c r="B565" s="113"/>
      <c r="C565" s="114"/>
      <c r="D565" s="114"/>
    </row>
    <row r="566" spans="2:4">
      <c r="B566" s="113"/>
      <c r="C566" s="114"/>
      <c r="D566" s="114"/>
    </row>
    <row r="567" spans="2:4">
      <c r="B567" s="113"/>
      <c r="C567" s="114"/>
      <c r="D567" s="114"/>
    </row>
    <row r="568" spans="2:4">
      <c r="B568" s="113"/>
      <c r="C568" s="114"/>
      <c r="D568" s="114"/>
    </row>
    <row r="569" spans="2:4">
      <c r="B569" s="113"/>
      <c r="C569" s="114"/>
      <c r="D569" s="114"/>
    </row>
    <row r="570" spans="2:4">
      <c r="B570" s="113"/>
      <c r="C570" s="114"/>
      <c r="D570" s="114"/>
    </row>
    <row r="571" spans="2:4">
      <c r="B571" s="113"/>
      <c r="C571" s="114"/>
      <c r="D571" s="114"/>
    </row>
    <row r="572" spans="2:4">
      <c r="B572" s="113"/>
      <c r="C572" s="114"/>
      <c r="D572" s="114"/>
    </row>
    <row r="573" spans="2:4">
      <c r="B573" s="113"/>
      <c r="C573" s="114"/>
      <c r="D573" s="114"/>
    </row>
    <row r="574" spans="2:4">
      <c r="B574" s="113"/>
      <c r="C574" s="114"/>
      <c r="D574" s="114"/>
    </row>
    <row r="575" spans="2:4">
      <c r="B575" s="113"/>
      <c r="C575" s="114"/>
      <c r="D575" s="114"/>
    </row>
    <row r="576" spans="2:4">
      <c r="B576" s="113"/>
      <c r="C576" s="114"/>
      <c r="D576" s="114"/>
    </row>
    <row r="577" spans="2:4">
      <c r="B577" s="113"/>
      <c r="C577" s="114"/>
      <c r="D577" s="114"/>
    </row>
    <row r="578" spans="2:4">
      <c r="B578" s="113"/>
      <c r="C578" s="114"/>
      <c r="D578" s="114"/>
    </row>
    <row r="579" spans="2:4">
      <c r="B579" s="113"/>
      <c r="C579" s="114"/>
      <c r="D579" s="114"/>
    </row>
    <row r="580" spans="2:4">
      <c r="B580" s="113"/>
      <c r="C580" s="114"/>
      <c r="D580" s="114"/>
    </row>
    <row r="581" spans="2:4">
      <c r="B581" s="113"/>
      <c r="C581" s="114"/>
      <c r="D581" s="114"/>
    </row>
    <row r="582" spans="2:4">
      <c r="B582" s="113"/>
      <c r="C582" s="114"/>
      <c r="D582" s="114"/>
    </row>
    <row r="583" spans="2:4">
      <c r="B583" s="113"/>
      <c r="C583" s="114"/>
      <c r="D583" s="114"/>
    </row>
    <row r="584" spans="2:4">
      <c r="B584" s="113"/>
      <c r="C584" s="114"/>
      <c r="D584" s="114"/>
    </row>
    <row r="585" spans="2:4">
      <c r="B585" s="113"/>
      <c r="C585" s="114"/>
      <c r="D585" s="114"/>
    </row>
    <row r="586" spans="2:4">
      <c r="B586" s="113"/>
      <c r="C586" s="114"/>
      <c r="D586" s="114"/>
    </row>
    <row r="587" spans="2:4">
      <c r="B587" s="113"/>
      <c r="C587" s="114"/>
      <c r="D587" s="114"/>
    </row>
    <row r="588" spans="2:4">
      <c r="B588" s="113"/>
      <c r="C588" s="114"/>
      <c r="D588" s="114"/>
    </row>
    <row r="589" spans="2:4">
      <c r="B589" s="113"/>
      <c r="C589" s="114"/>
      <c r="D589" s="114"/>
    </row>
    <row r="590" spans="2:4">
      <c r="B590" s="113"/>
      <c r="C590" s="114"/>
      <c r="D590" s="114"/>
    </row>
    <row r="591" spans="2:4">
      <c r="B591" s="113"/>
      <c r="C591" s="114"/>
      <c r="D591" s="114"/>
    </row>
    <row r="592" spans="2:4">
      <c r="B592" s="113"/>
      <c r="C592" s="114"/>
      <c r="D592" s="114"/>
    </row>
    <row r="593" spans="2:4">
      <c r="B593" s="113"/>
      <c r="C593" s="114"/>
      <c r="D593" s="114"/>
    </row>
    <row r="594" spans="2:4">
      <c r="B594" s="113"/>
      <c r="C594" s="114"/>
      <c r="D594" s="114"/>
    </row>
    <row r="595" spans="2:4">
      <c r="B595" s="113"/>
      <c r="C595" s="114"/>
      <c r="D595" s="114"/>
    </row>
    <row r="596" spans="2:4">
      <c r="B596" s="113"/>
      <c r="C596" s="114"/>
      <c r="D596" s="114"/>
    </row>
    <row r="597" spans="2:4">
      <c r="B597" s="113"/>
      <c r="C597" s="114"/>
      <c r="D597" s="114"/>
    </row>
    <row r="598" spans="2:4">
      <c r="B598" s="113"/>
      <c r="C598" s="114"/>
      <c r="D598" s="114"/>
    </row>
    <row r="599" spans="2:4">
      <c r="B599" s="113"/>
      <c r="C599" s="114"/>
      <c r="D599" s="114"/>
    </row>
    <row r="600" spans="2:4">
      <c r="B600" s="113"/>
      <c r="C600" s="114"/>
      <c r="D600" s="114"/>
    </row>
    <row r="601" spans="2:4">
      <c r="B601" s="113"/>
      <c r="C601" s="114"/>
      <c r="D601" s="114"/>
    </row>
    <row r="602" spans="2:4">
      <c r="B602" s="113"/>
      <c r="C602" s="114"/>
      <c r="D602" s="114"/>
    </row>
    <row r="603" spans="2:4">
      <c r="B603" s="113"/>
      <c r="C603" s="114"/>
      <c r="D603" s="114"/>
    </row>
    <row r="604" spans="2:4">
      <c r="B604" s="113"/>
      <c r="C604" s="114"/>
      <c r="D604" s="114"/>
    </row>
    <row r="605" spans="2:4">
      <c r="B605" s="113"/>
      <c r="C605" s="114"/>
      <c r="D605" s="114"/>
    </row>
    <row r="606" spans="2:4">
      <c r="B606" s="113"/>
      <c r="C606" s="114"/>
      <c r="D606" s="114"/>
    </row>
    <row r="607" spans="2:4">
      <c r="B607" s="113"/>
      <c r="C607" s="114"/>
      <c r="D607" s="114"/>
    </row>
    <row r="608" spans="2:4">
      <c r="B608" s="113"/>
      <c r="C608" s="114"/>
      <c r="D608" s="114"/>
    </row>
    <row r="609" spans="2:4">
      <c r="B609" s="113"/>
      <c r="C609" s="114"/>
      <c r="D609" s="114"/>
    </row>
    <row r="610" spans="2:4">
      <c r="B610" s="113"/>
      <c r="C610" s="114"/>
      <c r="D610" s="114"/>
    </row>
    <row r="611" spans="2:4">
      <c r="B611" s="113"/>
      <c r="C611" s="114"/>
      <c r="D611" s="114"/>
    </row>
    <row r="612" spans="2:4">
      <c r="B612" s="113"/>
      <c r="C612" s="114"/>
      <c r="D612" s="114"/>
    </row>
    <row r="613" spans="2:4">
      <c r="B613" s="113"/>
      <c r="C613" s="114"/>
      <c r="D613" s="114"/>
    </row>
    <row r="614" spans="2:4">
      <c r="B614" s="113"/>
      <c r="C614" s="114"/>
      <c r="D614" s="114"/>
    </row>
    <row r="615" spans="2:4">
      <c r="B615" s="113"/>
      <c r="C615" s="114"/>
      <c r="D615" s="114"/>
    </row>
    <row r="616" spans="2:4">
      <c r="B616" s="113"/>
      <c r="C616" s="114"/>
      <c r="D616" s="114"/>
    </row>
    <row r="617" spans="2:4">
      <c r="B617" s="113"/>
      <c r="C617" s="114"/>
      <c r="D617" s="114"/>
    </row>
    <row r="618" spans="2:4">
      <c r="B618" s="113"/>
      <c r="C618" s="114"/>
      <c r="D618" s="114"/>
    </row>
    <row r="619" spans="2:4">
      <c r="B619" s="113"/>
      <c r="C619" s="114"/>
      <c r="D619" s="114"/>
    </row>
    <row r="620" spans="2:4">
      <c r="B620" s="113"/>
      <c r="C620" s="114"/>
      <c r="D620" s="114"/>
    </row>
    <row r="621" spans="2:4">
      <c r="B621" s="113"/>
      <c r="C621" s="114"/>
      <c r="D621" s="114"/>
    </row>
    <row r="622" spans="2:4">
      <c r="B622" s="113"/>
      <c r="C622" s="114"/>
      <c r="D622" s="114"/>
    </row>
    <row r="623" spans="2:4">
      <c r="B623" s="113"/>
      <c r="C623" s="114"/>
      <c r="D623" s="114"/>
    </row>
    <row r="624" spans="2:4">
      <c r="B624" s="113"/>
      <c r="C624" s="114"/>
      <c r="D624" s="114"/>
    </row>
    <row r="625" spans="2:4">
      <c r="B625" s="113"/>
      <c r="C625" s="114"/>
      <c r="D625" s="114"/>
    </row>
    <row r="626" spans="2:4">
      <c r="B626" s="113"/>
      <c r="C626" s="114"/>
      <c r="D626" s="114"/>
    </row>
    <row r="627" spans="2:4">
      <c r="B627" s="113"/>
      <c r="C627" s="114"/>
      <c r="D627" s="114"/>
    </row>
    <row r="628" spans="2:4">
      <c r="B628" s="113"/>
      <c r="C628" s="114"/>
      <c r="D628" s="114"/>
    </row>
    <row r="629" spans="2:4">
      <c r="B629" s="113"/>
      <c r="C629" s="114"/>
      <c r="D629" s="114"/>
    </row>
    <row r="630" spans="2:4">
      <c r="B630" s="113"/>
      <c r="C630" s="114"/>
      <c r="D630" s="114"/>
    </row>
    <row r="631" spans="2:4">
      <c r="B631" s="113"/>
      <c r="C631" s="114"/>
      <c r="D631" s="114"/>
    </row>
    <row r="632" spans="2:4">
      <c r="B632" s="113"/>
      <c r="C632" s="114"/>
      <c r="D632" s="114"/>
    </row>
    <row r="633" spans="2:4">
      <c r="B633" s="113"/>
      <c r="C633" s="114"/>
      <c r="D633" s="114"/>
    </row>
    <row r="634" spans="2:4">
      <c r="B634" s="113"/>
      <c r="C634" s="114"/>
      <c r="D634" s="114"/>
    </row>
    <row r="635" spans="2:4">
      <c r="B635" s="113"/>
      <c r="C635" s="114"/>
      <c r="D635" s="114"/>
    </row>
    <row r="636" spans="2:4">
      <c r="B636" s="113"/>
      <c r="C636" s="114"/>
      <c r="D636" s="114"/>
    </row>
    <row r="637" spans="2:4">
      <c r="B637" s="113"/>
      <c r="C637" s="114"/>
      <c r="D637" s="114"/>
    </row>
    <row r="638" spans="2:4">
      <c r="B638" s="113"/>
      <c r="C638" s="114"/>
      <c r="D638" s="114"/>
    </row>
    <row r="639" spans="2:4">
      <c r="B639" s="113"/>
      <c r="C639" s="114"/>
      <c r="D639" s="114"/>
    </row>
    <row r="640" spans="2:4">
      <c r="B640" s="113"/>
      <c r="C640" s="114"/>
      <c r="D640" s="114"/>
    </row>
    <row r="641" spans="2:4">
      <c r="B641" s="113"/>
      <c r="C641" s="114"/>
      <c r="D641" s="114"/>
    </row>
    <row r="642" spans="2:4">
      <c r="B642" s="113"/>
      <c r="C642" s="114"/>
      <c r="D642" s="114"/>
    </row>
    <row r="643" spans="2:4">
      <c r="B643" s="113"/>
      <c r="C643" s="114"/>
      <c r="D643" s="114"/>
    </row>
    <row r="644" spans="2:4">
      <c r="B644" s="113"/>
      <c r="C644" s="114"/>
      <c r="D644" s="114"/>
    </row>
    <row r="645" spans="2:4">
      <c r="B645" s="113"/>
      <c r="C645" s="114"/>
      <c r="D645" s="114"/>
    </row>
    <row r="646" spans="2:4">
      <c r="B646" s="113"/>
      <c r="C646" s="114"/>
      <c r="D646" s="114"/>
    </row>
    <row r="647" spans="2:4">
      <c r="B647" s="113"/>
      <c r="C647" s="114"/>
      <c r="D647" s="114"/>
    </row>
    <row r="648" spans="2:4">
      <c r="B648" s="113"/>
      <c r="C648" s="114"/>
      <c r="D648" s="114"/>
    </row>
    <row r="649" spans="2:4">
      <c r="B649" s="113"/>
      <c r="C649" s="114"/>
      <c r="D649" s="114"/>
    </row>
    <row r="650" spans="2:4">
      <c r="B650" s="113"/>
      <c r="C650" s="114"/>
      <c r="D650" s="114"/>
    </row>
    <row r="651" spans="2:4">
      <c r="B651" s="113"/>
      <c r="C651" s="114"/>
      <c r="D651" s="114"/>
    </row>
    <row r="652" spans="2:4">
      <c r="B652" s="113"/>
      <c r="C652" s="114"/>
      <c r="D652" s="114"/>
    </row>
    <row r="653" spans="2:4">
      <c r="B653" s="113"/>
      <c r="C653" s="114"/>
      <c r="D653" s="114"/>
    </row>
    <row r="654" spans="2:4">
      <c r="B654" s="113"/>
      <c r="C654" s="114"/>
      <c r="D654" s="114"/>
    </row>
    <row r="655" spans="2:4">
      <c r="B655" s="113"/>
      <c r="C655" s="114"/>
      <c r="D655" s="114"/>
    </row>
    <row r="656" spans="2:4">
      <c r="B656" s="113"/>
      <c r="C656" s="114"/>
      <c r="D656" s="114"/>
    </row>
    <row r="657" spans="2:4">
      <c r="B657" s="113"/>
      <c r="C657" s="114"/>
      <c r="D657" s="114"/>
    </row>
    <row r="658" spans="2:4">
      <c r="B658" s="113"/>
      <c r="C658" s="114"/>
      <c r="D658" s="114"/>
    </row>
    <row r="659" spans="2:4">
      <c r="B659" s="113"/>
      <c r="C659" s="114"/>
      <c r="D659" s="114"/>
    </row>
    <row r="660" spans="2:4">
      <c r="B660" s="113"/>
      <c r="C660" s="114"/>
      <c r="D660" s="114"/>
    </row>
    <row r="661" spans="2:4">
      <c r="B661" s="113"/>
      <c r="C661" s="114"/>
      <c r="D661" s="114"/>
    </row>
    <row r="662" spans="2:4">
      <c r="B662" s="113"/>
      <c r="C662" s="114"/>
      <c r="D662" s="114"/>
    </row>
    <row r="663" spans="2:4">
      <c r="B663" s="113"/>
      <c r="C663" s="114"/>
      <c r="D663" s="114"/>
    </row>
    <row r="664" spans="2:4">
      <c r="B664" s="113"/>
      <c r="C664" s="114"/>
      <c r="D664" s="114"/>
    </row>
    <row r="665" spans="2:4">
      <c r="B665" s="113"/>
      <c r="C665" s="114"/>
      <c r="D665" s="114"/>
    </row>
    <row r="666" spans="2:4">
      <c r="B666" s="113"/>
      <c r="C666" s="114"/>
      <c r="D666" s="114"/>
    </row>
    <row r="667" spans="2:4">
      <c r="B667" s="113"/>
      <c r="C667" s="114"/>
      <c r="D667" s="114"/>
    </row>
    <row r="668" spans="2:4">
      <c r="B668" s="113"/>
      <c r="C668" s="114"/>
      <c r="D668" s="114"/>
    </row>
    <row r="669" spans="2:4">
      <c r="B669" s="113"/>
      <c r="C669" s="114"/>
      <c r="D669" s="114"/>
    </row>
    <row r="670" spans="2:4">
      <c r="B670" s="113"/>
      <c r="C670" s="114"/>
      <c r="D670" s="114"/>
    </row>
    <row r="671" spans="2:4">
      <c r="B671" s="113"/>
      <c r="C671" s="114"/>
      <c r="D671" s="114"/>
    </row>
    <row r="672" spans="2:4">
      <c r="B672" s="113"/>
      <c r="C672" s="114"/>
      <c r="D672" s="114"/>
    </row>
    <row r="673" spans="2:4">
      <c r="B673" s="113"/>
      <c r="C673" s="114"/>
      <c r="D673" s="114"/>
    </row>
    <row r="674" spans="2:4">
      <c r="B674" s="113"/>
      <c r="C674" s="114"/>
      <c r="D674" s="114"/>
    </row>
    <row r="675" spans="2:4">
      <c r="B675" s="113"/>
      <c r="C675" s="114"/>
      <c r="D675" s="114"/>
    </row>
    <row r="676" spans="2:4">
      <c r="B676" s="113"/>
      <c r="C676" s="114"/>
      <c r="D676" s="114"/>
    </row>
    <row r="677" spans="2:4">
      <c r="B677" s="113"/>
      <c r="C677" s="114"/>
      <c r="D677" s="114"/>
    </row>
    <row r="678" spans="2:4">
      <c r="B678" s="113"/>
      <c r="C678" s="114"/>
      <c r="D678" s="114"/>
    </row>
    <row r="679" spans="2:4">
      <c r="B679" s="113"/>
      <c r="C679" s="114"/>
      <c r="D679" s="114"/>
    </row>
    <row r="680" spans="2:4">
      <c r="B680" s="113"/>
      <c r="C680" s="114"/>
      <c r="D680" s="114"/>
    </row>
    <row r="681" spans="2:4">
      <c r="B681" s="113"/>
      <c r="C681" s="114"/>
      <c r="D681" s="114"/>
    </row>
    <row r="682" spans="2:4">
      <c r="B682" s="113"/>
      <c r="C682" s="114"/>
      <c r="D682" s="114"/>
    </row>
    <row r="683" spans="2:4">
      <c r="B683" s="113"/>
      <c r="C683" s="114"/>
      <c r="D683" s="114"/>
    </row>
    <row r="684" spans="2:4">
      <c r="B684" s="113"/>
      <c r="C684" s="114"/>
      <c r="D684" s="114"/>
    </row>
    <row r="685" spans="2:4">
      <c r="B685" s="113"/>
      <c r="C685" s="114"/>
      <c r="D685" s="114"/>
    </row>
    <row r="686" spans="2:4">
      <c r="B686" s="113"/>
      <c r="C686" s="114"/>
      <c r="D686" s="114"/>
    </row>
    <row r="687" spans="2:4">
      <c r="B687" s="113"/>
      <c r="C687" s="114"/>
      <c r="D687" s="114"/>
    </row>
    <row r="688" spans="2:4">
      <c r="B688" s="113"/>
      <c r="C688" s="114"/>
      <c r="D688" s="114"/>
    </row>
    <row r="689" spans="2:4">
      <c r="B689" s="113"/>
      <c r="C689" s="114"/>
      <c r="D689" s="114"/>
    </row>
    <row r="690" spans="2:4">
      <c r="B690" s="113"/>
      <c r="C690" s="114"/>
      <c r="D690" s="114"/>
    </row>
    <row r="691" spans="2:4">
      <c r="B691" s="113"/>
      <c r="C691" s="114"/>
      <c r="D691" s="114"/>
    </row>
    <row r="692" spans="2:4">
      <c r="B692" s="113"/>
      <c r="C692" s="114"/>
      <c r="D692" s="114"/>
    </row>
    <row r="693" spans="2:4">
      <c r="B693" s="113"/>
      <c r="C693" s="114"/>
      <c r="D693" s="114"/>
    </row>
    <row r="694" spans="2:4">
      <c r="B694" s="113"/>
      <c r="C694" s="114"/>
      <c r="D694" s="114"/>
    </row>
    <row r="695" spans="2:4">
      <c r="B695" s="113"/>
      <c r="C695" s="114"/>
      <c r="D695" s="114"/>
    </row>
    <row r="696" spans="2:4">
      <c r="B696" s="113"/>
      <c r="C696" s="114"/>
      <c r="D696" s="114"/>
    </row>
    <row r="697" spans="2:4">
      <c r="B697" s="113"/>
      <c r="C697" s="114"/>
      <c r="D697" s="114"/>
    </row>
    <row r="698" spans="2:4">
      <c r="B698" s="113"/>
      <c r="C698" s="114"/>
      <c r="D698" s="114"/>
    </row>
    <row r="699" spans="2:4">
      <c r="B699" s="113"/>
      <c r="C699" s="114"/>
      <c r="D699" s="114"/>
    </row>
    <row r="700" spans="2:4">
      <c r="B700" s="113"/>
      <c r="C700" s="114"/>
      <c r="D700" s="114"/>
    </row>
    <row r="701" spans="2:4">
      <c r="B701" s="113"/>
      <c r="C701" s="114"/>
      <c r="D701" s="114"/>
    </row>
    <row r="702" spans="2:4">
      <c r="B702" s="113"/>
      <c r="C702" s="114"/>
      <c r="D702" s="114"/>
    </row>
    <row r="703" spans="2:4">
      <c r="B703" s="113"/>
      <c r="C703" s="114"/>
      <c r="D703" s="114"/>
    </row>
    <row r="704" spans="2:4">
      <c r="B704" s="113"/>
      <c r="C704" s="114"/>
      <c r="D704" s="114"/>
    </row>
    <row r="705" spans="2:4">
      <c r="B705" s="113"/>
      <c r="C705" s="114"/>
      <c r="D705" s="114"/>
    </row>
    <row r="706" spans="2:4">
      <c r="B706" s="113"/>
      <c r="C706" s="114"/>
      <c r="D706" s="114"/>
    </row>
    <row r="707" spans="2:4">
      <c r="B707" s="113"/>
      <c r="C707" s="114"/>
      <c r="D707" s="114"/>
    </row>
    <row r="708" spans="2:4">
      <c r="B708" s="113"/>
      <c r="C708" s="114"/>
      <c r="D708" s="114"/>
    </row>
    <row r="709" spans="2:4">
      <c r="B709" s="113"/>
      <c r="C709" s="114"/>
      <c r="D709" s="114"/>
    </row>
    <row r="710" spans="2:4">
      <c r="B710" s="113"/>
      <c r="C710" s="114"/>
      <c r="D710" s="114"/>
    </row>
    <row r="711" spans="2:4">
      <c r="B711" s="113"/>
      <c r="C711" s="114"/>
      <c r="D711" s="114"/>
    </row>
    <row r="712" spans="2:4">
      <c r="B712" s="113"/>
      <c r="C712" s="114"/>
      <c r="D712" s="114"/>
    </row>
    <row r="713" spans="2:4">
      <c r="B713" s="113"/>
      <c r="C713" s="114"/>
      <c r="D713" s="114"/>
    </row>
    <row r="714" spans="2:4">
      <c r="B714" s="113"/>
      <c r="C714" s="114"/>
      <c r="D714" s="114"/>
    </row>
    <row r="715" spans="2:4">
      <c r="B715" s="113"/>
      <c r="C715" s="114"/>
      <c r="D715" s="114"/>
    </row>
    <row r="716" spans="2:4">
      <c r="B716" s="113"/>
      <c r="C716" s="114"/>
      <c r="D716" s="114"/>
    </row>
    <row r="717" spans="2:4">
      <c r="B717" s="113"/>
      <c r="C717" s="114"/>
      <c r="D717" s="114"/>
    </row>
    <row r="718" spans="2:4">
      <c r="B718" s="113"/>
      <c r="C718" s="114"/>
      <c r="D718" s="114"/>
    </row>
    <row r="719" spans="2:4">
      <c r="B719" s="113"/>
      <c r="C719" s="114"/>
      <c r="D719" s="114"/>
    </row>
    <row r="720" spans="2:4">
      <c r="B720" s="113"/>
      <c r="C720" s="114"/>
      <c r="D720" s="114"/>
    </row>
    <row r="721" spans="2:4">
      <c r="B721" s="113"/>
      <c r="C721" s="114"/>
      <c r="D721" s="114"/>
    </row>
    <row r="722" spans="2:4">
      <c r="B722" s="113"/>
      <c r="C722" s="114"/>
      <c r="D722" s="114"/>
    </row>
    <row r="723" spans="2:4">
      <c r="B723" s="113"/>
      <c r="C723" s="114"/>
      <c r="D723" s="114"/>
    </row>
    <row r="724" spans="2:4">
      <c r="B724" s="113"/>
      <c r="C724" s="114"/>
      <c r="D724" s="114"/>
    </row>
    <row r="725" spans="2:4">
      <c r="B725" s="113"/>
      <c r="C725" s="114"/>
      <c r="D725" s="114"/>
    </row>
    <row r="726" spans="2:4">
      <c r="B726" s="113"/>
      <c r="C726" s="114"/>
      <c r="D726" s="114"/>
    </row>
    <row r="727" spans="2:4">
      <c r="B727" s="113"/>
      <c r="C727" s="114"/>
      <c r="D727" s="114"/>
    </row>
    <row r="728" spans="2:4">
      <c r="B728" s="113"/>
      <c r="C728" s="114"/>
      <c r="D728" s="114"/>
    </row>
    <row r="729" spans="2:4">
      <c r="B729" s="113"/>
      <c r="C729" s="114"/>
      <c r="D729" s="114"/>
    </row>
    <row r="730" spans="2:4">
      <c r="B730" s="113"/>
      <c r="C730" s="114"/>
      <c r="D730" s="114"/>
    </row>
    <row r="731" spans="2:4">
      <c r="B731" s="113"/>
      <c r="C731" s="114"/>
      <c r="D731" s="114"/>
    </row>
    <row r="732" spans="2:4">
      <c r="B732" s="113"/>
      <c r="C732" s="114"/>
      <c r="D732" s="114"/>
    </row>
    <row r="733" spans="2:4">
      <c r="B733" s="113"/>
      <c r="C733" s="114"/>
      <c r="D733" s="114"/>
    </row>
    <row r="734" spans="2:4">
      <c r="B734" s="113"/>
      <c r="C734" s="114"/>
      <c r="D734" s="114"/>
    </row>
    <row r="735" spans="2:4">
      <c r="B735" s="113"/>
      <c r="C735" s="114"/>
      <c r="D735" s="114"/>
    </row>
    <row r="736" spans="2:4">
      <c r="B736" s="113"/>
      <c r="C736" s="114"/>
      <c r="D736" s="114"/>
    </row>
    <row r="737" spans="2:4">
      <c r="B737" s="113"/>
      <c r="C737" s="114"/>
      <c r="D737" s="114"/>
    </row>
    <row r="738" spans="2:4">
      <c r="B738" s="113"/>
      <c r="C738" s="114"/>
      <c r="D738" s="114"/>
    </row>
    <row r="739" spans="2:4">
      <c r="B739" s="113"/>
      <c r="C739" s="114"/>
      <c r="D739" s="114"/>
    </row>
    <row r="740" spans="2:4">
      <c r="B740" s="113"/>
      <c r="C740" s="114"/>
      <c r="D740" s="114"/>
    </row>
    <row r="741" spans="2:4">
      <c r="B741" s="113"/>
      <c r="C741" s="114"/>
      <c r="D741" s="114"/>
    </row>
    <row r="742" spans="2:4">
      <c r="B742" s="113"/>
      <c r="C742" s="114"/>
      <c r="D742" s="114"/>
    </row>
    <row r="743" spans="2:4">
      <c r="B743" s="113"/>
      <c r="C743" s="114"/>
      <c r="D743" s="114"/>
    </row>
    <row r="744" spans="2:4">
      <c r="B744" s="113"/>
      <c r="C744" s="114"/>
      <c r="D744" s="114"/>
    </row>
    <row r="745" spans="2:4">
      <c r="B745" s="113"/>
      <c r="C745" s="114"/>
      <c r="D745" s="114"/>
    </row>
    <row r="746" spans="2:4">
      <c r="B746" s="113"/>
      <c r="C746" s="114"/>
      <c r="D746" s="114"/>
    </row>
    <row r="747" spans="2:4">
      <c r="B747" s="113"/>
      <c r="C747" s="114"/>
      <c r="D747" s="114"/>
    </row>
    <row r="748" spans="2:4">
      <c r="B748" s="113"/>
      <c r="C748" s="114"/>
      <c r="D748" s="114"/>
    </row>
    <row r="749" spans="2:4">
      <c r="B749" s="113"/>
      <c r="C749" s="114"/>
      <c r="D749" s="114"/>
    </row>
    <row r="750" spans="2:4">
      <c r="B750" s="113"/>
      <c r="C750" s="114"/>
      <c r="D750" s="114"/>
    </row>
    <row r="751" spans="2:4">
      <c r="B751" s="113"/>
      <c r="C751" s="114"/>
      <c r="D751" s="114"/>
    </row>
    <row r="752" spans="2:4">
      <c r="B752" s="113"/>
      <c r="C752" s="114"/>
      <c r="D752" s="114"/>
    </row>
    <row r="753" spans="2:4">
      <c r="B753" s="113"/>
      <c r="C753" s="114"/>
      <c r="D753" s="114"/>
    </row>
    <row r="754" spans="2:4">
      <c r="B754" s="113"/>
      <c r="C754" s="114"/>
      <c r="D754" s="114"/>
    </row>
    <row r="755" spans="2:4">
      <c r="B755" s="113"/>
      <c r="C755" s="114"/>
      <c r="D755" s="114"/>
    </row>
    <row r="756" spans="2:4">
      <c r="B756" s="113"/>
      <c r="C756" s="114"/>
      <c r="D756" s="114"/>
    </row>
    <row r="757" spans="2:4">
      <c r="B757" s="113"/>
      <c r="C757" s="114"/>
      <c r="D757" s="114"/>
    </row>
    <row r="758" spans="2:4">
      <c r="B758" s="113"/>
      <c r="C758" s="114"/>
      <c r="D758" s="114"/>
    </row>
    <row r="759" spans="2:4">
      <c r="B759" s="113"/>
      <c r="C759" s="114"/>
      <c r="D759" s="114"/>
    </row>
    <row r="760" spans="2:4">
      <c r="B760" s="113"/>
      <c r="C760" s="114"/>
      <c r="D760" s="114"/>
    </row>
    <row r="761" spans="2:4">
      <c r="B761" s="113"/>
      <c r="C761" s="114"/>
      <c r="D761" s="114"/>
    </row>
    <row r="762" spans="2:4">
      <c r="B762" s="113"/>
      <c r="C762" s="114"/>
      <c r="D762" s="114"/>
    </row>
    <row r="763" spans="2:4">
      <c r="B763" s="113"/>
      <c r="C763" s="114"/>
      <c r="D763" s="114"/>
    </row>
    <row r="764" spans="2:4">
      <c r="B764" s="113"/>
      <c r="C764" s="114"/>
      <c r="D764" s="114"/>
    </row>
    <row r="765" spans="2:4">
      <c r="B765" s="113"/>
      <c r="C765" s="114"/>
      <c r="D765" s="114"/>
    </row>
    <row r="766" spans="2:4">
      <c r="B766" s="113"/>
      <c r="C766" s="114"/>
      <c r="D766" s="114"/>
    </row>
    <row r="767" spans="2:4">
      <c r="B767" s="113"/>
      <c r="C767" s="114"/>
      <c r="D767" s="114"/>
    </row>
    <row r="768" spans="2:4">
      <c r="B768" s="113"/>
      <c r="C768" s="114"/>
      <c r="D768" s="114"/>
    </row>
    <row r="769" spans="2:4">
      <c r="B769" s="113"/>
      <c r="C769" s="114"/>
      <c r="D769" s="114"/>
    </row>
    <row r="770" spans="2:4">
      <c r="B770" s="113"/>
      <c r="C770" s="114"/>
      <c r="D770" s="114"/>
    </row>
    <row r="771" spans="2:4">
      <c r="B771" s="113"/>
      <c r="C771" s="114"/>
      <c r="D771" s="114"/>
    </row>
    <row r="772" spans="2:4">
      <c r="B772" s="113"/>
      <c r="C772" s="114"/>
      <c r="D772" s="114"/>
    </row>
    <row r="773" spans="2:4">
      <c r="B773" s="113"/>
      <c r="C773" s="114"/>
      <c r="D773" s="114"/>
    </row>
    <row r="774" spans="2:4">
      <c r="B774" s="113"/>
      <c r="C774" s="114"/>
      <c r="D774" s="114"/>
    </row>
    <row r="775" spans="2:4">
      <c r="B775" s="113"/>
      <c r="C775" s="114"/>
      <c r="D775" s="114"/>
    </row>
    <row r="776" spans="2:4">
      <c r="B776" s="113"/>
      <c r="C776" s="114"/>
      <c r="D776" s="114"/>
    </row>
    <row r="777" spans="2:4">
      <c r="B777" s="113"/>
      <c r="C777" s="114"/>
      <c r="D777" s="114"/>
    </row>
    <row r="778" spans="2:4">
      <c r="B778" s="113"/>
      <c r="C778" s="114"/>
      <c r="D778" s="114"/>
    </row>
    <row r="779" spans="2:4">
      <c r="B779" s="113"/>
      <c r="C779" s="114"/>
      <c r="D779" s="114"/>
    </row>
    <row r="780" spans="2:4">
      <c r="B780" s="113"/>
      <c r="C780" s="114"/>
      <c r="D780" s="114"/>
    </row>
    <row r="781" spans="2:4">
      <c r="B781" s="113"/>
      <c r="C781" s="114"/>
      <c r="D781" s="114"/>
    </row>
    <row r="782" spans="2:4">
      <c r="B782" s="113"/>
      <c r="C782" s="114"/>
      <c r="D782" s="114"/>
    </row>
    <row r="783" spans="2:4">
      <c r="B783" s="113"/>
      <c r="C783" s="114"/>
      <c r="D783" s="114"/>
    </row>
    <row r="784" spans="2:4">
      <c r="B784" s="113"/>
      <c r="C784" s="114"/>
      <c r="D784" s="114"/>
    </row>
    <row r="785" spans="2:4">
      <c r="B785" s="113"/>
      <c r="C785" s="114"/>
      <c r="D785" s="114"/>
    </row>
    <row r="786" spans="2:4">
      <c r="B786" s="113"/>
      <c r="C786" s="114"/>
      <c r="D786" s="114"/>
    </row>
    <row r="787" spans="2:4">
      <c r="B787" s="113"/>
      <c r="C787" s="114"/>
      <c r="D787" s="114"/>
    </row>
    <row r="788" spans="2:4">
      <c r="B788" s="113"/>
      <c r="C788" s="114"/>
      <c r="D788" s="114"/>
    </row>
    <row r="789" spans="2:4">
      <c r="B789" s="113"/>
      <c r="C789" s="114"/>
      <c r="D789" s="114"/>
    </row>
    <row r="790" spans="2:4">
      <c r="B790" s="113"/>
      <c r="C790" s="114"/>
      <c r="D790" s="114"/>
    </row>
    <row r="791" spans="2:4">
      <c r="B791" s="113"/>
      <c r="C791" s="114"/>
      <c r="D791" s="114"/>
    </row>
    <row r="792" spans="2:4">
      <c r="B792" s="113"/>
      <c r="C792" s="114"/>
      <c r="D792" s="114"/>
    </row>
    <row r="793" spans="2:4">
      <c r="B793" s="113"/>
      <c r="C793" s="114"/>
      <c r="D793" s="114"/>
    </row>
    <row r="794" spans="2:4">
      <c r="B794" s="113"/>
      <c r="C794" s="114"/>
      <c r="D794" s="114"/>
    </row>
    <row r="795" spans="2:4">
      <c r="B795" s="113"/>
      <c r="C795" s="114"/>
      <c r="D795" s="114"/>
    </row>
    <row r="796" spans="2:4">
      <c r="B796" s="113"/>
      <c r="C796" s="114"/>
      <c r="D796" s="114"/>
    </row>
    <row r="797" spans="2:4">
      <c r="B797" s="113"/>
      <c r="C797" s="114"/>
      <c r="D797" s="114"/>
    </row>
    <row r="798" spans="2:4">
      <c r="B798" s="113"/>
      <c r="C798" s="114"/>
      <c r="D798" s="114"/>
    </row>
    <row r="799" spans="2:4">
      <c r="B799" s="113"/>
      <c r="C799" s="114"/>
      <c r="D799" s="114"/>
    </row>
    <row r="800" spans="2:4">
      <c r="B800" s="113"/>
      <c r="C800" s="114"/>
      <c r="D800" s="114"/>
    </row>
    <row r="801" spans="2:4">
      <c r="B801" s="113"/>
      <c r="C801" s="114"/>
      <c r="D801" s="114"/>
    </row>
    <row r="802" spans="2:4">
      <c r="B802" s="113"/>
      <c r="C802" s="114"/>
      <c r="D802" s="114"/>
    </row>
    <row r="803" spans="2:4">
      <c r="B803" s="113"/>
      <c r="C803" s="114"/>
      <c r="D803" s="114"/>
    </row>
    <row r="804" spans="2:4">
      <c r="B804" s="113"/>
      <c r="C804" s="114"/>
      <c r="D804" s="114"/>
    </row>
    <row r="805" spans="2:4">
      <c r="B805" s="113"/>
      <c r="C805" s="114"/>
      <c r="D805" s="114"/>
    </row>
    <row r="806" spans="2:4">
      <c r="B806" s="113"/>
      <c r="C806" s="114"/>
      <c r="D806" s="114"/>
    </row>
    <row r="807" spans="2:4">
      <c r="B807" s="113"/>
      <c r="C807" s="114"/>
      <c r="D807" s="114"/>
    </row>
    <row r="808" spans="2:4">
      <c r="B808" s="113"/>
      <c r="C808" s="114"/>
      <c r="D808" s="114"/>
    </row>
    <row r="809" spans="2:4">
      <c r="B809" s="113"/>
      <c r="C809" s="114"/>
      <c r="D809" s="114"/>
    </row>
    <row r="810" spans="2:4">
      <c r="B810" s="113"/>
      <c r="C810" s="114"/>
      <c r="D810" s="114"/>
    </row>
    <row r="811" spans="2:4">
      <c r="B811" s="113"/>
      <c r="C811" s="114"/>
      <c r="D811" s="114"/>
    </row>
    <row r="812" spans="2:4">
      <c r="B812" s="113"/>
      <c r="C812" s="114"/>
      <c r="D812" s="114"/>
    </row>
    <row r="813" spans="2:4">
      <c r="B813" s="113"/>
      <c r="C813" s="114"/>
      <c r="D813" s="114"/>
    </row>
    <row r="814" spans="2:4">
      <c r="B814" s="113"/>
      <c r="C814" s="114"/>
      <c r="D814" s="114"/>
    </row>
    <row r="815" spans="2:4">
      <c r="B815" s="113"/>
      <c r="C815" s="114"/>
      <c r="D815" s="114"/>
    </row>
    <row r="816" spans="2:4">
      <c r="B816" s="113"/>
      <c r="C816" s="114"/>
      <c r="D816" s="114"/>
    </row>
    <row r="817" spans="2:4">
      <c r="B817" s="113"/>
      <c r="C817" s="114"/>
      <c r="D817" s="114"/>
    </row>
    <row r="818" spans="2:4">
      <c r="B818" s="113"/>
      <c r="C818" s="114"/>
      <c r="D818" s="114"/>
    </row>
    <row r="819" spans="2:4">
      <c r="B819" s="113"/>
      <c r="C819" s="114"/>
      <c r="D819" s="114"/>
    </row>
    <row r="820" spans="2:4">
      <c r="B820" s="113"/>
      <c r="C820" s="114"/>
      <c r="D820" s="114"/>
    </row>
    <row r="821" spans="2:4">
      <c r="B821" s="113"/>
      <c r="C821" s="114"/>
      <c r="D821" s="114"/>
    </row>
    <row r="822" spans="2:4">
      <c r="B822" s="113"/>
      <c r="C822" s="114"/>
      <c r="D822" s="114"/>
    </row>
    <row r="823" spans="2:4">
      <c r="B823" s="113"/>
      <c r="C823" s="114"/>
      <c r="D823" s="114"/>
    </row>
    <row r="824" spans="2:4">
      <c r="B824" s="113"/>
      <c r="C824" s="114"/>
      <c r="D824" s="114"/>
    </row>
    <row r="825" spans="2:4">
      <c r="B825" s="113"/>
      <c r="C825" s="114"/>
      <c r="D825" s="114"/>
    </row>
    <row r="826" spans="2:4">
      <c r="B826" s="113"/>
      <c r="C826" s="114"/>
      <c r="D826" s="114"/>
    </row>
    <row r="827" spans="2:4">
      <c r="B827" s="113"/>
      <c r="C827" s="114"/>
      <c r="D827" s="114"/>
    </row>
    <row r="828" spans="2:4">
      <c r="B828" s="113"/>
      <c r="C828" s="114"/>
      <c r="D828" s="114"/>
    </row>
    <row r="829" spans="2:4">
      <c r="B829" s="113"/>
      <c r="C829" s="114"/>
      <c r="D829" s="114"/>
    </row>
    <row r="830" spans="2:4">
      <c r="B830" s="113"/>
      <c r="C830" s="114"/>
      <c r="D830" s="114"/>
    </row>
    <row r="831" spans="2:4">
      <c r="B831" s="113"/>
      <c r="C831" s="114"/>
      <c r="D831" s="114"/>
    </row>
    <row r="832" spans="2:4">
      <c r="B832" s="113"/>
      <c r="C832" s="114"/>
      <c r="D832" s="114"/>
    </row>
    <row r="833" spans="2:4">
      <c r="B833" s="113"/>
      <c r="C833" s="114"/>
      <c r="D833" s="114"/>
    </row>
    <row r="834" spans="2:4">
      <c r="B834" s="113"/>
      <c r="C834" s="114"/>
      <c r="D834" s="114"/>
    </row>
    <row r="835" spans="2:4">
      <c r="B835" s="113"/>
      <c r="C835" s="114"/>
      <c r="D835" s="114"/>
    </row>
    <row r="836" spans="2:4">
      <c r="B836" s="113"/>
      <c r="C836" s="114"/>
      <c r="D836" s="114"/>
    </row>
    <row r="837" spans="2:4">
      <c r="B837" s="113"/>
      <c r="C837" s="114"/>
      <c r="D837" s="114"/>
    </row>
    <row r="838" spans="2:4">
      <c r="B838" s="113"/>
      <c r="C838" s="114"/>
      <c r="D838" s="114"/>
    </row>
    <row r="839" spans="2:4">
      <c r="B839" s="113"/>
      <c r="C839" s="114"/>
      <c r="D839" s="114"/>
    </row>
    <row r="840" spans="2:4">
      <c r="B840" s="113"/>
      <c r="C840" s="114"/>
      <c r="D840" s="114"/>
    </row>
    <row r="841" spans="2:4">
      <c r="B841" s="113"/>
      <c r="C841" s="114"/>
      <c r="D841" s="114"/>
    </row>
    <row r="842" spans="2:4">
      <c r="B842" s="113"/>
      <c r="C842" s="114"/>
      <c r="D842" s="114"/>
    </row>
    <row r="843" spans="2:4">
      <c r="B843" s="113"/>
      <c r="C843" s="114"/>
      <c r="D843" s="114"/>
    </row>
    <row r="844" spans="2:4">
      <c r="B844" s="113"/>
      <c r="C844" s="114"/>
      <c r="D844" s="114"/>
    </row>
    <row r="845" spans="2:4">
      <c r="B845" s="113"/>
      <c r="C845" s="114"/>
      <c r="D845" s="114"/>
    </row>
    <row r="846" spans="2:4">
      <c r="B846" s="113"/>
      <c r="C846" s="114"/>
      <c r="D846" s="114"/>
    </row>
    <row r="847" spans="2:4">
      <c r="B847" s="113"/>
      <c r="C847" s="114"/>
      <c r="D847" s="114"/>
    </row>
    <row r="848" spans="2:4">
      <c r="B848" s="113"/>
      <c r="C848" s="114"/>
      <c r="D848" s="114"/>
    </row>
    <row r="849" spans="2:4">
      <c r="B849" s="113"/>
      <c r="C849" s="114"/>
      <c r="D849" s="114"/>
    </row>
    <row r="850" spans="2:4">
      <c r="B850" s="113"/>
      <c r="C850" s="114"/>
      <c r="D850" s="114"/>
    </row>
    <row r="851" spans="2:4">
      <c r="B851" s="113"/>
      <c r="C851" s="114"/>
      <c r="D851" s="114"/>
    </row>
    <row r="852" spans="2:4">
      <c r="B852" s="113"/>
      <c r="C852" s="114"/>
      <c r="D852" s="114"/>
    </row>
    <row r="853" spans="2:4">
      <c r="B853" s="113"/>
      <c r="C853" s="114"/>
      <c r="D853" s="114"/>
    </row>
    <row r="854" spans="2:4">
      <c r="B854" s="113"/>
      <c r="C854" s="114"/>
      <c r="D854" s="114"/>
    </row>
    <row r="855" spans="2:4">
      <c r="B855" s="113"/>
      <c r="C855" s="114"/>
      <c r="D855" s="114"/>
    </row>
    <row r="856" spans="2:4">
      <c r="B856" s="113"/>
      <c r="C856" s="114"/>
      <c r="D856" s="114"/>
    </row>
    <row r="857" spans="2:4">
      <c r="B857" s="113"/>
      <c r="C857" s="114"/>
      <c r="D857" s="114"/>
    </row>
    <row r="858" spans="2:4">
      <c r="B858" s="113"/>
      <c r="C858" s="114"/>
      <c r="D858" s="114"/>
    </row>
    <row r="859" spans="2:4">
      <c r="B859" s="113"/>
      <c r="C859" s="114"/>
      <c r="D859" s="114"/>
    </row>
    <row r="860" spans="2:4">
      <c r="B860" s="113"/>
      <c r="C860" s="114"/>
      <c r="D860" s="114"/>
    </row>
    <row r="861" spans="2:4">
      <c r="B861" s="113"/>
      <c r="C861" s="114"/>
      <c r="D861" s="114"/>
    </row>
    <row r="862" spans="2:4">
      <c r="B862" s="113"/>
      <c r="C862" s="114"/>
      <c r="D862" s="114"/>
    </row>
    <row r="863" spans="2:4">
      <c r="B863" s="113"/>
      <c r="C863" s="114"/>
      <c r="D863" s="114"/>
    </row>
    <row r="864" spans="2:4">
      <c r="B864" s="113"/>
      <c r="C864" s="114"/>
      <c r="D864" s="114"/>
    </row>
    <row r="865" spans="2:4">
      <c r="B865" s="113"/>
      <c r="C865" s="114"/>
      <c r="D865" s="114"/>
    </row>
    <row r="866" spans="2:4">
      <c r="B866" s="113"/>
      <c r="C866" s="114"/>
      <c r="D866" s="114"/>
    </row>
    <row r="867" spans="2:4">
      <c r="B867" s="113"/>
      <c r="C867" s="114"/>
      <c r="D867" s="114"/>
    </row>
    <row r="868" spans="2:4">
      <c r="B868" s="113"/>
      <c r="C868" s="114"/>
      <c r="D868" s="114"/>
    </row>
    <row r="869" spans="2:4">
      <c r="B869" s="113"/>
      <c r="C869" s="114"/>
      <c r="D869" s="114"/>
    </row>
    <row r="870" spans="2:4">
      <c r="B870" s="113"/>
      <c r="C870" s="114"/>
      <c r="D870" s="114"/>
    </row>
    <row r="871" spans="2:4">
      <c r="B871" s="113"/>
      <c r="C871" s="114"/>
      <c r="D871" s="114"/>
    </row>
    <row r="872" spans="2:4">
      <c r="B872" s="113"/>
      <c r="C872" s="114"/>
      <c r="D872" s="114"/>
    </row>
    <row r="873" spans="2:4">
      <c r="B873" s="113"/>
      <c r="C873" s="114"/>
      <c r="D873" s="114"/>
    </row>
    <row r="874" spans="2:4">
      <c r="B874" s="113"/>
      <c r="C874" s="114"/>
      <c r="D874" s="114"/>
    </row>
    <row r="875" spans="2:4">
      <c r="B875" s="113"/>
      <c r="C875" s="114"/>
      <c r="D875" s="114"/>
    </row>
    <row r="876" spans="2:4">
      <c r="B876" s="113"/>
      <c r="C876" s="114"/>
      <c r="D876" s="114"/>
    </row>
    <row r="877" spans="2:4">
      <c r="B877" s="113"/>
      <c r="C877" s="114"/>
      <c r="D877" s="114"/>
    </row>
    <row r="878" spans="2:4">
      <c r="B878" s="113"/>
      <c r="C878" s="114"/>
      <c r="D878" s="114"/>
    </row>
    <row r="879" spans="2:4">
      <c r="B879" s="113"/>
      <c r="C879" s="114"/>
      <c r="D879" s="114"/>
    </row>
    <row r="880" spans="2:4">
      <c r="B880" s="113"/>
      <c r="C880" s="114"/>
      <c r="D880" s="114"/>
    </row>
    <row r="881" spans="2:4">
      <c r="B881" s="113"/>
      <c r="C881" s="114"/>
      <c r="D881" s="114"/>
    </row>
    <row r="882" spans="2:4">
      <c r="B882" s="113"/>
      <c r="C882" s="114"/>
      <c r="D882" s="114"/>
    </row>
    <row r="883" spans="2:4">
      <c r="B883" s="113"/>
      <c r="C883" s="114"/>
      <c r="D883" s="114"/>
    </row>
    <row r="884" spans="2:4">
      <c r="B884" s="113"/>
      <c r="C884" s="114"/>
      <c r="D884" s="114"/>
    </row>
    <row r="885" spans="2:4">
      <c r="B885" s="113"/>
      <c r="C885" s="114"/>
      <c r="D885" s="114"/>
    </row>
    <row r="886" spans="2:4">
      <c r="B886" s="113"/>
      <c r="C886" s="114"/>
      <c r="D886" s="114"/>
    </row>
    <row r="887" spans="2:4">
      <c r="B887" s="113"/>
      <c r="C887" s="114"/>
      <c r="D887" s="114"/>
    </row>
    <row r="888" spans="2:4">
      <c r="B888" s="113"/>
      <c r="C888" s="114"/>
      <c r="D888" s="114"/>
    </row>
    <row r="889" spans="2:4">
      <c r="B889" s="113"/>
      <c r="C889" s="114"/>
      <c r="D889" s="114"/>
    </row>
    <row r="890" spans="2:4">
      <c r="B890" s="113"/>
      <c r="C890" s="114"/>
      <c r="D890" s="114"/>
    </row>
    <row r="891" spans="2:4">
      <c r="B891" s="113"/>
      <c r="C891" s="114"/>
      <c r="D891" s="114"/>
    </row>
    <row r="892" spans="2:4">
      <c r="B892" s="113"/>
      <c r="C892" s="114"/>
      <c r="D892" s="114"/>
    </row>
    <row r="893" spans="2:4">
      <c r="B893" s="113"/>
      <c r="C893" s="114"/>
      <c r="D893" s="114"/>
    </row>
    <row r="894" spans="2:4">
      <c r="B894" s="113"/>
      <c r="C894" s="114"/>
      <c r="D894" s="114"/>
    </row>
    <row r="895" spans="2:4">
      <c r="B895" s="113"/>
      <c r="C895" s="114"/>
      <c r="D895" s="114"/>
    </row>
    <row r="896" spans="2:4">
      <c r="B896" s="113"/>
      <c r="C896" s="114"/>
      <c r="D896" s="114"/>
    </row>
    <row r="897" spans="2:4">
      <c r="B897" s="113"/>
      <c r="C897" s="114"/>
      <c r="D897" s="114"/>
    </row>
    <row r="898" spans="2:4">
      <c r="B898" s="113"/>
      <c r="C898" s="114"/>
      <c r="D898" s="114"/>
    </row>
    <row r="899" spans="2:4">
      <c r="B899" s="113"/>
      <c r="C899" s="114"/>
      <c r="D899" s="114"/>
    </row>
    <row r="900" spans="2:4">
      <c r="B900" s="113"/>
      <c r="C900" s="114"/>
      <c r="D900" s="114"/>
    </row>
    <row r="901" spans="2:4">
      <c r="B901" s="113"/>
      <c r="C901" s="114"/>
      <c r="D901" s="114"/>
    </row>
    <row r="902" spans="2:4">
      <c r="B902" s="113"/>
      <c r="C902" s="114"/>
      <c r="D902" s="114"/>
    </row>
    <row r="903" spans="2:4">
      <c r="B903" s="113"/>
      <c r="C903" s="114"/>
      <c r="D903" s="114"/>
    </row>
    <row r="904" spans="2:4">
      <c r="B904" s="113"/>
      <c r="C904" s="114"/>
      <c r="D904" s="114"/>
    </row>
    <row r="905" spans="2:4">
      <c r="B905" s="113"/>
      <c r="C905" s="114"/>
      <c r="D905" s="114"/>
    </row>
    <row r="906" spans="2:4">
      <c r="B906" s="113"/>
      <c r="C906" s="114"/>
      <c r="D906" s="114"/>
    </row>
    <row r="907" spans="2:4">
      <c r="B907" s="113"/>
      <c r="C907" s="114"/>
      <c r="D907" s="114"/>
    </row>
    <row r="908" spans="2:4">
      <c r="B908" s="113"/>
      <c r="C908" s="114"/>
      <c r="D908" s="114"/>
    </row>
    <row r="909" spans="2:4">
      <c r="B909" s="113"/>
      <c r="C909" s="114"/>
      <c r="D909" s="114"/>
    </row>
    <row r="910" spans="2:4">
      <c r="B910" s="113"/>
      <c r="C910" s="114"/>
      <c r="D910" s="114"/>
    </row>
    <row r="911" spans="2:4">
      <c r="B911" s="113"/>
      <c r="C911" s="114"/>
      <c r="D911" s="114"/>
    </row>
    <row r="912" spans="2:4">
      <c r="B912" s="113"/>
      <c r="C912" s="114"/>
      <c r="D912" s="114"/>
    </row>
    <row r="913" spans="2:4">
      <c r="B913" s="113"/>
      <c r="C913" s="114"/>
      <c r="D913" s="114"/>
    </row>
    <row r="914" spans="2:4">
      <c r="B914" s="113"/>
      <c r="C914" s="114"/>
      <c r="D914" s="114"/>
    </row>
    <row r="915" spans="2:4">
      <c r="B915" s="113"/>
      <c r="C915" s="114"/>
      <c r="D915" s="114"/>
    </row>
    <row r="916" spans="2:4">
      <c r="B916" s="113"/>
      <c r="C916" s="114"/>
      <c r="D916" s="114"/>
    </row>
    <row r="917" spans="2:4">
      <c r="B917" s="113"/>
      <c r="C917" s="114"/>
      <c r="D917" s="114"/>
    </row>
    <row r="918" spans="2:4">
      <c r="B918" s="113"/>
      <c r="C918" s="114"/>
      <c r="D918" s="114"/>
    </row>
    <row r="919" spans="2:4">
      <c r="B919" s="113"/>
      <c r="C919" s="114"/>
      <c r="D919" s="114"/>
    </row>
    <row r="920" spans="2:4">
      <c r="B920" s="113"/>
      <c r="C920" s="114"/>
      <c r="D920" s="114"/>
    </row>
    <row r="921" spans="2:4">
      <c r="B921" s="113"/>
      <c r="C921" s="114"/>
      <c r="D921" s="114"/>
    </row>
    <row r="922" spans="2:4">
      <c r="B922" s="113"/>
      <c r="C922" s="114"/>
      <c r="D922" s="114"/>
    </row>
    <row r="923" spans="2:4">
      <c r="B923" s="113"/>
      <c r="C923" s="114"/>
      <c r="D923" s="114"/>
    </row>
    <row r="924" spans="2:4">
      <c r="B924" s="113"/>
      <c r="C924" s="114"/>
      <c r="D924" s="114"/>
    </row>
    <row r="925" spans="2:4">
      <c r="B925" s="113"/>
      <c r="C925" s="114"/>
      <c r="D925" s="114"/>
    </row>
    <row r="926" spans="2:4">
      <c r="B926" s="113"/>
      <c r="C926" s="114"/>
      <c r="D926" s="114"/>
    </row>
    <row r="927" spans="2:4">
      <c r="B927" s="113"/>
      <c r="C927" s="114"/>
      <c r="D927" s="114"/>
    </row>
    <row r="928" spans="2:4">
      <c r="B928" s="113"/>
      <c r="C928" s="114"/>
      <c r="D928" s="114"/>
    </row>
    <row r="929" spans="2:4">
      <c r="B929" s="113"/>
      <c r="C929" s="114"/>
      <c r="D929" s="114"/>
    </row>
    <row r="930" spans="2:4">
      <c r="B930" s="113"/>
      <c r="C930" s="114"/>
      <c r="D930" s="114"/>
    </row>
    <row r="931" spans="2:4">
      <c r="B931" s="113"/>
      <c r="C931" s="114"/>
      <c r="D931" s="114"/>
    </row>
    <row r="932" spans="2:4">
      <c r="B932" s="113"/>
      <c r="C932" s="114"/>
      <c r="D932" s="114"/>
    </row>
    <row r="933" spans="2:4">
      <c r="B933" s="113"/>
      <c r="C933" s="114"/>
      <c r="D933" s="114"/>
    </row>
    <row r="934" spans="2:4">
      <c r="B934" s="113"/>
      <c r="C934" s="114"/>
      <c r="D934" s="114"/>
    </row>
    <row r="935" spans="2:4">
      <c r="B935" s="113"/>
      <c r="C935" s="114"/>
      <c r="D935" s="114"/>
    </row>
    <row r="936" spans="2:4">
      <c r="B936" s="113"/>
      <c r="C936" s="114"/>
      <c r="D936" s="114"/>
    </row>
    <row r="937" spans="2:4">
      <c r="B937" s="113"/>
      <c r="C937" s="114"/>
      <c r="D937" s="114"/>
    </row>
    <row r="938" spans="2:4">
      <c r="B938" s="113"/>
      <c r="C938" s="114"/>
      <c r="D938" s="114"/>
    </row>
    <row r="939" spans="2:4">
      <c r="B939" s="113"/>
      <c r="C939" s="114"/>
      <c r="D939" s="114"/>
    </row>
    <row r="940" spans="2:4">
      <c r="B940" s="113"/>
      <c r="C940" s="114"/>
      <c r="D940" s="114"/>
    </row>
    <row r="941" spans="2:4">
      <c r="B941" s="113"/>
      <c r="C941" s="114"/>
      <c r="D941" s="114"/>
    </row>
    <row r="942" spans="2:4">
      <c r="B942" s="113"/>
      <c r="C942" s="114"/>
      <c r="D942" s="114"/>
    </row>
    <row r="943" spans="2:4">
      <c r="B943" s="113"/>
      <c r="C943" s="114"/>
      <c r="D943" s="114"/>
    </row>
    <row r="944" spans="2:4">
      <c r="B944" s="113"/>
      <c r="C944" s="114"/>
      <c r="D944" s="114"/>
    </row>
    <row r="945" spans="2:4">
      <c r="B945" s="113"/>
      <c r="C945" s="114"/>
      <c r="D945" s="114"/>
    </row>
    <row r="946" spans="2:4">
      <c r="B946" s="113"/>
      <c r="C946" s="114"/>
      <c r="D946" s="114"/>
    </row>
    <row r="947" spans="2:4">
      <c r="B947" s="113"/>
      <c r="C947" s="114"/>
      <c r="D947" s="114"/>
    </row>
    <row r="948" spans="2:4">
      <c r="B948" s="113"/>
      <c r="C948" s="114"/>
      <c r="D948" s="114"/>
    </row>
    <row r="949" spans="2:4">
      <c r="B949" s="113"/>
      <c r="C949" s="114"/>
      <c r="D949" s="114"/>
    </row>
    <row r="950" spans="2:4">
      <c r="B950" s="113"/>
      <c r="C950" s="114"/>
      <c r="D950" s="114"/>
    </row>
    <row r="951" spans="2:4">
      <c r="B951" s="113"/>
      <c r="C951" s="114"/>
      <c r="D951" s="114"/>
    </row>
    <row r="952" spans="2:4">
      <c r="B952" s="113"/>
      <c r="C952" s="114"/>
      <c r="D952" s="114"/>
    </row>
    <row r="953" spans="2:4">
      <c r="B953" s="113"/>
      <c r="C953" s="114"/>
      <c r="D953" s="114"/>
    </row>
    <row r="954" spans="2:4">
      <c r="B954" s="113"/>
      <c r="C954" s="114"/>
      <c r="D954" s="114"/>
    </row>
    <row r="955" spans="2:4">
      <c r="B955" s="113"/>
      <c r="C955" s="114"/>
      <c r="D955" s="114"/>
    </row>
    <row r="956" spans="2:4">
      <c r="B956" s="113"/>
      <c r="C956" s="114"/>
      <c r="D956" s="114"/>
    </row>
    <row r="957" spans="2:4">
      <c r="B957" s="113"/>
      <c r="C957" s="114"/>
      <c r="D957" s="114"/>
    </row>
    <row r="958" spans="2:4">
      <c r="B958" s="113"/>
      <c r="C958" s="114"/>
      <c r="D958" s="114"/>
    </row>
    <row r="959" spans="2:4">
      <c r="B959" s="113"/>
      <c r="C959" s="114"/>
      <c r="D959" s="114"/>
    </row>
    <row r="960" spans="2:4">
      <c r="B960" s="113"/>
      <c r="C960" s="114"/>
      <c r="D960" s="114"/>
    </row>
    <row r="961" spans="2:4">
      <c r="B961" s="113"/>
      <c r="C961" s="114"/>
      <c r="D961" s="114"/>
    </row>
    <row r="962" spans="2:4">
      <c r="B962" s="113"/>
      <c r="C962" s="114"/>
      <c r="D962" s="114"/>
    </row>
    <row r="963" spans="2:4">
      <c r="B963" s="113"/>
      <c r="C963" s="114"/>
      <c r="D963" s="114"/>
    </row>
    <row r="964" spans="2:4">
      <c r="B964" s="113"/>
      <c r="C964" s="114"/>
      <c r="D964" s="114"/>
    </row>
    <row r="965" spans="2:4">
      <c r="B965" s="113"/>
      <c r="C965" s="114"/>
      <c r="D965" s="114"/>
    </row>
    <row r="966" spans="2:4">
      <c r="B966" s="113"/>
      <c r="C966" s="114"/>
      <c r="D966" s="114"/>
    </row>
    <row r="967" spans="2:4">
      <c r="B967" s="113"/>
      <c r="C967" s="114"/>
      <c r="D967" s="11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132</v>
      </c>
      <c r="C1" s="67" t="s" vm="1">
        <v>205</v>
      </c>
    </row>
    <row r="2" spans="2:16">
      <c r="B2" s="46" t="s">
        <v>131</v>
      </c>
      <c r="C2" s="67" t="s">
        <v>206</v>
      </c>
    </row>
    <row r="3" spans="2:16">
      <c r="B3" s="46" t="s">
        <v>133</v>
      </c>
      <c r="C3" s="67" t="s">
        <v>207</v>
      </c>
    </row>
    <row r="4" spans="2:16">
      <c r="B4" s="46" t="s">
        <v>134</v>
      </c>
      <c r="C4" s="67">
        <v>2148</v>
      </c>
    </row>
    <row r="6" spans="2:16" ht="26.25" customHeight="1">
      <c r="B6" s="127" t="s">
        <v>168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106</v>
      </c>
      <c r="C7" s="29" t="s">
        <v>41</v>
      </c>
      <c r="D7" s="29" t="s">
        <v>60</v>
      </c>
      <c r="E7" s="29" t="s">
        <v>14</v>
      </c>
      <c r="F7" s="29" t="s">
        <v>61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166</v>
      </c>
      <c r="L7" s="29" t="s">
        <v>188</v>
      </c>
      <c r="M7" s="29" t="s">
        <v>167</v>
      </c>
      <c r="N7" s="29" t="s">
        <v>53</v>
      </c>
      <c r="O7" s="29" t="s">
        <v>135</v>
      </c>
      <c r="P7" s="30" t="s">
        <v>137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1416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88"/>
      <c r="O10" s="120">
        <v>0</v>
      </c>
      <c r="P10" s="120">
        <v>0</v>
      </c>
    </row>
    <row r="11" spans="2:16" ht="20.25" customHeight="1">
      <c r="B11" s="115" t="s">
        <v>198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5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5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132</v>
      </c>
      <c r="C1" s="67" t="s" vm="1">
        <v>205</v>
      </c>
    </row>
    <row r="2" spans="2:16">
      <c r="B2" s="46" t="s">
        <v>131</v>
      </c>
      <c r="C2" s="67" t="s">
        <v>206</v>
      </c>
    </row>
    <row r="3" spans="2:16">
      <c r="B3" s="46" t="s">
        <v>133</v>
      </c>
      <c r="C3" s="67" t="s">
        <v>207</v>
      </c>
    </row>
    <row r="4" spans="2:16">
      <c r="B4" s="46" t="s">
        <v>134</v>
      </c>
      <c r="C4" s="67">
        <v>2148</v>
      </c>
    </row>
    <row r="6" spans="2:16" ht="26.25" customHeight="1">
      <c r="B6" s="127" t="s">
        <v>169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106</v>
      </c>
      <c r="C7" s="29" t="s">
        <v>41</v>
      </c>
      <c r="D7" s="29" t="s">
        <v>60</v>
      </c>
      <c r="E7" s="29" t="s">
        <v>14</v>
      </c>
      <c r="F7" s="29" t="s">
        <v>61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166</v>
      </c>
      <c r="L7" s="29" t="s">
        <v>183</v>
      </c>
      <c r="M7" s="29" t="s">
        <v>167</v>
      </c>
      <c r="N7" s="29" t="s">
        <v>53</v>
      </c>
      <c r="O7" s="29" t="s">
        <v>135</v>
      </c>
      <c r="P7" s="30" t="s">
        <v>137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1417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88"/>
      <c r="O10" s="120">
        <v>0</v>
      </c>
      <c r="P10" s="120">
        <v>0</v>
      </c>
    </row>
    <row r="11" spans="2:16" ht="20.25" customHeight="1">
      <c r="B11" s="115" t="s">
        <v>198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5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5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1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1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22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6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0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132</v>
      </c>
      <c r="C1" s="67" t="s" vm="1">
        <v>205</v>
      </c>
    </row>
    <row r="2" spans="2:18">
      <c r="B2" s="46" t="s">
        <v>131</v>
      </c>
      <c r="C2" s="67" t="s">
        <v>206</v>
      </c>
    </row>
    <row r="3" spans="2:18">
      <c r="B3" s="46" t="s">
        <v>133</v>
      </c>
      <c r="C3" s="67" t="s">
        <v>207</v>
      </c>
    </row>
    <row r="4" spans="2:18">
      <c r="B4" s="46" t="s">
        <v>134</v>
      </c>
      <c r="C4" s="67">
        <v>2148</v>
      </c>
    </row>
    <row r="6" spans="2:18" ht="21.75" customHeight="1">
      <c r="B6" s="130" t="s">
        <v>158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2:18" ht="27.75" customHeight="1">
      <c r="B7" s="133" t="s">
        <v>79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/>
    </row>
    <row r="8" spans="2:18" s="3" customFormat="1" ht="66" customHeight="1">
      <c r="B8" s="21" t="s">
        <v>105</v>
      </c>
      <c r="C8" s="29" t="s">
        <v>41</v>
      </c>
      <c r="D8" s="29" t="s">
        <v>109</v>
      </c>
      <c r="E8" s="29" t="s">
        <v>14</v>
      </c>
      <c r="F8" s="29" t="s">
        <v>61</v>
      </c>
      <c r="G8" s="29" t="s">
        <v>94</v>
      </c>
      <c r="H8" s="29" t="s">
        <v>17</v>
      </c>
      <c r="I8" s="29" t="s">
        <v>93</v>
      </c>
      <c r="J8" s="29" t="s">
        <v>16</v>
      </c>
      <c r="K8" s="29" t="s">
        <v>18</v>
      </c>
      <c r="L8" s="29" t="s">
        <v>183</v>
      </c>
      <c r="M8" s="29" t="s">
        <v>182</v>
      </c>
      <c r="N8" s="29" t="s">
        <v>197</v>
      </c>
      <c r="O8" s="29" t="s">
        <v>56</v>
      </c>
      <c r="P8" s="29" t="s">
        <v>185</v>
      </c>
      <c r="Q8" s="29" t="s">
        <v>135</v>
      </c>
      <c r="R8" s="59" t="s">
        <v>137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190</v>
      </c>
      <c r="M9" s="31"/>
      <c r="N9" s="15" t="s">
        <v>186</v>
      </c>
      <c r="O9" s="31" t="s">
        <v>191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9" t="s">
        <v>104</v>
      </c>
    </row>
    <row r="11" spans="2:18" s="4" customFormat="1" ht="18" customHeight="1">
      <c r="B11" s="68" t="s">
        <v>26</v>
      </c>
      <c r="C11" s="69"/>
      <c r="D11" s="69"/>
      <c r="E11" s="69"/>
      <c r="F11" s="69"/>
      <c r="G11" s="69"/>
      <c r="H11" s="77">
        <v>7.270634190792431</v>
      </c>
      <c r="I11" s="69"/>
      <c r="J11" s="69"/>
      <c r="K11" s="78">
        <v>2.3222088083312857E-3</v>
      </c>
      <c r="L11" s="77"/>
      <c r="M11" s="79"/>
      <c r="N11" s="69"/>
      <c r="O11" s="77">
        <v>2105.6281855350003</v>
      </c>
      <c r="P11" s="69"/>
      <c r="Q11" s="78">
        <f>IFERROR(O11/$O$11,0)</f>
        <v>1</v>
      </c>
      <c r="R11" s="78">
        <f>O11/'סכום נכסי הקרן'!$C$42</f>
        <v>0.40758815630502609</v>
      </c>
    </row>
    <row r="12" spans="2:18" ht="22.5" customHeight="1">
      <c r="B12" s="70" t="s">
        <v>179</v>
      </c>
      <c r="C12" s="71"/>
      <c r="D12" s="71"/>
      <c r="E12" s="71"/>
      <c r="F12" s="71"/>
      <c r="G12" s="71"/>
      <c r="H12" s="80">
        <v>7.2152072914478964</v>
      </c>
      <c r="I12" s="71"/>
      <c r="J12" s="71"/>
      <c r="K12" s="81">
        <v>2.2265417141039668E-3</v>
      </c>
      <c r="L12" s="80"/>
      <c r="M12" s="82"/>
      <c r="N12" s="71"/>
      <c r="O12" s="80">
        <v>2098.5777695749998</v>
      </c>
      <c r="P12" s="71"/>
      <c r="Q12" s="81">
        <f t="shared" ref="Q12:Q59" si="0">IFERROR(O12/$O$11,0)</f>
        <v>0.99665163298609194</v>
      </c>
      <c r="R12" s="81">
        <f>O12/'סכום נכסי הקרן'!$C$42</f>
        <v>0.40622340156719478</v>
      </c>
    </row>
    <row r="13" spans="2:18">
      <c r="B13" s="72" t="s">
        <v>25</v>
      </c>
      <c r="C13" s="73"/>
      <c r="D13" s="73"/>
      <c r="E13" s="73"/>
      <c r="F13" s="73"/>
      <c r="G13" s="73"/>
      <c r="H13" s="83">
        <v>7.5712691813087343</v>
      </c>
      <c r="I13" s="73"/>
      <c r="J13" s="73"/>
      <c r="K13" s="84">
        <v>-5.4440254078588326E-3</v>
      </c>
      <c r="L13" s="83"/>
      <c r="M13" s="85"/>
      <c r="N13" s="73"/>
      <c r="O13" s="83">
        <v>747.61251902399988</v>
      </c>
      <c r="P13" s="73"/>
      <c r="Q13" s="84">
        <f t="shared" si="0"/>
        <v>0.35505438432096487</v>
      </c>
      <c r="R13" s="84">
        <f>O13/'סכום נכסי הקרן'!$C$42</f>
        <v>0.14471596189339825</v>
      </c>
    </row>
    <row r="14" spans="2:18">
      <c r="B14" s="74" t="s">
        <v>24</v>
      </c>
      <c r="C14" s="71"/>
      <c r="D14" s="71"/>
      <c r="E14" s="71"/>
      <c r="F14" s="71"/>
      <c r="G14" s="71"/>
      <c r="H14" s="80">
        <v>7.5712691813087343</v>
      </c>
      <c r="I14" s="71"/>
      <c r="J14" s="71"/>
      <c r="K14" s="81">
        <v>-5.4440254078588326E-3</v>
      </c>
      <c r="L14" s="80"/>
      <c r="M14" s="82"/>
      <c r="N14" s="71"/>
      <c r="O14" s="80">
        <v>747.61251902399988</v>
      </c>
      <c r="P14" s="71"/>
      <c r="Q14" s="81">
        <f t="shared" si="0"/>
        <v>0.35505438432096487</v>
      </c>
      <c r="R14" s="81">
        <f>O14/'סכום נכסי הקרן'!$C$42</f>
        <v>0.14471596189339825</v>
      </c>
    </row>
    <row r="15" spans="2:18">
      <c r="B15" s="75" t="s">
        <v>208</v>
      </c>
      <c r="C15" s="73" t="s">
        <v>209</v>
      </c>
      <c r="D15" s="86" t="s">
        <v>110</v>
      </c>
      <c r="E15" s="73" t="s">
        <v>210</v>
      </c>
      <c r="F15" s="73"/>
      <c r="G15" s="73"/>
      <c r="H15" s="83">
        <v>0.57999999999914009</v>
      </c>
      <c r="I15" s="86" t="s">
        <v>119</v>
      </c>
      <c r="J15" s="87">
        <v>0.04</v>
      </c>
      <c r="K15" s="84">
        <v>-3.1000000000472924E-3</v>
      </c>
      <c r="L15" s="83">
        <v>51308.392848000003</v>
      </c>
      <c r="M15" s="85">
        <v>136</v>
      </c>
      <c r="N15" s="73"/>
      <c r="O15" s="83">
        <v>69.779411156999998</v>
      </c>
      <c r="P15" s="84">
        <v>3.3000405039758987E-6</v>
      </c>
      <c r="Q15" s="84">
        <f t="shared" si="0"/>
        <v>3.3139474308124521E-2</v>
      </c>
      <c r="R15" s="84">
        <f>O15/'סכום נכסי הקרן'!$C$42</f>
        <v>1.3507257234166256E-2</v>
      </c>
    </row>
    <row r="16" spans="2:18">
      <c r="B16" s="75" t="s">
        <v>211</v>
      </c>
      <c r="C16" s="73" t="s">
        <v>212</v>
      </c>
      <c r="D16" s="86" t="s">
        <v>110</v>
      </c>
      <c r="E16" s="73" t="s">
        <v>210</v>
      </c>
      <c r="F16" s="73"/>
      <c r="G16" s="73"/>
      <c r="H16" s="83">
        <v>3.3800000000057486</v>
      </c>
      <c r="I16" s="86" t="s">
        <v>119</v>
      </c>
      <c r="J16" s="87">
        <v>0.04</v>
      </c>
      <c r="K16" s="84">
        <v>-8.8999999999671495E-3</v>
      </c>
      <c r="L16" s="83">
        <v>32967.309151000001</v>
      </c>
      <c r="M16" s="85">
        <v>147.74</v>
      </c>
      <c r="N16" s="73"/>
      <c r="O16" s="83">
        <v>48.705901444000006</v>
      </c>
      <c r="P16" s="84">
        <v>2.6000185140055982E-6</v>
      </c>
      <c r="Q16" s="84">
        <f t="shared" si="0"/>
        <v>2.3131292494370157E-2</v>
      </c>
      <c r="R16" s="84">
        <f>O16/'סכום נכסי הקרן'!$C$42</f>
        <v>9.428040860732621E-3</v>
      </c>
    </row>
    <row r="17" spans="2:18">
      <c r="B17" s="75" t="s">
        <v>213</v>
      </c>
      <c r="C17" s="73" t="s">
        <v>214</v>
      </c>
      <c r="D17" s="86" t="s">
        <v>110</v>
      </c>
      <c r="E17" s="73" t="s">
        <v>210</v>
      </c>
      <c r="F17" s="73"/>
      <c r="G17" s="73"/>
      <c r="H17" s="83">
        <v>6.2699999999942548</v>
      </c>
      <c r="I17" s="86" t="s">
        <v>119</v>
      </c>
      <c r="J17" s="87">
        <v>7.4999999999999997E-3</v>
      </c>
      <c r="K17" s="84">
        <v>-8.7000000000227156E-3</v>
      </c>
      <c r="L17" s="83">
        <v>66595.568841999993</v>
      </c>
      <c r="M17" s="85">
        <v>112.38</v>
      </c>
      <c r="N17" s="73"/>
      <c r="O17" s="83">
        <v>74.840103409000008</v>
      </c>
      <c r="P17" s="84">
        <v>3.4329802462591194E-6</v>
      </c>
      <c r="Q17" s="84">
        <f t="shared" si="0"/>
        <v>3.5542886404697584E-2</v>
      </c>
      <c r="R17" s="84">
        <f>O17/'סכום נכסי הקרן'!$C$42</f>
        <v>1.4486859539449668E-2</v>
      </c>
    </row>
    <row r="18" spans="2:18">
      <c r="B18" s="75" t="s">
        <v>215</v>
      </c>
      <c r="C18" s="73" t="s">
        <v>216</v>
      </c>
      <c r="D18" s="86" t="s">
        <v>110</v>
      </c>
      <c r="E18" s="73" t="s">
        <v>210</v>
      </c>
      <c r="F18" s="73"/>
      <c r="G18" s="73"/>
      <c r="H18" s="83">
        <v>12.55000000011874</v>
      </c>
      <c r="I18" s="86" t="s">
        <v>119</v>
      </c>
      <c r="J18" s="87">
        <v>0.04</v>
      </c>
      <c r="K18" s="84">
        <v>-2.6999999999411748E-3</v>
      </c>
      <c r="L18" s="83">
        <v>22732.358772</v>
      </c>
      <c r="M18" s="85">
        <v>201.91</v>
      </c>
      <c r="N18" s="73"/>
      <c r="O18" s="83">
        <v>45.898904001000005</v>
      </c>
      <c r="P18" s="84">
        <v>1.3731081491643543E-6</v>
      </c>
      <c r="Q18" s="84">
        <f t="shared" si="0"/>
        <v>2.1798199851384474E-2</v>
      </c>
      <c r="R18" s="84">
        <f>O18/'סכום נכסי הקרן'!$C$42</f>
        <v>8.8846880881942921E-3</v>
      </c>
    </row>
    <row r="19" spans="2:18">
      <c r="B19" s="75" t="s">
        <v>217</v>
      </c>
      <c r="C19" s="73" t="s">
        <v>218</v>
      </c>
      <c r="D19" s="86" t="s">
        <v>110</v>
      </c>
      <c r="E19" s="73" t="s">
        <v>210</v>
      </c>
      <c r="F19" s="73"/>
      <c r="G19" s="73"/>
      <c r="H19" s="83">
        <v>17.029999999890094</v>
      </c>
      <c r="I19" s="86" t="s">
        <v>119</v>
      </c>
      <c r="J19" s="87">
        <v>2.75E-2</v>
      </c>
      <c r="K19" s="84">
        <v>-5.9999999991545755E-4</v>
      </c>
      <c r="L19" s="83">
        <v>33243.292530999999</v>
      </c>
      <c r="M19" s="85">
        <v>170.79</v>
      </c>
      <c r="N19" s="73"/>
      <c r="O19" s="83">
        <v>56.776221208000003</v>
      </c>
      <c r="P19" s="84">
        <v>1.8534946723717872E-6</v>
      </c>
      <c r="Q19" s="84">
        <f t="shared" si="0"/>
        <v>2.6964029831113911E-2</v>
      </c>
      <c r="R19" s="84">
        <f>O19/'סכום נכסי הקרן'!$C$42</f>
        <v>1.0990219205417444E-2</v>
      </c>
    </row>
    <row r="20" spans="2:18">
      <c r="B20" s="75" t="s">
        <v>219</v>
      </c>
      <c r="C20" s="73" t="s">
        <v>220</v>
      </c>
      <c r="D20" s="86" t="s">
        <v>110</v>
      </c>
      <c r="E20" s="73" t="s">
        <v>210</v>
      </c>
      <c r="F20" s="73"/>
      <c r="G20" s="73"/>
      <c r="H20" s="83">
        <v>2.6899999999854369</v>
      </c>
      <c r="I20" s="86" t="s">
        <v>119</v>
      </c>
      <c r="J20" s="87">
        <v>1.7500000000000002E-2</v>
      </c>
      <c r="K20" s="84">
        <v>-7.7999999999225087E-3</v>
      </c>
      <c r="L20" s="83">
        <v>68404.233577000006</v>
      </c>
      <c r="M20" s="85">
        <v>109.42</v>
      </c>
      <c r="N20" s="73"/>
      <c r="O20" s="83">
        <v>74.847913161000008</v>
      </c>
      <c r="P20" s="84">
        <v>3.8802980347903921E-6</v>
      </c>
      <c r="Q20" s="84">
        <f t="shared" si="0"/>
        <v>3.5546595393802907E-2</v>
      </c>
      <c r="R20" s="84">
        <f>O20/'סכום נכסי הקרן'!$C$42</f>
        <v>1.448837127948086E-2</v>
      </c>
    </row>
    <row r="21" spans="2:18">
      <c r="B21" s="75" t="s">
        <v>221</v>
      </c>
      <c r="C21" s="73" t="s">
        <v>222</v>
      </c>
      <c r="D21" s="86" t="s">
        <v>110</v>
      </c>
      <c r="E21" s="73" t="s">
        <v>210</v>
      </c>
      <c r="F21" s="73"/>
      <c r="G21" s="73"/>
      <c r="H21" s="83">
        <v>4.7600000000322975</v>
      </c>
      <c r="I21" s="86" t="s">
        <v>119</v>
      </c>
      <c r="J21" s="87">
        <v>7.4999999999999997E-3</v>
      </c>
      <c r="K21" s="84">
        <v>-9.5000000001153485E-3</v>
      </c>
      <c r="L21" s="83">
        <v>55614.089941999999</v>
      </c>
      <c r="M21" s="85">
        <v>109.12</v>
      </c>
      <c r="N21" s="73"/>
      <c r="O21" s="83">
        <v>60.686093454000002</v>
      </c>
      <c r="P21" s="84">
        <v>2.5414028600795696E-6</v>
      </c>
      <c r="Q21" s="84">
        <f t="shared" si="0"/>
        <v>2.8820897189206655E-2</v>
      </c>
      <c r="R21" s="84">
        <f>O21/'סכום נכסי הקרן'!$C$42</f>
        <v>1.1747056348405451E-2</v>
      </c>
    </row>
    <row r="22" spans="2:18">
      <c r="B22" s="75" t="s">
        <v>223</v>
      </c>
      <c r="C22" s="73" t="s">
        <v>224</v>
      </c>
      <c r="D22" s="86" t="s">
        <v>110</v>
      </c>
      <c r="E22" s="73" t="s">
        <v>210</v>
      </c>
      <c r="F22" s="73"/>
      <c r="G22" s="73"/>
      <c r="H22" s="83">
        <v>28.770000001489475</v>
      </c>
      <c r="I22" s="86" t="s">
        <v>119</v>
      </c>
      <c r="J22" s="87">
        <v>5.0000000000000001E-3</v>
      </c>
      <c r="K22" s="84">
        <v>3.8000000005136113E-3</v>
      </c>
      <c r="L22" s="83">
        <v>6019.7</v>
      </c>
      <c r="M22" s="85">
        <v>103.5</v>
      </c>
      <c r="N22" s="73"/>
      <c r="O22" s="83">
        <v>6.2303892359999997</v>
      </c>
      <c r="P22" s="84">
        <v>1.8537268849985371E-6</v>
      </c>
      <c r="Q22" s="84">
        <f t="shared" si="0"/>
        <v>2.9589218451770371E-3</v>
      </c>
      <c r="R22" s="84">
        <f>O22/'סכום נכסי הקרן'!$C$42</f>
        <v>1.2060214995263745E-3</v>
      </c>
    </row>
    <row r="23" spans="2:18">
      <c r="B23" s="75" t="s">
        <v>225</v>
      </c>
      <c r="C23" s="73" t="s">
        <v>226</v>
      </c>
      <c r="D23" s="86" t="s">
        <v>110</v>
      </c>
      <c r="E23" s="73" t="s">
        <v>210</v>
      </c>
      <c r="F23" s="73"/>
      <c r="G23" s="73"/>
      <c r="H23" s="83">
        <v>8.2499999999755893</v>
      </c>
      <c r="I23" s="86" t="s">
        <v>119</v>
      </c>
      <c r="J23" s="87">
        <v>5.0000000000000001E-3</v>
      </c>
      <c r="K23" s="84">
        <v>-7.3999999999951179E-3</v>
      </c>
      <c r="L23" s="83">
        <v>73673.161047000001</v>
      </c>
      <c r="M23" s="85">
        <v>111.21</v>
      </c>
      <c r="N23" s="73"/>
      <c r="O23" s="83">
        <v>81.931925396000011</v>
      </c>
      <c r="P23" s="84">
        <v>3.9821730968858927E-6</v>
      </c>
      <c r="Q23" s="84">
        <f t="shared" si="0"/>
        <v>3.8910917871847667E-2</v>
      </c>
      <c r="R23" s="84">
        <f>O23/'סכום נכסי הקרן'!$C$42</f>
        <v>1.5859629275522681E-2</v>
      </c>
    </row>
    <row r="24" spans="2:18">
      <c r="B24" s="75" t="s">
        <v>227</v>
      </c>
      <c r="C24" s="73" t="s">
        <v>228</v>
      </c>
      <c r="D24" s="86" t="s">
        <v>110</v>
      </c>
      <c r="E24" s="73" t="s">
        <v>210</v>
      </c>
      <c r="F24" s="73"/>
      <c r="G24" s="73"/>
      <c r="H24" s="83">
        <v>21.960000000060756</v>
      </c>
      <c r="I24" s="86" t="s">
        <v>119</v>
      </c>
      <c r="J24" s="87">
        <v>0.01</v>
      </c>
      <c r="K24" s="84">
        <v>1.7999999999952537E-3</v>
      </c>
      <c r="L24" s="83">
        <v>69532.425524999999</v>
      </c>
      <c r="M24" s="85">
        <v>121.2</v>
      </c>
      <c r="N24" s="73"/>
      <c r="O24" s="83">
        <v>84.273299178000002</v>
      </c>
      <c r="P24" s="84">
        <v>3.9269825586044854E-6</v>
      </c>
      <c r="Q24" s="84">
        <f t="shared" si="0"/>
        <v>4.0022877617677664E-2</v>
      </c>
      <c r="R24" s="84">
        <f>O24/'סכום נכסי הקרן'!$C$42</f>
        <v>1.6312850898210936E-2</v>
      </c>
    </row>
    <row r="25" spans="2:18">
      <c r="B25" s="75" t="s">
        <v>229</v>
      </c>
      <c r="C25" s="73" t="s">
        <v>230</v>
      </c>
      <c r="D25" s="86" t="s">
        <v>110</v>
      </c>
      <c r="E25" s="73" t="s">
        <v>210</v>
      </c>
      <c r="F25" s="73"/>
      <c r="G25" s="73"/>
      <c r="H25" s="83">
        <v>1.7200000000027846</v>
      </c>
      <c r="I25" s="86" t="s">
        <v>119</v>
      </c>
      <c r="J25" s="87">
        <v>2.75E-2</v>
      </c>
      <c r="K25" s="84">
        <v>-7.1000000000139233E-3</v>
      </c>
      <c r="L25" s="83">
        <v>129734.788114</v>
      </c>
      <c r="M25" s="85">
        <v>110.72</v>
      </c>
      <c r="N25" s="73"/>
      <c r="O25" s="83">
        <v>143.64235737999999</v>
      </c>
      <c r="P25" s="84">
        <v>7.4144333002240307E-6</v>
      </c>
      <c r="Q25" s="84">
        <f t="shared" si="0"/>
        <v>6.8218291513562346E-2</v>
      </c>
      <c r="R25" s="84">
        <f>O25/'סכום נכסי הקרן'!$C$42</f>
        <v>2.7804967664291688E-2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2" t="s">
        <v>42</v>
      </c>
      <c r="C27" s="73"/>
      <c r="D27" s="73"/>
      <c r="E27" s="73"/>
      <c r="F27" s="73"/>
      <c r="G27" s="73"/>
      <c r="H27" s="83">
        <v>7.0181657122520296</v>
      </c>
      <c r="I27" s="73"/>
      <c r="J27" s="73"/>
      <c r="K27" s="84">
        <v>6.4713674089576156E-3</v>
      </c>
      <c r="L27" s="83"/>
      <c r="M27" s="85"/>
      <c r="N27" s="73"/>
      <c r="O27" s="83">
        <v>1350.9652505510001</v>
      </c>
      <c r="P27" s="73"/>
      <c r="Q27" s="84">
        <f t="shared" si="0"/>
        <v>0.64159724866512713</v>
      </c>
      <c r="R27" s="84">
        <f>O27/'סכום נכסי הקרן'!$C$42</f>
        <v>0.26150743967379658</v>
      </c>
    </row>
    <row r="28" spans="2:18">
      <c r="B28" s="74" t="s">
        <v>22</v>
      </c>
      <c r="C28" s="71"/>
      <c r="D28" s="71"/>
      <c r="E28" s="71"/>
      <c r="F28" s="71"/>
      <c r="G28" s="71"/>
      <c r="H28" s="80">
        <v>0.65583835005530566</v>
      </c>
      <c r="I28" s="71"/>
      <c r="J28" s="71"/>
      <c r="K28" s="81">
        <v>1.3633038474293153E-3</v>
      </c>
      <c r="L28" s="80"/>
      <c r="M28" s="82"/>
      <c r="N28" s="71"/>
      <c r="O28" s="80">
        <v>188.86454263699997</v>
      </c>
      <c r="P28" s="71"/>
      <c r="Q28" s="81">
        <f t="shared" si="0"/>
        <v>8.9695105686008414E-2</v>
      </c>
      <c r="R28" s="81">
        <f>O28/'סכום נכסי הקרן'!$C$42</f>
        <v>3.6558662756144632E-2</v>
      </c>
    </row>
    <row r="29" spans="2:18">
      <c r="B29" s="75" t="s">
        <v>231</v>
      </c>
      <c r="C29" s="73" t="s">
        <v>232</v>
      </c>
      <c r="D29" s="86" t="s">
        <v>110</v>
      </c>
      <c r="E29" s="73" t="s">
        <v>210</v>
      </c>
      <c r="F29" s="73"/>
      <c r="G29" s="73"/>
      <c r="H29" s="83">
        <v>0.75999999999807377</v>
      </c>
      <c r="I29" s="86" t="s">
        <v>119</v>
      </c>
      <c r="J29" s="87">
        <v>0</v>
      </c>
      <c r="K29" s="84">
        <v>2.9999999994221509E-4</v>
      </c>
      <c r="L29" s="83">
        <v>62312.431598000003</v>
      </c>
      <c r="M29" s="85">
        <v>99.98</v>
      </c>
      <c r="N29" s="73"/>
      <c r="O29" s="83">
        <v>62.299969111999999</v>
      </c>
      <c r="P29" s="84">
        <v>8.9017759425714281E-6</v>
      </c>
      <c r="Q29" s="84">
        <f t="shared" si="0"/>
        <v>2.9587355232030557E-2</v>
      </c>
      <c r="R29" s="84">
        <f>O29/'סכום נכסי הקרן'!$C$42</f>
        <v>1.2059455568965203E-2</v>
      </c>
    </row>
    <row r="30" spans="2:18">
      <c r="B30" s="75" t="s">
        <v>233</v>
      </c>
      <c r="C30" s="73" t="s">
        <v>234</v>
      </c>
      <c r="D30" s="86" t="s">
        <v>110</v>
      </c>
      <c r="E30" s="73" t="s">
        <v>210</v>
      </c>
      <c r="F30" s="73"/>
      <c r="G30" s="73"/>
      <c r="H30" s="83">
        <v>9.9999999869462199E-3</v>
      </c>
      <c r="I30" s="86" t="s">
        <v>119</v>
      </c>
      <c r="J30" s="87">
        <v>0</v>
      </c>
      <c r="K30" s="84">
        <v>7.3000000000691088E-3</v>
      </c>
      <c r="L30" s="83">
        <v>26048.698604999998</v>
      </c>
      <c r="M30" s="85">
        <v>99.99</v>
      </c>
      <c r="N30" s="73"/>
      <c r="O30" s="83">
        <v>26.046093733999999</v>
      </c>
      <c r="P30" s="84">
        <v>2.6048698604999999E-6</v>
      </c>
      <c r="Q30" s="84">
        <f t="shared" si="0"/>
        <v>1.2369749755882082E-2</v>
      </c>
      <c r="R30" s="84">
        <f>O30/'סכום נכסי הקרן'!$C$42</f>
        <v>5.0417634969545247E-3</v>
      </c>
    </row>
    <row r="31" spans="2:18">
      <c r="B31" s="75" t="s">
        <v>235</v>
      </c>
      <c r="C31" s="73" t="s">
        <v>236</v>
      </c>
      <c r="D31" s="86" t="s">
        <v>110</v>
      </c>
      <c r="E31" s="73" t="s">
        <v>210</v>
      </c>
      <c r="F31" s="73"/>
      <c r="G31" s="73"/>
      <c r="H31" s="83">
        <v>0.8399999999915756</v>
      </c>
      <c r="I31" s="86" t="s">
        <v>119</v>
      </c>
      <c r="J31" s="87">
        <v>0</v>
      </c>
      <c r="K31" s="84">
        <v>4.0000000009627902E-4</v>
      </c>
      <c r="L31" s="83">
        <v>33246.695</v>
      </c>
      <c r="M31" s="85">
        <v>99.97</v>
      </c>
      <c r="N31" s="73"/>
      <c r="O31" s="83">
        <v>33.236720992000002</v>
      </c>
      <c r="P31" s="84">
        <v>4.1558368750000001E-6</v>
      </c>
      <c r="Q31" s="84">
        <f t="shared" si="0"/>
        <v>1.5784705590628851E-2</v>
      </c>
      <c r="R31" s="84">
        <f>O31/'סכום נכסי הקרן'!$C$42</f>
        <v>6.4336590495020513E-3</v>
      </c>
    </row>
    <row r="32" spans="2:18">
      <c r="B32" s="75" t="s">
        <v>237</v>
      </c>
      <c r="C32" s="73" t="s">
        <v>238</v>
      </c>
      <c r="D32" s="86" t="s">
        <v>110</v>
      </c>
      <c r="E32" s="73" t="s">
        <v>210</v>
      </c>
      <c r="F32" s="73"/>
      <c r="G32" s="73"/>
      <c r="H32" s="83">
        <v>0.93000000000892025</v>
      </c>
      <c r="I32" s="86" t="s">
        <v>119</v>
      </c>
      <c r="J32" s="87">
        <v>0</v>
      </c>
      <c r="K32" s="84">
        <v>3.0000000015781872E-4</v>
      </c>
      <c r="L32" s="83">
        <v>14578.059477000001</v>
      </c>
      <c r="M32" s="85">
        <v>99.97</v>
      </c>
      <c r="N32" s="73"/>
      <c r="O32" s="83">
        <v>14.573686058999998</v>
      </c>
      <c r="P32" s="84">
        <v>1.8222574346250001E-6</v>
      </c>
      <c r="Q32" s="84">
        <f t="shared" si="0"/>
        <v>6.9213008066270256E-3</v>
      </c>
      <c r="R32" s="84">
        <f>O32/'סכום נכסי הקרן'!$C$42</f>
        <v>2.8210402350055995E-3</v>
      </c>
    </row>
    <row r="33" spans="2:18">
      <c r="B33" s="75" t="s">
        <v>239</v>
      </c>
      <c r="C33" s="73" t="s">
        <v>240</v>
      </c>
      <c r="D33" s="86" t="s">
        <v>110</v>
      </c>
      <c r="E33" s="73" t="s">
        <v>210</v>
      </c>
      <c r="F33" s="73"/>
      <c r="G33" s="73"/>
      <c r="H33" s="83">
        <v>8.9999977375892756E-2</v>
      </c>
      <c r="I33" s="86" t="s">
        <v>119</v>
      </c>
      <c r="J33" s="87">
        <v>0</v>
      </c>
      <c r="K33" s="84">
        <v>1.0999998327783378E-3</v>
      </c>
      <c r="L33" s="83">
        <v>20.334326999999998</v>
      </c>
      <c r="M33" s="85">
        <v>99.99</v>
      </c>
      <c r="N33" s="73"/>
      <c r="O33" s="83">
        <v>2.0332294000000001E-2</v>
      </c>
      <c r="P33" s="84">
        <v>2.2593696666666667E-9</v>
      </c>
      <c r="Q33" s="84">
        <f t="shared" si="0"/>
        <v>9.6561653855492772E-6</v>
      </c>
      <c r="R33" s="84">
        <f>O33/'סכום נכסי הקרן'!$C$42</f>
        <v>3.9357386464724412E-6</v>
      </c>
    </row>
    <row r="34" spans="2:18">
      <c r="B34" s="75" t="s">
        <v>241</v>
      </c>
      <c r="C34" s="73" t="s">
        <v>242</v>
      </c>
      <c r="D34" s="86" t="s">
        <v>110</v>
      </c>
      <c r="E34" s="73" t="s">
        <v>210</v>
      </c>
      <c r="F34" s="73"/>
      <c r="G34" s="73"/>
      <c r="H34" s="83">
        <v>0.59000000004934305</v>
      </c>
      <c r="I34" s="86" t="s">
        <v>119</v>
      </c>
      <c r="J34" s="87">
        <v>0</v>
      </c>
      <c r="K34" s="84">
        <v>5.0000000061678766E-4</v>
      </c>
      <c r="L34" s="83">
        <v>6487.16</v>
      </c>
      <c r="M34" s="85">
        <v>99.97</v>
      </c>
      <c r="N34" s="73"/>
      <c r="O34" s="83">
        <v>6.4852138520000002</v>
      </c>
      <c r="P34" s="84">
        <v>9.2673714285714282E-7</v>
      </c>
      <c r="Q34" s="84">
        <f t="shared" si="0"/>
        <v>3.0799425542227107E-3</v>
      </c>
      <c r="R34" s="84">
        <f>O34/'סכום נכסי הקרן'!$C$42</f>
        <v>1.2553481072010274E-3</v>
      </c>
    </row>
    <row r="35" spans="2:18">
      <c r="B35" s="75" t="s">
        <v>243</v>
      </c>
      <c r="C35" s="73" t="s">
        <v>244</v>
      </c>
      <c r="D35" s="86" t="s">
        <v>110</v>
      </c>
      <c r="E35" s="73" t="s">
        <v>210</v>
      </c>
      <c r="F35" s="73"/>
      <c r="G35" s="73"/>
      <c r="H35" s="83">
        <v>0.6700000000004328</v>
      </c>
      <c r="I35" s="86" t="s">
        <v>119</v>
      </c>
      <c r="J35" s="87">
        <v>0</v>
      </c>
      <c r="K35" s="84">
        <v>6.0000000007791776E-4</v>
      </c>
      <c r="L35" s="83">
        <v>46221.014999999999</v>
      </c>
      <c r="M35" s="85">
        <v>99.96</v>
      </c>
      <c r="N35" s="73"/>
      <c r="O35" s="83">
        <v>46.202526594000005</v>
      </c>
      <c r="P35" s="84">
        <v>6.6030021428571428E-6</v>
      </c>
      <c r="Q35" s="84">
        <f t="shared" si="0"/>
        <v>2.194239558123165E-2</v>
      </c>
      <c r="R35" s="84">
        <f>O35/'סכום נכסי הקרן'!$C$42</f>
        <v>8.9434605598697602E-3</v>
      </c>
    </row>
    <row r="36" spans="2:18">
      <c r="B36" s="76"/>
      <c r="C36" s="73"/>
      <c r="D36" s="73"/>
      <c r="E36" s="73"/>
      <c r="F36" s="73"/>
      <c r="G36" s="73"/>
      <c r="H36" s="73"/>
      <c r="I36" s="73"/>
      <c r="J36" s="73"/>
      <c r="K36" s="84"/>
      <c r="L36" s="83"/>
      <c r="M36" s="85"/>
      <c r="N36" s="73"/>
      <c r="O36" s="73"/>
      <c r="P36" s="73"/>
      <c r="Q36" s="84"/>
      <c r="R36" s="73"/>
    </row>
    <row r="37" spans="2:18">
      <c r="B37" s="74" t="s">
        <v>23</v>
      </c>
      <c r="C37" s="71"/>
      <c r="D37" s="71"/>
      <c r="E37" s="71"/>
      <c r="F37" s="71"/>
      <c r="G37" s="71"/>
      <c r="H37" s="80">
        <v>8.0521708025037082</v>
      </c>
      <c r="I37" s="71"/>
      <c r="J37" s="71"/>
      <c r="K37" s="81">
        <v>7.301529615846283E-3</v>
      </c>
      <c r="L37" s="80"/>
      <c r="M37" s="82"/>
      <c r="N37" s="71"/>
      <c r="O37" s="80">
        <v>1162.1007079139999</v>
      </c>
      <c r="P37" s="71"/>
      <c r="Q37" s="81">
        <f t="shared" si="0"/>
        <v>0.55190214297911866</v>
      </c>
      <c r="R37" s="81">
        <f>O37/'סכום נכסי הקרן'!$C$42</f>
        <v>0.22494877691765189</v>
      </c>
    </row>
    <row r="38" spans="2:18">
      <c r="B38" s="75" t="s">
        <v>245</v>
      </c>
      <c r="C38" s="73" t="s">
        <v>246</v>
      </c>
      <c r="D38" s="86" t="s">
        <v>110</v>
      </c>
      <c r="E38" s="73" t="s">
        <v>210</v>
      </c>
      <c r="F38" s="73"/>
      <c r="G38" s="73"/>
      <c r="H38" s="83">
        <v>5.1400000000179311</v>
      </c>
      <c r="I38" s="86" t="s">
        <v>119</v>
      </c>
      <c r="J38" s="87">
        <v>6.25E-2</v>
      </c>
      <c r="K38" s="84">
        <v>3.5000000000253739E-3</v>
      </c>
      <c r="L38" s="83">
        <v>43776.357436999999</v>
      </c>
      <c r="M38" s="85">
        <v>135.04</v>
      </c>
      <c r="N38" s="73"/>
      <c r="O38" s="83">
        <v>59.115594470999994</v>
      </c>
      <c r="P38" s="84">
        <v>2.6459317165963948E-6</v>
      </c>
      <c r="Q38" s="84">
        <f t="shared" si="0"/>
        <v>2.8075039495151818E-2</v>
      </c>
      <c r="R38" s="84">
        <f>O38/'סכום נכסי הקרן'!$C$42</f>
        <v>1.1443053586019721E-2</v>
      </c>
    </row>
    <row r="39" spans="2:18">
      <c r="B39" s="75" t="s">
        <v>247</v>
      </c>
      <c r="C39" s="73" t="s">
        <v>248</v>
      </c>
      <c r="D39" s="86" t="s">
        <v>110</v>
      </c>
      <c r="E39" s="73" t="s">
        <v>210</v>
      </c>
      <c r="F39" s="73"/>
      <c r="G39" s="73"/>
      <c r="H39" s="83">
        <v>3.0499999999702023</v>
      </c>
      <c r="I39" s="86" t="s">
        <v>119</v>
      </c>
      <c r="J39" s="87">
        <v>3.7499999999999999E-2</v>
      </c>
      <c r="K39" s="84">
        <v>1.8999999998970604E-3</v>
      </c>
      <c r="L39" s="83">
        <v>32282.229213999999</v>
      </c>
      <c r="M39" s="85">
        <v>114.35</v>
      </c>
      <c r="N39" s="73"/>
      <c r="O39" s="83">
        <v>36.914729901999998</v>
      </c>
      <c r="P39" s="84">
        <v>1.540382955990223E-6</v>
      </c>
      <c r="Q39" s="84">
        <f t="shared" si="0"/>
        <v>1.7531456956927399E-2</v>
      </c>
      <c r="R39" s="84">
        <f>O39/'סכום נכסי הקרן'!$C$42</f>
        <v>7.1456142184149621E-3</v>
      </c>
    </row>
    <row r="40" spans="2:18">
      <c r="B40" s="75" t="s">
        <v>249</v>
      </c>
      <c r="C40" s="73" t="s">
        <v>250</v>
      </c>
      <c r="D40" s="86" t="s">
        <v>110</v>
      </c>
      <c r="E40" s="73" t="s">
        <v>210</v>
      </c>
      <c r="F40" s="73"/>
      <c r="G40" s="73"/>
      <c r="H40" s="83">
        <v>18.299999999985083</v>
      </c>
      <c r="I40" s="86" t="s">
        <v>119</v>
      </c>
      <c r="J40" s="87">
        <v>3.7499999999999999E-2</v>
      </c>
      <c r="K40" s="84">
        <v>1.8299999999989745E-2</v>
      </c>
      <c r="L40" s="83">
        <v>150494.35035699999</v>
      </c>
      <c r="M40" s="85">
        <v>142.52000000000001</v>
      </c>
      <c r="N40" s="73"/>
      <c r="O40" s="83">
        <v>214.48454833399998</v>
      </c>
      <c r="P40" s="84">
        <v>7.1796338037959024E-6</v>
      </c>
      <c r="Q40" s="84">
        <f t="shared" si="0"/>
        <v>0.10186249871057056</v>
      </c>
      <c r="R40" s="84">
        <f>O40/'סכום נכסי הקרן'!$C$42</f>
        <v>4.1517948046064554E-2</v>
      </c>
    </row>
    <row r="41" spans="2:18">
      <c r="B41" s="75" t="s">
        <v>251</v>
      </c>
      <c r="C41" s="73" t="s">
        <v>252</v>
      </c>
      <c r="D41" s="86" t="s">
        <v>110</v>
      </c>
      <c r="E41" s="73" t="s">
        <v>210</v>
      </c>
      <c r="F41" s="73"/>
      <c r="G41" s="73"/>
      <c r="H41" s="83">
        <v>2.5699999999946503</v>
      </c>
      <c r="I41" s="86" t="s">
        <v>119</v>
      </c>
      <c r="J41" s="87">
        <v>1.5E-3</v>
      </c>
      <c r="K41" s="84">
        <v>1.5999999999732554E-3</v>
      </c>
      <c r="L41" s="83">
        <v>149503.176072</v>
      </c>
      <c r="M41" s="85">
        <v>100.04</v>
      </c>
      <c r="N41" s="73"/>
      <c r="O41" s="83">
        <v>149.56297984000003</v>
      </c>
      <c r="P41" s="84">
        <v>1.4125237083713541E-5</v>
      </c>
      <c r="Q41" s="84">
        <f t="shared" si="0"/>
        <v>7.1030099647910488E-2</v>
      </c>
      <c r="R41" s="84">
        <f>O41/'סכום נכסי הקרן'!$C$42</f>
        <v>2.8951027357654122E-2</v>
      </c>
    </row>
    <row r="42" spans="2:18">
      <c r="B42" s="75" t="s">
        <v>253</v>
      </c>
      <c r="C42" s="73" t="s">
        <v>254</v>
      </c>
      <c r="D42" s="86" t="s">
        <v>110</v>
      </c>
      <c r="E42" s="73" t="s">
        <v>210</v>
      </c>
      <c r="F42" s="73"/>
      <c r="G42" s="73"/>
      <c r="H42" s="83">
        <v>1.8999999999961794</v>
      </c>
      <c r="I42" s="86" t="s">
        <v>119</v>
      </c>
      <c r="J42" s="87">
        <v>1.2500000000000001E-2</v>
      </c>
      <c r="K42" s="84">
        <v>4.9999999997134466E-4</v>
      </c>
      <c r="L42" s="83">
        <v>102228.92879999999</v>
      </c>
      <c r="M42" s="85">
        <v>102.41</v>
      </c>
      <c r="N42" s="73"/>
      <c r="O42" s="83">
        <v>104.692650466</v>
      </c>
      <c r="P42" s="84">
        <v>6.7014920784272311E-6</v>
      </c>
      <c r="Q42" s="84">
        <f t="shared" si="0"/>
        <v>4.9720388046287277E-2</v>
      </c>
      <c r="R42" s="84">
        <f>O42/'סכום נכסי הקרן'!$C$42</f>
        <v>2.0265441294556694E-2</v>
      </c>
    </row>
    <row r="43" spans="2:18">
      <c r="B43" s="75" t="s">
        <v>255</v>
      </c>
      <c r="C43" s="73" t="s">
        <v>256</v>
      </c>
      <c r="D43" s="86" t="s">
        <v>110</v>
      </c>
      <c r="E43" s="73" t="s">
        <v>210</v>
      </c>
      <c r="F43" s="73"/>
      <c r="G43" s="73"/>
      <c r="H43" s="83">
        <v>2.8700000000123098</v>
      </c>
      <c r="I43" s="86" t="s">
        <v>119</v>
      </c>
      <c r="J43" s="87">
        <v>1.4999999999999999E-2</v>
      </c>
      <c r="K43" s="84">
        <v>1.7000000000889001E-3</v>
      </c>
      <c r="L43" s="83">
        <v>56242.920293000003</v>
      </c>
      <c r="M43" s="85">
        <v>104</v>
      </c>
      <c r="N43" s="73"/>
      <c r="O43" s="83">
        <v>58.492636644000001</v>
      </c>
      <c r="P43" s="84">
        <v>3.3443762359323033E-6</v>
      </c>
      <c r="Q43" s="84">
        <f t="shared" si="0"/>
        <v>2.7779185824841211E-2</v>
      </c>
      <c r="R43" s="84">
        <f>O43/'סכום נכסי הקרן'!$C$42</f>
        <v>1.1322467134001746E-2</v>
      </c>
    </row>
    <row r="44" spans="2:18">
      <c r="B44" s="75" t="s">
        <v>257</v>
      </c>
      <c r="C44" s="73" t="s">
        <v>258</v>
      </c>
      <c r="D44" s="86" t="s">
        <v>110</v>
      </c>
      <c r="E44" s="73" t="s">
        <v>210</v>
      </c>
      <c r="F44" s="73"/>
      <c r="G44" s="73"/>
      <c r="H44" s="83">
        <v>7.9999999760470147E-2</v>
      </c>
      <c r="I44" s="86" t="s">
        <v>119</v>
      </c>
      <c r="J44" s="87">
        <v>5.0000000000000001E-3</v>
      </c>
      <c r="K44" s="84">
        <v>2.5999999972054848E-3</v>
      </c>
      <c r="L44" s="83">
        <v>498.588145</v>
      </c>
      <c r="M44" s="85">
        <v>100.48</v>
      </c>
      <c r="N44" s="73"/>
      <c r="O44" s="83">
        <v>0.500981389</v>
      </c>
      <c r="P44" s="84">
        <v>1.2164504085335162E-7</v>
      </c>
      <c r="Q44" s="84">
        <f t="shared" si="0"/>
        <v>2.3792490642060346E-4</v>
      </c>
      <c r="R44" s="84">
        <f>O44/'סכום נכסי הקרן'!$C$42</f>
        <v>9.697537394701963E-5</v>
      </c>
    </row>
    <row r="45" spans="2:18">
      <c r="B45" s="75" t="s">
        <v>259</v>
      </c>
      <c r="C45" s="73" t="s">
        <v>260</v>
      </c>
      <c r="D45" s="86" t="s">
        <v>110</v>
      </c>
      <c r="E45" s="73" t="s">
        <v>210</v>
      </c>
      <c r="F45" s="73"/>
      <c r="G45" s="73"/>
      <c r="H45" s="83">
        <v>1.0299999999843303</v>
      </c>
      <c r="I45" s="86" t="s">
        <v>119</v>
      </c>
      <c r="J45" s="87">
        <v>5.5E-2</v>
      </c>
      <c r="K45" s="84">
        <v>3.9999999979107361E-4</v>
      </c>
      <c r="L45" s="83">
        <v>15527.571553</v>
      </c>
      <c r="M45" s="85">
        <v>110.97</v>
      </c>
      <c r="N45" s="73"/>
      <c r="O45" s="83">
        <v>17.230945409</v>
      </c>
      <c r="P45" s="84">
        <v>8.7619783939023101E-7</v>
      </c>
      <c r="Q45" s="84">
        <f t="shared" si="0"/>
        <v>8.1832801856335062E-3</v>
      </c>
      <c r="R45" s="84">
        <f>O45/'סכום נכסי הקרן'!$C$42</f>
        <v>3.3354080833898126E-3</v>
      </c>
    </row>
    <row r="46" spans="2:18">
      <c r="B46" s="75" t="s">
        <v>261</v>
      </c>
      <c r="C46" s="73" t="s">
        <v>262</v>
      </c>
      <c r="D46" s="86" t="s">
        <v>110</v>
      </c>
      <c r="E46" s="73" t="s">
        <v>210</v>
      </c>
      <c r="F46" s="73"/>
      <c r="G46" s="73"/>
      <c r="H46" s="83">
        <v>14.55999999997352</v>
      </c>
      <c r="I46" s="86" t="s">
        <v>119</v>
      </c>
      <c r="J46" s="87">
        <v>5.5E-2</v>
      </c>
      <c r="K46" s="84">
        <v>1.5200000000027875E-2</v>
      </c>
      <c r="L46" s="83">
        <v>48823.842238999998</v>
      </c>
      <c r="M46" s="85">
        <v>176.34</v>
      </c>
      <c r="N46" s="73"/>
      <c r="O46" s="83">
        <v>86.09596106299999</v>
      </c>
      <c r="P46" s="84">
        <v>2.5097553658634127E-6</v>
      </c>
      <c r="Q46" s="84">
        <f t="shared" si="0"/>
        <v>4.0888491925807229E-2</v>
      </c>
      <c r="R46" s="84">
        <f>O46/'סכום נכסי הקרן'!$C$42</f>
        <v>1.6665665038132715E-2</v>
      </c>
    </row>
    <row r="47" spans="2:18">
      <c r="B47" s="75" t="s">
        <v>263</v>
      </c>
      <c r="C47" s="73" t="s">
        <v>264</v>
      </c>
      <c r="D47" s="86" t="s">
        <v>110</v>
      </c>
      <c r="E47" s="73" t="s">
        <v>210</v>
      </c>
      <c r="F47" s="73"/>
      <c r="G47" s="73"/>
      <c r="H47" s="83">
        <v>2.1300000000007517</v>
      </c>
      <c r="I47" s="86" t="s">
        <v>119</v>
      </c>
      <c r="J47" s="87">
        <v>4.2500000000000003E-2</v>
      </c>
      <c r="K47" s="84">
        <v>1E-3</v>
      </c>
      <c r="L47" s="83">
        <v>118242.43285500001</v>
      </c>
      <c r="M47" s="85">
        <v>112.5</v>
      </c>
      <c r="N47" s="73"/>
      <c r="O47" s="83">
        <v>133.02274262999998</v>
      </c>
      <c r="P47" s="84">
        <v>6.4279525930962877E-6</v>
      </c>
      <c r="Q47" s="84">
        <f t="shared" si="0"/>
        <v>6.3174848980377521E-2</v>
      </c>
      <c r="R47" s="84">
        <f>O47/'סכום נכסי הקרן'!$C$42</f>
        <v>2.5749320220760534E-2</v>
      </c>
    </row>
    <row r="48" spans="2:18">
      <c r="B48" s="75" t="s">
        <v>265</v>
      </c>
      <c r="C48" s="73" t="s">
        <v>266</v>
      </c>
      <c r="D48" s="86" t="s">
        <v>110</v>
      </c>
      <c r="E48" s="73" t="s">
        <v>210</v>
      </c>
      <c r="F48" s="73"/>
      <c r="G48" s="73"/>
      <c r="H48" s="83">
        <v>5.870000000105648</v>
      </c>
      <c r="I48" s="86" t="s">
        <v>119</v>
      </c>
      <c r="J48" s="87">
        <v>0.02</v>
      </c>
      <c r="K48" s="84">
        <v>4.1000000002602904E-3</v>
      </c>
      <c r="L48" s="83">
        <v>11734.019990000001</v>
      </c>
      <c r="M48" s="85">
        <v>111.32</v>
      </c>
      <c r="N48" s="73"/>
      <c r="O48" s="83">
        <v>13.062310826000001</v>
      </c>
      <c r="P48" s="84">
        <v>6.2670100122775615E-7</v>
      </c>
      <c r="Q48" s="84">
        <f t="shared" si="0"/>
        <v>6.2035220252720522E-3</v>
      </c>
      <c r="R48" s="84">
        <f>O48/'סכום נכסי הקרן'!$C$42</f>
        <v>2.5284821048782574E-3</v>
      </c>
    </row>
    <row r="49" spans="2:18">
      <c r="B49" s="75" t="s">
        <v>267</v>
      </c>
      <c r="C49" s="73" t="s">
        <v>268</v>
      </c>
      <c r="D49" s="86" t="s">
        <v>110</v>
      </c>
      <c r="E49" s="73" t="s">
        <v>210</v>
      </c>
      <c r="F49" s="73"/>
      <c r="G49" s="73"/>
      <c r="H49" s="83">
        <v>8.8200000001274894</v>
      </c>
      <c r="I49" s="86" t="s">
        <v>119</v>
      </c>
      <c r="J49" s="87">
        <v>0.01</v>
      </c>
      <c r="K49" s="84">
        <v>7.7000000003113137E-3</v>
      </c>
      <c r="L49" s="83">
        <v>6562.5317670000004</v>
      </c>
      <c r="M49" s="85">
        <v>102.79</v>
      </c>
      <c r="N49" s="73"/>
      <c r="O49" s="83">
        <v>6.7456267269999994</v>
      </c>
      <c r="P49" s="84">
        <v>3.9837857922829849E-7</v>
      </c>
      <c r="Q49" s="84">
        <f t="shared" si="0"/>
        <v>3.2036172261277283E-3</v>
      </c>
      <c r="R49" s="84">
        <f>O49/'סכום נכסי הקרן'!$C$42</f>
        <v>1.3057564387044228E-3</v>
      </c>
    </row>
    <row r="50" spans="2:18">
      <c r="B50" s="75" t="s">
        <v>269</v>
      </c>
      <c r="C50" s="73" t="s">
        <v>270</v>
      </c>
      <c r="D50" s="86" t="s">
        <v>110</v>
      </c>
      <c r="E50" s="73" t="s">
        <v>210</v>
      </c>
      <c r="F50" s="73"/>
      <c r="G50" s="73"/>
      <c r="H50" s="83">
        <v>0.33</v>
      </c>
      <c r="I50" s="86" t="s">
        <v>119</v>
      </c>
      <c r="J50" s="87">
        <v>0.01</v>
      </c>
      <c r="K50" s="84">
        <v>-6.0000000000000006E-4</v>
      </c>
      <c r="L50" s="83">
        <v>857.24713999999994</v>
      </c>
      <c r="M50" s="85">
        <v>101.02</v>
      </c>
      <c r="N50" s="73"/>
      <c r="O50" s="83">
        <v>0.86599110000000001</v>
      </c>
      <c r="P50" s="84">
        <v>7.8019284980869477E-8</v>
      </c>
      <c r="Q50" s="84">
        <f t="shared" si="0"/>
        <v>4.1127446239040921E-4</v>
      </c>
      <c r="R50" s="84">
        <f>O50/'סכום נכסי הקרן'!$C$42</f>
        <v>1.6763059986104768E-4</v>
      </c>
    </row>
    <row r="51" spans="2:18">
      <c r="B51" s="75" t="s">
        <v>271</v>
      </c>
      <c r="C51" s="73" t="s">
        <v>272</v>
      </c>
      <c r="D51" s="86" t="s">
        <v>110</v>
      </c>
      <c r="E51" s="73" t="s">
        <v>210</v>
      </c>
      <c r="F51" s="73"/>
      <c r="G51" s="73"/>
      <c r="H51" s="83">
        <v>14.559999999968449</v>
      </c>
      <c r="I51" s="86" t="s">
        <v>119</v>
      </c>
      <c r="J51" s="87">
        <v>1.4999999999999999E-2</v>
      </c>
      <c r="K51" s="84">
        <v>1.4300000000004221E-2</v>
      </c>
      <c r="L51" s="83">
        <v>139353.86817199999</v>
      </c>
      <c r="M51" s="85">
        <v>101.9</v>
      </c>
      <c r="N51" s="73"/>
      <c r="O51" s="83">
        <v>142.001593958</v>
      </c>
      <c r="P51" s="84">
        <v>1.175013739074931E-5</v>
      </c>
      <c r="Q51" s="84">
        <f t="shared" si="0"/>
        <v>6.7439063996913629E-2</v>
      </c>
      <c r="R51" s="84">
        <f>O51/'סכום נכסי הקרן'!$C$42</f>
        <v>2.7487363757438689E-2</v>
      </c>
    </row>
    <row r="52" spans="2:18">
      <c r="B52" s="75" t="s">
        <v>273</v>
      </c>
      <c r="C52" s="73" t="s">
        <v>274</v>
      </c>
      <c r="D52" s="86" t="s">
        <v>110</v>
      </c>
      <c r="E52" s="73" t="s">
        <v>210</v>
      </c>
      <c r="F52" s="73"/>
      <c r="G52" s="73"/>
      <c r="H52" s="83">
        <v>1.5700000000025234</v>
      </c>
      <c r="I52" s="86" t="s">
        <v>119</v>
      </c>
      <c r="J52" s="87">
        <v>7.4999999999999997E-3</v>
      </c>
      <c r="K52" s="84">
        <v>4.0000000006987446E-4</v>
      </c>
      <c r="L52" s="83">
        <v>50789.623800999994</v>
      </c>
      <c r="M52" s="85">
        <v>101.44</v>
      </c>
      <c r="N52" s="73"/>
      <c r="O52" s="83">
        <v>51.520996191000002</v>
      </c>
      <c r="P52" s="84">
        <v>3.2830614494238661E-6</v>
      </c>
      <c r="Q52" s="84">
        <f t="shared" si="0"/>
        <v>2.4468230689982662E-2</v>
      </c>
      <c r="R52" s="84">
        <f>O52/'סכום נכסי הקרן'!$C$42</f>
        <v>9.9729610349760904E-3</v>
      </c>
    </row>
    <row r="53" spans="2:18">
      <c r="B53" s="75" t="s">
        <v>275</v>
      </c>
      <c r="C53" s="73" t="s">
        <v>276</v>
      </c>
      <c r="D53" s="86" t="s">
        <v>110</v>
      </c>
      <c r="E53" s="73" t="s">
        <v>210</v>
      </c>
      <c r="F53" s="73"/>
      <c r="G53" s="73"/>
      <c r="H53" s="83">
        <v>4.4999999999804263</v>
      </c>
      <c r="I53" s="86" t="s">
        <v>119</v>
      </c>
      <c r="J53" s="87">
        <v>1.7500000000000002E-2</v>
      </c>
      <c r="K53" s="84">
        <v>2.9000000000456733E-3</v>
      </c>
      <c r="L53" s="83">
        <v>71385.892613000004</v>
      </c>
      <c r="M53" s="85">
        <v>107.35</v>
      </c>
      <c r="N53" s="73"/>
      <c r="O53" s="83">
        <v>76.632752884999988</v>
      </c>
      <c r="P53" s="84">
        <v>3.6596015194653919E-6</v>
      </c>
      <c r="Q53" s="84">
        <f t="shared" si="0"/>
        <v>3.6394247289926476E-2</v>
      </c>
      <c r="R53" s="84">
        <f>O53/'סכום נכסי הקרן'!$C$42</f>
        <v>1.4833864153010325E-2</v>
      </c>
    </row>
    <row r="54" spans="2:18">
      <c r="B54" s="75" t="s">
        <v>277</v>
      </c>
      <c r="C54" s="73" t="s">
        <v>278</v>
      </c>
      <c r="D54" s="86" t="s">
        <v>110</v>
      </c>
      <c r="E54" s="73" t="s">
        <v>210</v>
      </c>
      <c r="F54" s="73"/>
      <c r="G54" s="73"/>
      <c r="H54" s="83">
        <v>7.2000000001971749</v>
      </c>
      <c r="I54" s="86" t="s">
        <v>119</v>
      </c>
      <c r="J54" s="87">
        <v>2.2499999999999999E-2</v>
      </c>
      <c r="K54" s="84">
        <v>5.6999999999731129E-3</v>
      </c>
      <c r="L54" s="83">
        <v>9851.3736150000004</v>
      </c>
      <c r="M54" s="85">
        <v>113.26</v>
      </c>
      <c r="N54" s="73"/>
      <c r="O54" s="83">
        <v>11.157666078999998</v>
      </c>
      <c r="P54" s="84">
        <v>5.5592591759708257E-7</v>
      </c>
      <c r="Q54" s="84">
        <f t="shared" si="0"/>
        <v>5.2989726085781123E-3</v>
      </c>
      <c r="R54" s="84">
        <f>O54/'סכום נכסי הקרן'!$C$42</f>
        <v>2.1597984758411877E-3</v>
      </c>
    </row>
    <row r="55" spans="2:18">
      <c r="B55" s="76"/>
      <c r="C55" s="73"/>
      <c r="D55" s="73"/>
      <c r="E55" s="73"/>
      <c r="F55" s="73"/>
      <c r="G55" s="73"/>
      <c r="H55" s="73"/>
      <c r="I55" s="73"/>
      <c r="J55" s="73"/>
      <c r="K55" s="84"/>
      <c r="L55" s="83"/>
      <c r="M55" s="85"/>
      <c r="N55" s="73"/>
      <c r="O55" s="73"/>
      <c r="P55" s="73"/>
      <c r="Q55" s="84"/>
      <c r="R55" s="73"/>
    </row>
    <row r="56" spans="2:18">
      <c r="B56" s="70" t="s">
        <v>178</v>
      </c>
      <c r="C56" s="71"/>
      <c r="D56" s="71"/>
      <c r="E56" s="71"/>
      <c r="F56" s="71"/>
      <c r="G56" s="71"/>
      <c r="H56" s="80">
        <v>23.768619481424182</v>
      </c>
      <c r="I56" s="71"/>
      <c r="J56" s="71"/>
      <c r="K56" s="81">
        <v>3.0797810583363078E-2</v>
      </c>
      <c r="L56" s="80"/>
      <c r="M56" s="82"/>
      <c r="N56" s="71"/>
      <c r="O56" s="80">
        <v>7.0504159600000005</v>
      </c>
      <c r="P56" s="71"/>
      <c r="Q56" s="81">
        <f t="shared" si="0"/>
        <v>3.3483670139078346E-3</v>
      </c>
      <c r="R56" s="81">
        <f>O56/'סכום נכסי הקרן'!$C$42</f>
        <v>1.36475473783126E-3</v>
      </c>
    </row>
    <row r="57" spans="2:18">
      <c r="B57" s="74" t="s">
        <v>57</v>
      </c>
      <c r="C57" s="71"/>
      <c r="D57" s="71"/>
      <c r="E57" s="71"/>
      <c r="F57" s="71"/>
      <c r="G57" s="71"/>
      <c r="H57" s="80">
        <v>23.768619481424182</v>
      </c>
      <c r="I57" s="71"/>
      <c r="J57" s="71"/>
      <c r="K57" s="81">
        <v>3.0797810583363078E-2</v>
      </c>
      <c r="L57" s="80"/>
      <c r="M57" s="82"/>
      <c r="N57" s="71"/>
      <c r="O57" s="80">
        <v>7.0504159600000005</v>
      </c>
      <c r="P57" s="71"/>
      <c r="Q57" s="81">
        <f t="shared" si="0"/>
        <v>3.3483670139078346E-3</v>
      </c>
      <c r="R57" s="81">
        <f>O57/'סכום נכסי הקרן'!$C$42</f>
        <v>1.36475473783126E-3</v>
      </c>
    </row>
    <row r="58" spans="2:18">
      <c r="B58" s="75" t="s">
        <v>279</v>
      </c>
      <c r="C58" s="73" t="s">
        <v>280</v>
      </c>
      <c r="D58" s="86" t="s">
        <v>27</v>
      </c>
      <c r="E58" s="73" t="s">
        <v>281</v>
      </c>
      <c r="F58" s="73" t="s">
        <v>282</v>
      </c>
      <c r="G58" s="73"/>
      <c r="H58" s="83">
        <v>22.179999998888267</v>
      </c>
      <c r="I58" s="86" t="s">
        <v>118</v>
      </c>
      <c r="J58" s="87">
        <v>3.7999999999999999E-2</v>
      </c>
      <c r="K58" s="84">
        <v>2.979999999888442E-2</v>
      </c>
      <c r="L58" s="83">
        <v>1357.8929999999998</v>
      </c>
      <c r="M58" s="85">
        <v>119.09187</v>
      </c>
      <c r="N58" s="73"/>
      <c r="O58" s="83">
        <v>5.1991055210000008</v>
      </c>
      <c r="P58" s="84">
        <v>2.7157859999999995E-7</v>
      </c>
      <c r="Q58" s="84">
        <f t="shared" si="0"/>
        <v>2.4691470016958415E-3</v>
      </c>
      <c r="R58" s="84">
        <f>O58/'סכום נכסי הקרן'!$C$42</f>
        <v>1.0063950740672911E-3</v>
      </c>
    </row>
    <row r="59" spans="2:18">
      <c r="B59" s="75" t="s">
        <v>283</v>
      </c>
      <c r="C59" s="73" t="s">
        <v>284</v>
      </c>
      <c r="D59" s="86" t="s">
        <v>27</v>
      </c>
      <c r="E59" s="73" t="s">
        <v>281</v>
      </c>
      <c r="F59" s="73" t="s">
        <v>282</v>
      </c>
      <c r="G59" s="73"/>
      <c r="H59" s="83">
        <v>28.229999997855572</v>
      </c>
      <c r="I59" s="86" t="s">
        <v>118</v>
      </c>
      <c r="J59" s="87">
        <v>4.4999999999999998E-2</v>
      </c>
      <c r="K59" s="84">
        <v>3.3599999999783935E-2</v>
      </c>
      <c r="L59" s="83">
        <v>432.45</v>
      </c>
      <c r="M59" s="85">
        <v>133.15649999999999</v>
      </c>
      <c r="N59" s="73"/>
      <c r="O59" s="83">
        <v>1.8513104390000001</v>
      </c>
      <c r="P59" s="84">
        <v>4.3244999999999998E-7</v>
      </c>
      <c r="Q59" s="84">
        <f t="shared" si="0"/>
        <v>8.7922001221199325E-4</v>
      </c>
      <c r="R59" s="84">
        <f>O59/'סכום נכסי הקרן'!$C$42</f>
        <v>3.5835966376396891E-4</v>
      </c>
    </row>
    <row r="60" spans="2:18"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</row>
    <row r="61" spans="2:18">
      <c r="B61" s="113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</row>
    <row r="62" spans="2:18">
      <c r="B62" s="115" t="s">
        <v>102</v>
      </c>
      <c r="C62" s="117"/>
      <c r="D62" s="117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</row>
    <row r="63" spans="2:18">
      <c r="B63" s="115" t="s">
        <v>181</v>
      </c>
      <c r="C63" s="117"/>
      <c r="D63" s="117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</row>
    <row r="64" spans="2:18">
      <c r="B64" s="136" t="s">
        <v>189</v>
      </c>
      <c r="C64" s="136"/>
      <c r="D64" s="136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</row>
    <row r="65" spans="2:18">
      <c r="B65" s="113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</row>
    <row r="66" spans="2:18">
      <c r="B66" s="113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</row>
    <row r="67" spans="2:18"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</row>
    <row r="68" spans="2:18"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</row>
    <row r="69" spans="2:18">
      <c r="B69" s="113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</row>
    <row r="70" spans="2:18">
      <c r="B70" s="113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</row>
    <row r="71" spans="2:18">
      <c r="B71" s="113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</row>
    <row r="72" spans="2:18">
      <c r="B72" s="113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</row>
    <row r="73" spans="2:18">
      <c r="B73" s="113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</row>
    <row r="74" spans="2:18"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</row>
    <row r="75" spans="2:18">
      <c r="B75" s="113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</row>
    <row r="76" spans="2:18">
      <c r="B76" s="113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</row>
    <row r="77" spans="2:18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</row>
    <row r="78" spans="2:18">
      <c r="B78" s="113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</row>
    <row r="79" spans="2:18">
      <c r="B79" s="113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</row>
    <row r="80" spans="2:18">
      <c r="B80" s="113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</row>
    <row r="81" spans="2:18">
      <c r="B81" s="113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</row>
    <row r="82" spans="2:18">
      <c r="B82" s="113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</row>
    <row r="83" spans="2:18">
      <c r="B83" s="113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</row>
    <row r="84" spans="2:18">
      <c r="B84" s="113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</row>
    <row r="85" spans="2:18">
      <c r="B85" s="113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</row>
    <row r="86" spans="2:18"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</row>
    <row r="87" spans="2:18">
      <c r="B87" s="113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</row>
    <row r="88" spans="2:18">
      <c r="B88" s="113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</row>
    <row r="89" spans="2:18">
      <c r="B89" s="113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</row>
    <row r="90" spans="2:18">
      <c r="B90" s="113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</row>
    <row r="91" spans="2:18">
      <c r="B91" s="113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</row>
    <row r="92" spans="2:18">
      <c r="B92" s="113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</row>
    <row r="93" spans="2:18">
      <c r="B93" s="113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</row>
    <row r="94" spans="2:18">
      <c r="B94" s="113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</row>
    <row r="95" spans="2:18">
      <c r="B95" s="113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</row>
    <row r="96" spans="2:18">
      <c r="B96" s="113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</row>
    <row r="97" spans="2:18"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</row>
    <row r="98" spans="2:18">
      <c r="B98" s="113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</row>
    <row r="99" spans="2:18">
      <c r="B99" s="113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</row>
    <row r="100" spans="2:18">
      <c r="B100" s="113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</row>
    <row r="101" spans="2:18">
      <c r="B101" s="113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</row>
    <row r="102" spans="2:18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</row>
    <row r="103" spans="2:18">
      <c r="B103" s="113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</row>
    <row r="104" spans="2:18">
      <c r="B104" s="113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</row>
    <row r="105" spans="2:18">
      <c r="B105" s="113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</row>
    <row r="106" spans="2:18"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</row>
    <row r="107" spans="2:18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</row>
    <row r="108" spans="2:18">
      <c r="B108" s="113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</row>
    <row r="109" spans="2:18">
      <c r="B109" s="113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</row>
    <row r="110" spans="2:18">
      <c r="B110" s="113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</row>
    <row r="111" spans="2:18">
      <c r="B111" s="113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</row>
    <row r="112" spans="2:18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</row>
    <row r="113" spans="2:18">
      <c r="B113" s="113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</row>
    <row r="114" spans="2:18">
      <c r="B114" s="113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</row>
    <row r="115" spans="2:18">
      <c r="B115" s="113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</row>
    <row r="116" spans="2:18">
      <c r="B116" s="113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</row>
    <row r="117" spans="2:18">
      <c r="B117" s="113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</row>
    <row r="118" spans="2:18">
      <c r="B118" s="113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</row>
    <row r="119" spans="2:18">
      <c r="B119" s="113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</row>
    <row r="120" spans="2:18">
      <c r="B120" s="113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</row>
    <row r="121" spans="2:18">
      <c r="B121" s="113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</row>
    <row r="122" spans="2:18">
      <c r="B122" s="113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</row>
    <row r="123" spans="2:18">
      <c r="B123" s="113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</row>
    <row r="124" spans="2:18">
      <c r="B124" s="113"/>
      <c r="C124" s="114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</row>
    <row r="125" spans="2:18">
      <c r="B125" s="113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</row>
    <row r="126" spans="2:18">
      <c r="B126" s="113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</row>
    <row r="127" spans="2:18">
      <c r="B127" s="113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</row>
    <row r="128" spans="2:18">
      <c r="B128" s="113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</row>
    <row r="129" spans="2:18">
      <c r="B129" s="113"/>
      <c r="C129" s="114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</row>
    <row r="130" spans="2:18">
      <c r="B130" s="113"/>
      <c r="C130" s="114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</row>
    <row r="131" spans="2:18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</row>
    <row r="132" spans="2:18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</row>
    <row r="133" spans="2:18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</row>
    <row r="134" spans="2:18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</row>
    <row r="135" spans="2:18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</row>
    <row r="136" spans="2:18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</row>
    <row r="137" spans="2:18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</row>
    <row r="138" spans="2:18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</row>
    <row r="139" spans="2:18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</row>
    <row r="140" spans="2:18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</row>
    <row r="141" spans="2:18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</row>
    <row r="142" spans="2:18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</row>
    <row r="143" spans="2:18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</row>
    <row r="144" spans="2:18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</row>
    <row r="145" spans="2:18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</row>
    <row r="146" spans="2:18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</row>
    <row r="147" spans="2:18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</row>
    <row r="148" spans="2:18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</row>
    <row r="149" spans="2:18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</row>
    <row r="150" spans="2:18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</row>
    <row r="151" spans="2:18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</row>
    <row r="152" spans="2:18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</row>
    <row r="153" spans="2:18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</row>
    <row r="154" spans="2:18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</row>
    <row r="155" spans="2:18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</row>
    <row r="156" spans="2:18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</row>
    <row r="157" spans="2:18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</row>
    <row r="158" spans="2:18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</row>
    <row r="159" spans="2:18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</row>
    <row r="160" spans="2:18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</row>
    <row r="161" spans="2:18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</row>
    <row r="162" spans="2:18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</row>
    <row r="163" spans="2:18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</row>
    <row r="164" spans="2:18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</row>
    <row r="165" spans="2:18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</row>
    <row r="166" spans="2:18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</row>
    <row r="167" spans="2:18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</row>
    <row r="168" spans="2:18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</row>
    <row r="169" spans="2:18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</row>
    <row r="170" spans="2:18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</row>
    <row r="171" spans="2:18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</row>
    <row r="172" spans="2:18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</row>
    <row r="173" spans="2:18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</row>
    <row r="174" spans="2:18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</row>
    <row r="175" spans="2:18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</row>
    <row r="176" spans="2:18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</row>
    <row r="177" spans="2:18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</row>
    <row r="178" spans="2:18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</row>
    <row r="179" spans="2:18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</row>
    <row r="180" spans="2:18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</row>
    <row r="181" spans="2:18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</row>
    <row r="182" spans="2:18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</row>
    <row r="183" spans="2:18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</row>
    <row r="184" spans="2:18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</row>
    <row r="185" spans="2:18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</row>
    <row r="186" spans="2:18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</row>
    <row r="187" spans="2:18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</row>
    <row r="188" spans="2:18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</row>
    <row r="189" spans="2:18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</row>
    <row r="190" spans="2:18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2:18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</row>
    <row r="192" spans="2:18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</row>
    <row r="193" spans="2:18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</row>
    <row r="194" spans="2:18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</row>
    <row r="195" spans="2:18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</row>
    <row r="196" spans="2:18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</row>
    <row r="197" spans="2:18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</row>
    <row r="198" spans="2:18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</row>
    <row r="199" spans="2:18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</row>
    <row r="200" spans="2:18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</row>
    <row r="201" spans="2:18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</row>
    <row r="202" spans="2:18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</row>
    <row r="203" spans="2:18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</row>
    <row r="204" spans="2:18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</row>
    <row r="205" spans="2:18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</row>
    <row r="206" spans="2:18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</row>
    <row r="207" spans="2:18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</row>
    <row r="208" spans="2:18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</row>
    <row r="209" spans="2:18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</row>
    <row r="210" spans="2:18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</row>
    <row r="211" spans="2:18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</row>
    <row r="212" spans="2:18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</row>
    <row r="213" spans="2:18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</row>
    <row r="214" spans="2:18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</row>
    <row r="215" spans="2:18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</row>
    <row r="216" spans="2:18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2:18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</row>
    <row r="218" spans="2:18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</row>
    <row r="219" spans="2:18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</row>
    <row r="220" spans="2:18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</row>
    <row r="221" spans="2:18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</row>
    <row r="222" spans="2:18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</row>
    <row r="223" spans="2:18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</row>
    <row r="224" spans="2:18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</row>
    <row r="225" spans="2:18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</row>
    <row r="226" spans="2:18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</row>
    <row r="227" spans="2:18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</row>
    <row r="228" spans="2:18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</row>
    <row r="229" spans="2:18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</row>
    <row r="230" spans="2:18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</row>
    <row r="231" spans="2:18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</row>
    <row r="232" spans="2:18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</row>
    <row r="233" spans="2:18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</row>
    <row r="234" spans="2:18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</row>
    <row r="235" spans="2:18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</row>
    <row r="236" spans="2:18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</row>
    <row r="237" spans="2:18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</row>
    <row r="238" spans="2:18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</row>
    <row r="239" spans="2:18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</row>
    <row r="240" spans="2:18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</row>
    <row r="241" spans="2:18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</row>
    <row r="242" spans="2:18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</row>
    <row r="243" spans="2:18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</row>
    <row r="244" spans="2:18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</row>
    <row r="245" spans="2:18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</row>
    <row r="246" spans="2:18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</row>
    <row r="247" spans="2:18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</row>
    <row r="248" spans="2:18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</row>
    <row r="249" spans="2:18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</row>
    <row r="250" spans="2:18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</row>
    <row r="251" spans="2:18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</row>
    <row r="252" spans="2:18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</row>
    <row r="253" spans="2:18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</row>
    <row r="254" spans="2:18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</row>
    <row r="255" spans="2:18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</row>
    <row r="256" spans="2:18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</row>
    <row r="257" spans="2:18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</row>
    <row r="258" spans="2:18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</row>
    <row r="259" spans="2:18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</row>
    <row r="260" spans="2:18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</row>
    <row r="261" spans="2:18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</row>
    <row r="262" spans="2:18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</row>
    <row r="263" spans="2:18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</row>
    <row r="264" spans="2:18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</row>
    <row r="265" spans="2:18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</row>
    <row r="266" spans="2:18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</row>
    <row r="267" spans="2:18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</row>
    <row r="268" spans="2:18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</row>
    <row r="269" spans="2:18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</row>
    <row r="270" spans="2:18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</row>
    <row r="271" spans="2:18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</row>
    <row r="272" spans="2:18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</row>
    <row r="273" spans="2:18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</row>
    <row r="274" spans="2:18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</row>
    <row r="275" spans="2:18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</row>
    <row r="276" spans="2:18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</row>
    <row r="277" spans="2:18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</row>
    <row r="278" spans="2:18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</row>
    <row r="279" spans="2:18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</row>
    <row r="280" spans="2:18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</row>
    <row r="281" spans="2:18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</row>
    <row r="282" spans="2:18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</row>
    <row r="283" spans="2:18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</row>
    <row r="284" spans="2:18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</row>
    <row r="285" spans="2:18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</row>
    <row r="286" spans="2:18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</row>
    <row r="287" spans="2:18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</row>
    <row r="288" spans="2:18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</row>
    <row r="289" spans="2:18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</row>
    <row r="290" spans="2:18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</row>
    <row r="291" spans="2:18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</row>
    <row r="292" spans="2:18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</row>
    <row r="293" spans="2:18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</row>
    <row r="294" spans="2:18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</row>
    <row r="295" spans="2:18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</row>
    <row r="296" spans="2:18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</row>
    <row r="297" spans="2:18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2:18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</row>
    <row r="299" spans="2:18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</row>
    <row r="300" spans="2:18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</row>
    <row r="301" spans="2:18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</row>
    <row r="302" spans="2:18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</row>
    <row r="303" spans="2:18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</row>
    <row r="304" spans="2:18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</row>
    <row r="305" spans="2:18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</row>
    <row r="306" spans="2:18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</row>
    <row r="307" spans="2:18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</row>
    <row r="308" spans="2:18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</row>
    <row r="309" spans="2:18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</row>
    <row r="310" spans="2:18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</row>
    <row r="311" spans="2:18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</row>
    <row r="312" spans="2:18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</row>
    <row r="313" spans="2:18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</row>
    <row r="314" spans="2:18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</row>
    <row r="315" spans="2:18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</row>
    <row r="316" spans="2:18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</row>
    <row r="317" spans="2:18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</row>
    <row r="318" spans="2:18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</row>
    <row r="319" spans="2:18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</row>
    <row r="320" spans="2:18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</row>
    <row r="321" spans="2:18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</row>
    <row r="322" spans="2:18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</row>
    <row r="323" spans="2:18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</row>
    <row r="324" spans="2:18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</row>
    <row r="325" spans="2:18">
      <c r="B325" s="113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</row>
    <row r="326" spans="2:18">
      <c r="B326" s="113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</row>
    <row r="327" spans="2:18">
      <c r="B327" s="113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2:18">
      <c r="B328" s="113"/>
      <c r="C328" s="114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</row>
    <row r="329" spans="2:18">
      <c r="B329" s="113"/>
      <c r="C329" s="114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</row>
    <row r="330" spans="2:18">
      <c r="B330" s="113"/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</row>
    <row r="331" spans="2:18">
      <c r="B331" s="113"/>
      <c r="C331" s="114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</row>
    <row r="332" spans="2:18">
      <c r="B332" s="113"/>
      <c r="C332" s="114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</row>
    <row r="333" spans="2:18">
      <c r="B333" s="113"/>
      <c r="C333" s="114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</row>
    <row r="334" spans="2:18">
      <c r="B334" s="113"/>
      <c r="C334" s="114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</row>
    <row r="335" spans="2:18">
      <c r="B335" s="113"/>
      <c r="C335" s="114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</row>
    <row r="336" spans="2:18">
      <c r="B336" s="113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</row>
    <row r="337" spans="2:18">
      <c r="B337" s="113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</row>
    <row r="338" spans="2:18">
      <c r="B338" s="113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</row>
    <row r="339" spans="2:18">
      <c r="B339" s="113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</row>
    <row r="340" spans="2:18">
      <c r="B340" s="113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</row>
    <row r="341" spans="2:18">
      <c r="B341" s="113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</row>
    <row r="342" spans="2:18">
      <c r="B342" s="113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</row>
    <row r="343" spans="2:18">
      <c r="B343" s="113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</row>
    <row r="344" spans="2:18">
      <c r="B344" s="113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</row>
    <row r="345" spans="2:18">
      <c r="B345" s="113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</row>
    <row r="346" spans="2:18">
      <c r="B346" s="113"/>
      <c r="C346" s="114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</row>
    <row r="347" spans="2:18">
      <c r="B347" s="113"/>
      <c r="C347" s="114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</row>
    <row r="348" spans="2:18">
      <c r="B348" s="113"/>
      <c r="C348" s="114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</row>
    <row r="349" spans="2:18">
      <c r="B349" s="113"/>
      <c r="C349" s="114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</row>
    <row r="350" spans="2:18">
      <c r="B350" s="113"/>
      <c r="C350" s="114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</row>
    <row r="351" spans="2:18">
      <c r="B351" s="113"/>
      <c r="C351" s="114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</row>
    <row r="352" spans="2:18">
      <c r="B352" s="113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</row>
    <row r="353" spans="2:18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</row>
    <row r="354" spans="2:18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</row>
    <row r="355" spans="2:18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</row>
    <row r="356" spans="2:18">
      <c r="B356" s="113"/>
      <c r="C356" s="114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</row>
    <row r="357" spans="2:18">
      <c r="B357" s="113"/>
      <c r="C357" s="114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</row>
    <row r="358" spans="2:18">
      <c r="B358" s="113"/>
      <c r="C358" s="114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</row>
    <row r="359" spans="2:18">
      <c r="B359" s="113"/>
      <c r="C359" s="114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</row>
    <row r="360" spans="2:18">
      <c r="B360" s="113"/>
      <c r="C360" s="114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</row>
    <row r="361" spans="2:18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</row>
    <row r="362" spans="2:18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</row>
    <row r="363" spans="2:18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</row>
    <row r="364" spans="2:18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</row>
    <row r="365" spans="2:18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</row>
    <row r="366" spans="2:18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</row>
    <row r="367" spans="2:18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</row>
    <row r="368" spans="2:18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</row>
    <row r="369" spans="2:18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</row>
    <row r="370" spans="2:18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</row>
    <row r="371" spans="2:18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</row>
    <row r="372" spans="2:18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</row>
    <row r="373" spans="2:18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</row>
    <row r="374" spans="2:18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</row>
    <row r="375" spans="2:18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</row>
    <row r="376" spans="2:18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</row>
    <row r="377" spans="2:18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</row>
    <row r="378" spans="2:18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</row>
    <row r="379" spans="2:18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</row>
    <row r="380" spans="2:18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</row>
    <row r="381" spans="2:18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</row>
    <row r="382" spans="2:18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</row>
    <row r="383" spans="2:18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</row>
    <row r="384" spans="2:18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</row>
    <row r="385" spans="2:18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</row>
    <row r="386" spans="2:18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</row>
    <row r="387" spans="2:18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</row>
    <row r="388" spans="2:18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</row>
    <row r="389" spans="2:18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</row>
    <row r="390" spans="2:18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</row>
    <row r="391" spans="2:18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</row>
    <row r="392" spans="2:18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</row>
    <row r="393" spans="2:18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</row>
    <row r="394" spans="2:18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</row>
    <row r="395" spans="2:18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</row>
    <row r="396" spans="2:18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</row>
    <row r="397" spans="2:18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</row>
    <row r="398" spans="2:18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</row>
    <row r="399" spans="2:18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</row>
    <row r="400" spans="2:18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</row>
    <row r="401" spans="2:18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</row>
    <row r="402" spans="2:18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</row>
    <row r="403" spans="2:18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</row>
    <row r="404" spans="2:18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</row>
    <row r="405" spans="2:18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</row>
    <row r="406" spans="2:18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</row>
    <row r="407" spans="2:18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</row>
    <row r="408" spans="2:18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</row>
    <row r="409" spans="2:18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</row>
    <row r="410" spans="2:18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</row>
    <row r="411" spans="2:18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</row>
    <row r="412" spans="2:18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</row>
    <row r="413" spans="2:18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</row>
    <row r="414" spans="2:18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</row>
    <row r="415" spans="2:18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</row>
    <row r="416" spans="2:18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</row>
    <row r="417" spans="2:18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</row>
    <row r="418" spans="2:18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</row>
    <row r="419" spans="2:18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</row>
    <row r="420" spans="2:18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</row>
    <row r="421" spans="2:18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</row>
    <row r="422" spans="2:18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</row>
    <row r="423" spans="2:18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</row>
    <row r="424" spans="2:18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</row>
    <row r="425" spans="2:18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</row>
    <row r="426" spans="2:18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</row>
    <row r="427" spans="2:18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</row>
    <row r="428" spans="2:18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</row>
    <row r="429" spans="2:18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</row>
    <row r="430" spans="2:18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</row>
    <row r="431" spans="2:18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</row>
    <row r="432" spans="2:18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</row>
    <row r="433" spans="2:18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</row>
    <row r="434" spans="2:18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</row>
    <row r="435" spans="2:18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</row>
    <row r="436" spans="2:18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</row>
    <row r="437" spans="2:18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</row>
    <row r="438" spans="2:18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</row>
    <row r="439" spans="2:18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</row>
    <row r="440" spans="2:18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</row>
    <row r="441" spans="2:18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</row>
    <row r="442" spans="2:18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</row>
    <row r="443" spans="2:18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</row>
    <row r="444" spans="2:18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</row>
    <row r="445" spans="2:18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</row>
    <row r="446" spans="2:18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</row>
    <row r="447" spans="2:18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</row>
    <row r="448" spans="2:18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</row>
    <row r="449" spans="2:18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</row>
    <row r="450" spans="2:18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</row>
    <row r="451" spans="2:18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</row>
    <row r="452" spans="2:18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</row>
    <row r="453" spans="2:18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</row>
    <row r="454" spans="2:18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</row>
    <row r="455" spans="2:18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</row>
    <row r="456" spans="2:18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</row>
    <row r="457" spans="2:18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</row>
    <row r="458" spans="2:18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</row>
    <row r="459" spans="2:18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</row>
    <row r="460" spans="2:18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</row>
    <row r="461" spans="2:18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</row>
    <row r="462" spans="2:18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</row>
    <row r="463" spans="2:18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</row>
    <row r="464" spans="2:18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</row>
    <row r="465" spans="2:18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</row>
    <row r="466" spans="2:18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</row>
    <row r="467" spans="2:18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</row>
    <row r="468" spans="2:18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</row>
    <row r="469" spans="2:18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</row>
    <row r="470" spans="2:18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</row>
    <row r="471" spans="2:18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</row>
    <row r="472" spans="2:18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</row>
    <row r="473" spans="2:18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</row>
    <row r="474" spans="2:18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</row>
    <row r="475" spans="2:18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</row>
    <row r="476" spans="2:18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</row>
    <row r="477" spans="2:18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</row>
    <row r="478" spans="2:18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</row>
    <row r="479" spans="2:18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</row>
    <row r="480" spans="2:18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</row>
    <row r="481" spans="2:18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</row>
    <row r="482" spans="2:18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</row>
    <row r="483" spans="2:18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</row>
    <row r="484" spans="2:18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</row>
    <row r="485" spans="2:18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</row>
    <row r="486" spans="2:18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</row>
    <row r="487" spans="2:18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</row>
    <row r="488" spans="2:18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</row>
    <row r="489" spans="2:18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</row>
    <row r="490" spans="2:18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</row>
    <row r="491" spans="2:18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</row>
    <row r="492" spans="2:18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</row>
    <row r="493" spans="2:18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</row>
    <row r="494" spans="2:18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</row>
    <row r="495" spans="2:18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</row>
    <row r="496" spans="2:18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</row>
    <row r="497" spans="2:18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</row>
    <row r="498" spans="2:18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</row>
    <row r="499" spans="2:18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</row>
    <row r="500" spans="2:18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</row>
    <row r="501" spans="2:18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</row>
    <row r="502" spans="2:18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</row>
    <row r="503" spans="2:18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</row>
    <row r="504" spans="2:18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</row>
    <row r="505" spans="2:18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</row>
    <row r="506" spans="2:18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</row>
    <row r="507" spans="2:18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</row>
    <row r="508" spans="2:18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</row>
    <row r="509" spans="2:18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</row>
    <row r="510" spans="2:18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</row>
    <row r="511" spans="2:18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sheetProtection sheet="1" objects="1" scenarios="1"/>
  <mergeCells count="3">
    <mergeCell ref="B6:R6"/>
    <mergeCell ref="B7:R7"/>
    <mergeCell ref="B64:D64"/>
  </mergeCells>
  <phoneticPr fontId="3" type="noConversion"/>
  <dataValidations count="1">
    <dataValidation allowBlank="1" showInputMessage="1" showErrorMessage="1" sqref="N10:Q10 N9 N1:N7 C5:C29 O1:Q9 E1:I30 D1:D29 C65:D1048576 N32:N1048576 O11:Q1048576 J1:M1048576 A1:B1048576 E32:I1048576 C32:D63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132</v>
      </c>
      <c r="C1" s="67" t="s" vm="1">
        <v>205</v>
      </c>
    </row>
    <row r="2" spans="2:16">
      <c r="B2" s="46" t="s">
        <v>131</v>
      </c>
      <c r="C2" s="67" t="s">
        <v>206</v>
      </c>
    </row>
    <row r="3" spans="2:16">
      <c r="B3" s="46" t="s">
        <v>133</v>
      </c>
      <c r="C3" s="67" t="s">
        <v>207</v>
      </c>
    </row>
    <row r="4" spans="2:16">
      <c r="B4" s="46" t="s">
        <v>134</v>
      </c>
      <c r="C4" s="67">
        <v>2148</v>
      </c>
    </row>
    <row r="6" spans="2:16" ht="26.25" customHeight="1">
      <c r="B6" s="127" t="s">
        <v>171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</row>
    <row r="7" spans="2:16" s="3" customFormat="1" ht="78.75">
      <c r="B7" s="21" t="s">
        <v>106</v>
      </c>
      <c r="C7" s="29" t="s">
        <v>41</v>
      </c>
      <c r="D7" s="29" t="s">
        <v>60</v>
      </c>
      <c r="E7" s="29" t="s">
        <v>14</v>
      </c>
      <c r="F7" s="29" t="s">
        <v>61</v>
      </c>
      <c r="G7" s="29" t="s">
        <v>94</v>
      </c>
      <c r="H7" s="29" t="s">
        <v>17</v>
      </c>
      <c r="I7" s="29" t="s">
        <v>93</v>
      </c>
      <c r="J7" s="29" t="s">
        <v>16</v>
      </c>
      <c r="K7" s="29" t="s">
        <v>166</v>
      </c>
      <c r="L7" s="29" t="s">
        <v>183</v>
      </c>
      <c r="M7" s="29" t="s">
        <v>167</v>
      </c>
      <c r="N7" s="29" t="s">
        <v>53</v>
      </c>
      <c r="O7" s="29" t="s">
        <v>135</v>
      </c>
      <c r="P7" s="30" t="s">
        <v>137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190</v>
      </c>
      <c r="M8" s="31" t="s">
        <v>186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8" t="s">
        <v>1418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19">
        <v>0</v>
      </c>
      <c r="N10" s="88"/>
      <c r="O10" s="120">
        <v>0</v>
      </c>
      <c r="P10" s="120">
        <v>0</v>
      </c>
    </row>
    <row r="11" spans="2:16" ht="20.25" customHeight="1">
      <c r="B11" s="115" t="s">
        <v>198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15" t="s">
        <v>102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15" t="s">
        <v>189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3"/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</row>
    <row r="111" spans="2:16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</row>
    <row r="112" spans="2:16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</row>
    <row r="113" spans="2:16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</row>
    <row r="114" spans="2:16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</row>
    <row r="115" spans="2:16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</row>
    <row r="116" spans="2:16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</row>
    <row r="117" spans="2:16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</row>
    <row r="123" spans="2:16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</row>
    <row r="124" spans="2:16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</row>
    <row r="125" spans="2:16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</row>
    <row r="126" spans="2:16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</row>
    <row r="127" spans="2:16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</row>
    <row r="128" spans="2:16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</row>
    <row r="129" spans="2:16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</row>
    <row r="130" spans="2:16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</row>
    <row r="131" spans="2:16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</row>
    <row r="132" spans="2:16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</row>
    <row r="133" spans="2:16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</row>
    <row r="134" spans="2:16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</row>
    <row r="135" spans="2:16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</row>
    <row r="136" spans="2:16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</row>
    <row r="137" spans="2:16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</row>
    <row r="138" spans="2:16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</row>
    <row r="139" spans="2:16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</row>
    <row r="140" spans="2:16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</row>
    <row r="141" spans="2:16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</row>
    <row r="142" spans="2:16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</row>
    <row r="143" spans="2:16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</row>
    <row r="144" spans="2:16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</row>
    <row r="145" spans="2:16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</row>
    <row r="146" spans="2:16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</row>
    <row r="147" spans="2:16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</row>
    <row r="148" spans="2:16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</row>
    <row r="149" spans="2:16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</row>
    <row r="150" spans="2:16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</row>
    <row r="151" spans="2:16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</row>
    <row r="152" spans="2:16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</row>
    <row r="153" spans="2:16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</row>
    <row r="154" spans="2:16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</row>
    <row r="155" spans="2:16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</row>
    <row r="156" spans="2:16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</row>
    <row r="157" spans="2:16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</row>
    <row r="158" spans="2:16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</row>
    <row r="159" spans="2:16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</row>
    <row r="160" spans="2:16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</row>
    <row r="161" spans="2:16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</row>
    <row r="162" spans="2:16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</row>
    <row r="163" spans="2:16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2:16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</row>
    <row r="165" spans="2:16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</row>
    <row r="166" spans="2:16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</row>
    <row r="167" spans="2:16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</row>
    <row r="168" spans="2:16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</row>
    <row r="169" spans="2:16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</row>
    <row r="170" spans="2:16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</row>
    <row r="171" spans="2:16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</row>
    <row r="172" spans="2:16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</row>
    <row r="173" spans="2:16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</row>
    <row r="174" spans="2:16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</row>
    <row r="175" spans="2:16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</row>
    <row r="176" spans="2:16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</row>
    <row r="177" spans="2:16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</row>
    <row r="178" spans="2:16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</row>
    <row r="179" spans="2:16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</row>
    <row r="180" spans="2:16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</row>
    <row r="181" spans="2:16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</row>
    <row r="182" spans="2:16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</row>
    <row r="183" spans="2:16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</row>
    <row r="184" spans="2:16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</row>
    <row r="185" spans="2:16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</row>
    <row r="186" spans="2:16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</row>
    <row r="187" spans="2:16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</row>
    <row r="188" spans="2:16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</row>
    <row r="189" spans="2:16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</row>
    <row r="190" spans="2:16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</row>
    <row r="191" spans="2:16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</row>
    <row r="192" spans="2:16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</row>
    <row r="193" spans="2:16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</row>
    <row r="194" spans="2:16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</row>
    <row r="195" spans="2:16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</row>
    <row r="196" spans="2:16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</row>
    <row r="197" spans="2:16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</row>
    <row r="198" spans="2:16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</row>
    <row r="199" spans="2:16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</row>
    <row r="200" spans="2:16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</row>
    <row r="201" spans="2:16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</row>
    <row r="202" spans="2:16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</row>
    <row r="203" spans="2:16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</row>
    <row r="204" spans="2:16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</row>
    <row r="205" spans="2:16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</row>
    <row r="206" spans="2:16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</row>
    <row r="207" spans="2:16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</row>
    <row r="208" spans="2:16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</row>
    <row r="209" spans="2:16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</row>
    <row r="210" spans="2:16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</row>
    <row r="211" spans="2:16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</row>
    <row r="212" spans="2:16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</row>
    <row r="213" spans="2:16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</row>
    <row r="214" spans="2:16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</row>
    <row r="215" spans="2:16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</row>
    <row r="216" spans="2:16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</row>
    <row r="217" spans="2:16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</row>
    <row r="218" spans="2:16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</row>
    <row r="219" spans="2:16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</row>
    <row r="220" spans="2:16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</row>
    <row r="221" spans="2:16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</row>
    <row r="222" spans="2:16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2:16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</row>
    <row r="224" spans="2:16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</row>
    <row r="225" spans="2:16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</row>
    <row r="226" spans="2:16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</row>
    <row r="227" spans="2:16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</row>
    <row r="228" spans="2:16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</row>
    <row r="229" spans="2:16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</row>
    <row r="230" spans="2:16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</row>
    <row r="231" spans="2:16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</row>
    <row r="232" spans="2:16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</row>
    <row r="233" spans="2:16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</row>
    <row r="234" spans="2:16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</row>
    <row r="235" spans="2:16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</row>
    <row r="236" spans="2:16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</row>
    <row r="237" spans="2:16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</row>
    <row r="238" spans="2:16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</row>
    <row r="239" spans="2:16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</row>
    <row r="240" spans="2:16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</row>
    <row r="241" spans="2:16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</row>
    <row r="242" spans="2:16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</row>
    <row r="243" spans="2:16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</row>
    <row r="244" spans="2:16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</row>
    <row r="245" spans="2:16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</row>
    <row r="246" spans="2:16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</row>
    <row r="247" spans="2:16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</row>
    <row r="248" spans="2:16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</row>
    <row r="249" spans="2:16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</row>
    <row r="250" spans="2:16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</row>
    <row r="251" spans="2:16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</row>
    <row r="252" spans="2:16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</row>
    <row r="253" spans="2:16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</row>
    <row r="254" spans="2:16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</row>
    <row r="255" spans="2:16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</row>
    <row r="256" spans="2:16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</row>
    <row r="257" spans="2:16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</row>
    <row r="258" spans="2:16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</row>
    <row r="259" spans="2:16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</row>
    <row r="260" spans="2:16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</row>
    <row r="261" spans="2:16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</row>
    <row r="262" spans="2:16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</row>
    <row r="263" spans="2:16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</row>
    <row r="264" spans="2:16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</row>
    <row r="265" spans="2:16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</row>
    <row r="266" spans="2:16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</row>
    <row r="267" spans="2:16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</row>
    <row r="268" spans="2:16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</row>
    <row r="269" spans="2:16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</row>
    <row r="270" spans="2:16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</row>
    <row r="271" spans="2:16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</row>
    <row r="272" spans="2:16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</row>
    <row r="273" spans="2:16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</row>
    <row r="274" spans="2:16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</row>
    <row r="275" spans="2:16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</row>
    <row r="276" spans="2:16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</row>
    <row r="277" spans="2:16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</row>
    <row r="278" spans="2:16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</row>
    <row r="279" spans="2:16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</row>
    <row r="280" spans="2:16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</row>
    <row r="281" spans="2:16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</row>
    <row r="282" spans="2:16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2:16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</row>
    <row r="284" spans="2:16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  <c r="P284" s="114"/>
    </row>
    <row r="285" spans="2:16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</row>
    <row r="286" spans="2:16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</row>
    <row r="287" spans="2:16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</row>
    <row r="288" spans="2:16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</row>
    <row r="289" spans="2:16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</row>
    <row r="290" spans="2:16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</row>
    <row r="291" spans="2:16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  <c r="P291" s="114"/>
    </row>
    <row r="292" spans="2:16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</row>
    <row r="293" spans="2:16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</row>
    <row r="294" spans="2:16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</row>
    <row r="295" spans="2:16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</row>
    <row r="296" spans="2:16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</row>
    <row r="297" spans="2:16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</row>
    <row r="298" spans="2:16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  <c r="P298" s="114"/>
    </row>
    <row r="299" spans="2:16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</row>
    <row r="300" spans="2:16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</row>
    <row r="301" spans="2:16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</row>
    <row r="302" spans="2:16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</row>
    <row r="303" spans="2:16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</row>
    <row r="304" spans="2:16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</row>
    <row r="305" spans="2:16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</row>
    <row r="306" spans="2:16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</row>
    <row r="307" spans="2:16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</row>
    <row r="308" spans="2:16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</row>
    <row r="309" spans="2:16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</row>
    <row r="310" spans="2:16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</row>
    <row r="311" spans="2:16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</row>
    <row r="312" spans="2:16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</row>
    <row r="313" spans="2:16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</row>
    <row r="314" spans="2:16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</row>
    <row r="315" spans="2:16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</row>
    <row r="316" spans="2:16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</row>
    <row r="317" spans="2:16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</row>
    <row r="318" spans="2:16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</row>
    <row r="319" spans="2:16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</row>
    <row r="320" spans="2:16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</row>
    <row r="321" spans="2:16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</row>
    <row r="322" spans="2:16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</row>
    <row r="323" spans="2:16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</row>
    <row r="324" spans="2:16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</row>
    <row r="325" spans="2:16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</row>
    <row r="326" spans="2:16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</row>
    <row r="327" spans="2:16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</row>
    <row r="328" spans="2:16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</row>
    <row r="329" spans="2:16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</row>
    <row r="330" spans="2:16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</row>
    <row r="331" spans="2:16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</row>
    <row r="332" spans="2:16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</row>
    <row r="333" spans="2:16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  <c r="P333" s="114"/>
    </row>
    <row r="334" spans="2:16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</row>
    <row r="335" spans="2:16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</row>
    <row r="336" spans="2:16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</row>
    <row r="337" spans="2:16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</row>
    <row r="338" spans="2:16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</row>
    <row r="339" spans="2:16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</row>
    <row r="340" spans="2:16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</row>
    <row r="341" spans="2:16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</row>
    <row r="342" spans="2:16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</row>
    <row r="343" spans="2:16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</row>
    <row r="344" spans="2:16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</row>
    <row r="345" spans="2:16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</row>
    <row r="346" spans="2:16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</row>
    <row r="347" spans="2:16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  <c r="P347" s="114"/>
    </row>
    <row r="348" spans="2:16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</row>
    <row r="349" spans="2:16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</row>
    <row r="350" spans="2:16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</row>
    <row r="351" spans="2:16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</row>
    <row r="352" spans="2:16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</row>
    <row r="353" spans="2:16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</row>
    <row r="354" spans="2:16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</row>
    <row r="355" spans="2:16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</row>
    <row r="356" spans="2:16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</row>
    <row r="357" spans="2:16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</row>
    <row r="358" spans="2:16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</row>
    <row r="359" spans="2:16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</row>
    <row r="360" spans="2:16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</row>
    <row r="361" spans="2:16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</row>
    <row r="362" spans="2:16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</row>
    <row r="363" spans="2:16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</row>
    <row r="364" spans="2:16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</row>
    <row r="365" spans="2:16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</row>
    <row r="366" spans="2:16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</row>
    <row r="367" spans="2:16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</row>
    <row r="368" spans="2:16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</row>
    <row r="369" spans="2:16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</row>
    <row r="370" spans="2:16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</row>
    <row r="371" spans="2:16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</row>
    <row r="372" spans="2:16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</row>
    <row r="373" spans="2:16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</row>
    <row r="374" spans="2:16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</row>
    <row r="375" spans="2:16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</row>
    <row r="376" spans="2:16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</row>
    <row r="377" spans="2:16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</row>
    <row r="378" spans="2:16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</row>
    <row r="379" spans="2:16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</row>
    <row r="380" spans="2:16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</row>
    <row r="381" spans="2:16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</row>
    <row r="382" spans="2:16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</row>
    <row r="383" spans="2:16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</row>
    <row r="384" spans="2:16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</row>
    <row r="385" spans="2:16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</row>
    <row r="386" spans="2:16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</row>
    <row r="387" spans="2:16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</row>
    <row r="388" spans="2:16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</row>
    <row r="389" spans="2:16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</row>
    <row r="390" spans="2:16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</row>
    <row r="391" spans="2:16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</row>
    <row r="392" spans="2:16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</row>
    <row r="393" spans="2:16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</row>
    <row r="394" spans="2:16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</row>
    <row r="395" spans="2:16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</row>
    <row r="396" spans="2:16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</row>
    <row r="397" spans="2:16">
      <c r="B397" s="121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</row>
    <row r="398" spans="2:16">
      <c r="B398" s="121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</row>
    <row r="399" spans="2:16">
      <c r="B399" s="122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</row>
    <row r="400" spans="2:16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</row>
    <row r="401" spans="2:16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</row>
    <row r="402" spans="2:16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</row>
    <row r="403" spans="2:16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</row>
    <row r="404" spans="2:16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</row>
    <row r="405" spans="2:16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</row>
    <row r="406" spans="2:16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</row>
    <row r="407" spans="2:16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</row>
    <row r="408" spans="2:16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</row>
    <row r="409" spans="2:16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</row>
    <row r="410" spans="2:16">
      <c r="B410" s="113"/>
      <c r="C410" s="113"/>
      <c r="D410" s="113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</row>
    <row r="411" spans="2:16">
      <c r="B411" s="113"/>
      <c r="C411" s="113"/>
      <c r="D411" s="113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</row>
    <row r="412" spans="2:16">
      <c r="B412" s="113"/>
      <c r="C412" s="113"/>
      <c r="D412" s="113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</row>
    <row r="413" spans="2:16">
      <c r="B413" s="113"/>
      <c r="C413" s="113"/>
      <c r="D413" s="113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</row>
    <row r="414" spans="2:16">
      <c r="B414" s="113"/>
      <c r="C414" s="113"/>
      <c r="D414" s="113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</row>
    <row r="415" spans="2:16">
      <c r="B415" s="113"/>
      <c r="C415" s="113"/>
      <c r="D415" s="113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</row>
    <row r="416" spans="2:16">
      <c r="B416" s="113"/>
      <c r="C416" s="113"/>
      <c r="D416" s="113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</row>
    <row r="417" spans="2:16">
      <c r="B417" s="113"/>
      <c r="C417" s="113"/>
      <c r="D417" s="113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</row>
    <row r="418" spans="2:16">
      <c r="B418" s="113"/>
      <c r="C418" s="113"/>
      <c r="D418" s="113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</row>
    <row r="419" spans="2:16">
      <c r="B419" s="113"/>
      <c r="C419" s="113"/>
      <c r="D419" s="113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</row>
    <row r="420" spans="2:16">
      <c r="B420" s="113"/>
      <c r="C420" s="113"/>
      <c r="D420" s="113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</row>
    <row r="421" spans="2:16">
      <c r="B421" s="113"/>
      <c r="C421" s="113"/>
      <c r="D421" s="113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</row>
    <row r="422" spans="2:16">
      <c r="B422" s="113"/>
      <c r="C422" s="113"/>
      <c r="D422" s="113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</row>
    <row r="423" spans="2:16">
      <c r="B423" s="113"/>
      <c r="C423" s="113"/>
      <c r="D423" s="113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</row>
    <row r="424" spans="2:16">
      <c r="B424" s="113"/>
      <c r="C424" s="113"/>
      <c r="D424" s="113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</row>
    <row r="425" spans="2:16">
      <c r="B425" s="113"/>
      <c r="C425" s="113"/>
      <c r="D425" s="113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</row>
    <row r="426" spans="2:16">
      <c r="B426" s="113"/>
      <c r="C426" s="113"/>
      <c r="D426" s="113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</row>
    <row r="427" spans="2:16">
      <c r="B427" s="113"/>
      <c r="C427" s="113"/>
      <c r="D427" s="113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</row>
    <row r="428" spans="2:16">
      <c r="B428" s="113"/>
      <c r="C428" s="113"/>
      <c r="D428" s="113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</row>
    <row r="429" spans="2:16">
      <c r="B429" s="113"/>
      <c r="C429" s="113"/>
      <c r="D429" s="113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</row>
    <row r="430" spans="2:16">
      <c r="B430" s="113"/>
      <c r="C430" s="113"/>
      <c r="D430" s="113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</row>
    <row r="431" spans="2:16">
      <c r="B431" s="113"/>
      <c r="C431" s="113"/>
      <c r="D431" s="113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</row>
    <row r="432" spans="2:16">
      <c r="B432" s="113"/>
      <c r="C432" s="113"/>
      <c r="D432" s="113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</row>
    <row r="433" spans="2:16">
      <c r="B433" s="113"/>
      <c r="C433" s="113"/>
      <c r="D433" s="113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</row>
    <row r="434" spans="2:16">
      <c r="B434" s="113"/>
      <c r="C434" s="113"/>
      <c r="D434" s="113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</row>
    <row r="435" spans="2:16">
      <c r="B435" s="113"/>
      <c r="C435" s="113"/>
      <c r="D435" s="113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</row>
    <row r="436" spans="2:16">
      <c r="B436" s="113"/>
      <c r="C436" s="113"/>
      <c r="D436" s="113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</row>
    <row r="437" spans="2:16">
      <c r="B437" s="113"/>
      <c r="C437" s="113"/>
      <c r="D437" s="113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</row>
    <row r="438" spans="2:16">
      <c r="B438" s="113"/>
      <c r="C438" s="113"/>
      <c r="D438" s="113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</row>
    <row r="439" spans="2:16">
      <c r="B439" s="113"/>
      <c r="C439" s="113"/>
      <c r="D439" s="113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</row>
    <row r="440" spans="2:16">
      <c r="B440" s="113"/>
      <c r="C440" s="113"/>
      <c r="D440" s="113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</row>
    <row r="441" spans="2:16">
      <c r="B441" s="113"/>
      <c r="C441" s="113"/>
      <c r="D441" s="113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</row>
    <row r="442" spans="2:16">
      <c r="B442" s="113"/>
      <c r="C442" s="113"/>
      <c r="D442" s="113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</row>
    <row r="443" spans="2:16">
      <c r="B443" s="113"/>
      <c r="C443" s="113"/>
      <c r="D443" s="113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</row>
    <row r="444" spans="2:16">
      <c r="B444" s="113"/>
      <c r="C444" s="113"/>
      <c r="D444" s="113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</row>
    <row r="445" spans="2:16">
      <c r="B445" s="113"/>
      <c r="C445" s="113"/>
      <c r="D445" s="113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</row>
    <row r="446" spans="2:16">
      <c r="B446" s="113"/>
      <c r="C446" s="113"/>
      <c r="D446" s="113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</row>
    <row r="447" spans="2:16">
      <c r="B447" s="113"/>
      <c r="C447" s="113"/>
      <c r="D447" s="113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</row>
    <row r="448" spans="2:16">
      <c r="B448" s="113"/>
      <c r="C448" s="113"/>
      <c r="D448" s="113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</row>
    <row r="449" spans="2:16">
      <c r="B449" s="113"/>
      <c r="C449" s="113"/>
      <c r="D449" s="113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</row>
    <row r="450" spans="2:16">
      <c r="B450" s="113"/>
      <c r="C450" s="113"/>
      <c r="D450" s="113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</row>
    <row r="451" spans="2:16">
      <c r="B451" s="113"/>
      <c r="C451" s="113"/>
      <c r="D451" s="113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</row>
    <row r="452" spans="2:16">
      <c r="B452" s="113"/>
      <c r="C452" s="113"/>
      <c r="D452" s="113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</row>
    <row r="453" spans="2:16">
      <c r="B453" s="113"/>
      <c r="C453" s="113"/>
      <c r="D453" s="113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</row>
    <row r="454" spans="2:16">
      <c r="B454" s="113"/>
      <c r="C454" s="113"/>
      <c r="D454" s="113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</row>
    <row r="455" spans="2:16">
      <c r="B455" s="113"/>
      <c r="C455" s="113"/>
      <c r="D455" s="113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</row>
    <row r="456" spans="2:16">
      <c r="B456" s="113"/>
      <c r="C456" s="113"/>
      <c r="D456" s="113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</row>
    <row r="457" spans="2:16">
      <c r="B457" s="113"/>
      <c r="C457" s="113"/>
      <c r="D457" s="113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</row>
    <row r="458" spans="2:16">
      <c r="B458" s="113"/>
      <c r="C458" s="113"/>
      <c r="D458" s="113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</row>
    <row r="459" spans="2:16">
      <c r="B459" s="113"/>
      <c r="C459" s="113"/>
      <c r="D459" s="113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</row>
    <row r="460" spans="2:16">
      <c r="B460" s="113"/>
      <c r="C460" s="113"/>
      <c r="D460" s="113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</row>
    <row r="461" spans="2:16">
      <c r="B461" s="113"/>
      <c r="C461" s="113"/>
      <c r="D461" s="113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</row>
    <row r="462" spans="2:16">
      <c r="B462" s="113"/>
      <c r="C462" s="113"/>
      <c r="D462" s="113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</row>
    <row r="463" spans="2:16">
      <c r="B463" s="113"/>
      <c r="C463" s="113"/>
      <c r="D463" s="113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132</v>
      </c>
      <c r="C1" s="67" t="s" vm="1">
        <v>205</v>
      </c>
    </row>
    <row r="2" spans="2:20">
      <c r="B2" s="46" t="s">
        <v>131</v>
      </c>
      <c r="C2" s="67" t="s">
        <v>206</v>
      </c>
    </row>
    <row r="3" spans="2:20">
      <c r="B3" s="46" t="s">
        <v>133</v>
      </c>
      <c r="C3" s="67" t="s">
        <v>207</v>
      </c>
    </row>
    <row r="4" spans="2:20">
      <c r="B4" s="46" t="s">
        <v>134</v>
      </c>
      <c r="C4" s="67">
        <v>2148</v>
      </c>
    </row>
    <row r="6" spans="2:20" ht="26.25" customHeight="1">
      <c r="B6" s="133" t="s">
        <v>158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8"/>
    </row>
    <row r="7" spans="2:20" ht="26.25" customHeight="1">
      <c r="B7" s="133" t="s">
        <v>80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2:20" s="3" customFormat="1" ht="78.75">
      <c r="B8" s="36" t="s">
        <v>105</v>
      </c>
      <c r="C8" s="12" t="s">
        <v>41</v>
      </c>
      <c r="D8" s="12" t="s">
        <v>109</v>
      </c>
      <c r="E8" s="12" t="s">
        <v>174</v>
      </c>
      <c r="F8" s="12" t="s">
        <v>107</v>
      </c>
      <c r="G8" s="12" t="s">
        <v>60</v>
      </c>
      <c r="H8" s="12" t="s">
        <v>14</v>
      </c>
      <c r="I8" s="12" t="s">
        <v>61</v>
      </c>
      <c r="J8" s="12" t="s">
        <v>94</v>
      </c>
      <c r="K8" s="12" t="s">
        <v>17</v>
      </c>
      <c r="L8" s="12" t="s">
        <v>93</v>
      </c>
      <c r="M8" s="12" t="s">
        <v>16</v>
      </c>
      <c r="N8" s="12" t="s">
        <v>18</v>
      </c>
      <c r="O8" s="12" t="s">
        <v>183</v>
      </c>
      <c r="P8" s="12" t="s">
        <v>182</v>
      </c>
      <c r="Q8" s="12" t="s">
        <v>56</v>
      </c>
      <c r="R8" s="12" t="s">
        <v>53</v>
      </c>
      <c r="S8" s="12" t="s">
        <v>135</v>
      </c>
      <c r="T8" s="37" t="s">
        <v>137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190</v>
      </c>
      <c r="P9" s="15"/>
      <c r="Q9" s="15" t="s">
        <v>186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103</v>
      </c>
      <c r="R10" s="18" t="s">
        <v>104</v>
      </c>
      <c r="S10" s="43" t="s">
        <v>138</v>
      </c>
      <c r="T10" s="60" t="s">
        <v>175</v>
      </c>
    </row>
    <row r="11" spans="2:20" s="4" customFormat="1" ht="18" customHeight="1">
      <c r="B11" s="118" t="s">
        <v>1406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19">
        <v>0</v>
      </c>
      <c r="R11" s="88"/>
      <c r="S11" s="120">
        <v>0</v>
      </c>
      <c r="T11" s="120">
        <v>0</v>
      </c>
    </row>
    <row r="12" spans="2:20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140625" style="2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0.140625" style="1" bestFit="1" customWidth="1"/>
    <col min="16" max="16" width="11.85546875" style="1" bestFit="1" customWidth="1"/>
    <col min="17" max="17" width="8.28515625" style="1" bestFit="1" customWidth="1"/>
    <col min="18" max="18" width="10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132</v>
      </c>
      <c r="C1" s="67" t="s" vm="1">
        <v>205</v>
      </c>
    </row>
    <row r="2" spans="2:21">
      <c r="B2" s="46" t="s">
        <v>131</v>
      </c>
      <c r="C2" s="67" t="s">
        <v>206</v>
      </c>
    </row>
    <row r="3" spans="2:21">
      <c r="B3" s="46" t="s">
        <v>133</v>
      </c>
      <c r="C3" s="67" t="s">
        <v>207</v>
      </c>
    </row>
    <row r="4" spans="2:21">
      <c r="B4" s="46" t="s">
        <v>134</v>
      </c>
      <c r="C4" s="67">
        <v>2148</v>
      </c>
    </row>
    <row r="6" spans="2:21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9"/>
    </row>
    <row r="7" spans="2:21" ht="26.25" customHeight="1">
      <c r="B7" s="127" t="s">
        <v>81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9"/>
    </row>
    <row r="8" spans="2:21" s="3" customFormat="1" ht="78.75">
      <c r="B8" s="21" t="s">
        <v>105</v>
      </c>
      <c r="C8" s="29" t="s">
        <v>41</v>
      </c>
      <c r="D8" s="29" t="s">
        <v>109</v>
      </c>
      <c r="E8" s="29" t="s">
        <v>174</v>
      </c>
      <c r="F8" s="29" t="s">
        <v>107</v>
      </c>
      <c r="G8" s="29" t="s">
        <v>60</v>
      </c>
      <c r="H8" s="29" t="s">
        <v>14</v>
      </c>
      <c r="I8" s="29" t="s">
        <v>61</v>
      </c>
      <c r="J8" s="29" t="s">
        <v>94</v>
      </c>
      <c r="K8" s="29" t="s">
        <v>17</v>
      </c>
      <c r="L8" s="29" t="s">
        <v>93</v>
      </c>
      <c r="M8" s="29" t="s">
        <v>16</v>
      </c>
      <c r="N8" s="29" t="s">
        <v>18</v>
      </c>
      <c r="O8" s="12" t="s">
        <v>183</v>
      </c>
      <c r="P8" s="29" t="s">
        <v>182</v>
      </c>
      <c r="Q8" s="29" t="s">
        <v>197</v>
      </c>
      <c r="R8" s="29" t="s">
        <v>56</v>
      </c>
      <c r="S8" s="12" t="s">
        <v>53</v>
      </c>
      <c r="T8" s="29" t="s">
        <v>135</v>
      </c>
      <c r="U8" s="13" t="s">
        <v>137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190</v>
      </c>
      <c r="P9" s="31"/>
      <c r="Q9" s="15" t="s">
        <v>186</v>
      </c>
      <c r="R9" s="31" t="s">
        <v>186</v>
      </c>
      <c r="S9" s="15" t="s">
        <v>19</v>
      </c>
      <c r="T9" s="31" t="s">
        <v>186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103</v>
      </c>
      <c r="R10" s="18" t="s">
        <v>104</v>
      </c>
      <c r="S10" s="18" t="s">
        <v>138</v>
      </c>
      <c r="T10" s="18" t="s">
        <v>175</v>
      </c>
      <c r="U10" s="19" t="s">
        <v>192</v>
      </c>
    </row>
    <row r="11" spans="2:21" s="4" customFormat="1" ht="18" customHeight="1">
      <c r="B11" s="68" t="s">
        <v>30</v>
      </c>
      <c r="C11" s="69"/>
      <c r="D11" s="69"/>
      <c r="E11" s="69"/>
      <c r="F11" s="69"/>
      <c r="G11" s="69"/>
      <c r="H11" s="69"/>
      <c r="I11" s="69"/>
      <c r="J11" s="69"/>
      <c r="K11" s="77">
        <v>5.081487958884737</v>
      </c>
      <c r="L11" s="69"/>
      <c r="M11" s="69"/>
      <c r="N11" s="90">
        <v>1.3914553675663783E-2</v>
      </c>
      <c r="O11" s="77"/>
      <c r="P11" s="79"/>
      <c r="Q11" s="77">
        <v>12.082302573000002</v>
      </c>
      <c r="R11" s="77">
        <f>R12+R248</f>
        <v>2166.6216338410004</v>
      </c>
      <c r="S11" s="69"/>
      <c r="T11" s="78">
        <f t="shared" ref="T11:T42" si="0">IFERROR(R11/$R$11,0)</f>
        <v>1</v>
      </c>
      <c r="U11" s="78">
        <f>R11/'סכום נכסי הקרן'!$C$42</f>
        <v>0.41939470758150993</v>
      </c>
    </row>
    <row r="12" spans="2:21">
      <c r="B12" s="70" t="s">
        <v>179</v>
      </c>
      <c r="C12" s="71"/>
      <c r="D12" s="71"/>
      <c r="E12" s="71"/>
      <c r="F12" s="71"/>
      <c r="G12" s="71"/>
      <c r="H12" s="71"/>
      <c r="I12" s="71"/>
      <c r="J12" s="71"/>
      <c r="K12" s="80">
        <v>4.5875856099186469</v>
      </c>
      <c r="L12" s="71"/>
      <c r="M12" s="71"/>
      <c r="N12" s="91">
        <v>1.0711381982805867E-2</v>
      </c>
      <c r="O12" s="80"/>
      <c r="P12" s="82"/>
      <c r="Q12" s="80">
        <v>12.082302573000002</v>
      </c>
      <c r="R12" s="80">
        <f>R13+R154+R239</f>
        <v>1767.5267698630003</v>
      </c>
      <c r="S12" s="71"/>
      <c r="T12" s="81">
        <f t="shared" si="0"/>
        <v>0.81579854195839341</v>
      </c>
      <c r="U12" s="81">
        <f>R12/'סכום נכסי הקרן'!$C$42</f>
        <v>0.34214159095006252</v>
      </c>
    </row>
    <row r="13" spans="2:21">
      <c r="B13" s="89" t="s">
        <v>29</v>
      </c>
      <c r="C13" s="71"/>
      <c r="D13" s="71"/>
      <c r="E13" s="71"/>
      <c r="F13" s="71"/>
      <c r="G13" s="71"/>
      <c r="H13" s="71"/>
      <c r="I13" s="71"/>
      <c r="J13" s="71"/>
      <c r="K13" s="80">
        <v>4.5480153313975089</v>
      </c>
      <c r="L13" s="71"/>
      <c r="M13" s="71"/>
      <c r="N13" s="91">
        <v>5.0857005922278105E-3</v>
      </c>
      <c r="O13" s="80"/>
      <c r="P13" s="82"/>
      <c r="Q13" s="80">
        <v>10.684733044</v>
      </c>
      <c r="R13" s="80">
        <f>SUM(R14:R152)</f>
        <v>1334.2873233440002</v>
      </c>
      <c r="S13" s="71"/>
      <c r="T13" s="81">
        <f t="shared" si="0"/>
        <v>0.61583771827227962</v>
      </c>
      <c r="U13" s="81">
        <f>R13/'סכום נכסי הקרן'!$C$42</f>
        <v>0.258279079772467</v>
      </c>
    </row>
    <row r="14" spans="2:21">
      <c r="B14" s="76" t="s">
        <v>285</v>
      </c>
      <c r="C14" s="73" t="s">
        <v>286</v>
      </c>
      <c r="D14" s="86" t="s">
        <v>110</v>
      </c>
      <c r="E14" s="86" t="s">
        <v>287</v>
      </c>
      <c r="F14" s="73" t="s">
        <v>288</v>
      </c>
      <c r="G14" s="86" t="s">
        <v>289</v>
      </c>
      <c r="H14" s="73" t="s">
        <v>290</v>
      </c>
      <c r="I14" s="73" t="s">
        <v>291</v>
      </c>
      <c r="J14" s="73"/>
      <c r="K14" s="83">
        <v>1.8300000000433494</v>
      </c>
      <c r="L14" s="86" t="s">
        <v>119</v>
      </c>
      <c r="M14" s="87">
        <v>6.1999999999999998E-3</v>
      </c>
      <c r="N14" s="87">
        <v>-6.0000000004484385E-4</v>
      </c>
      <c r="O14" s="83">
        <v>26170.664238000001</v>
      </c>
      <c r="P14" s="85">
        <v>102.25</v>
      </c>
      <c r="Q14" s="73"/>
      <c r="R14" s="83">
        <v>26.759503347999999</v>
      </c>
      <c r="S14" s="84">
        <v>5.2844332539712512E-6</v>
      </c>
      <c r="T14" s="84">
        <f t="shared" si="0"/>
        <v>1.2350796710434661E-2</v>
      </c>
      <c r="U14" s="84">
        <f>R14/'סכום נכסי הקרן'!$C$42</f>
        <v>5.1798587747714196E-3</v>
      </c>
    </row>
    <row r="15" spans="2:21">
      <c r="B15" s="76" t="s">
        <v>292</v>
      </c>
      <c r="C15" s="73" t="s">
        <v>293</v>
      </c>
      <c r="D15" s="86" t="s">
        <v>110</v>
      </c>
      <c r="E15" s="86" t="s">
        <v>287</v>
      </c>
      <c r="F15" s="73" t="s">
        <v>288</v>
      </c>
      <c r="G15" s="86" t="s">
        <v>289</v>
      </c>
      <c r="H15" s="73" t="s">
        <v>290</v>
      </c>
      <c r="I15" s="73" t="s">
        <v>291</v>
      </c>
      <c r="J15" s="73"/>
      <c r="K15" s="83">
        <v>5.1200000000958585</v>
      </c>
      <c r="L15" s="86" t="s">
        <v>119</v>
      </c>
      <c r="M15" s="87">
        <v>5.0000000000000001E-4</v>
      </c>
      <c r="N15" s="87">
        <v>-1.6999999996830512E-3</v>
      </c>
      <c r="O15" s="83">
        <v>12858.680945000002</v>
      </c>
      <c r="P15" s="85">
        <v>100.6</v>
      </c>
      <c r="Q15" s="73"/>
      <c r="R15" s="83">
        <v>12.935833773000001</v>
      </c>
      <c r="S15" s="84">
        <v>1.612733744334159E-5</v>
      </c>
      <c r="T15" s="84">
        <f t="shared" si="0"/>
        <v>5.9705089116401343E-3</v>
      </c>
      <c r="U15" s="84">
        <f>R15/'סכום נכסי הקרן'!$C$42</f>
        <v>2.5039998391101132E-3</v>
      </c>
    </row>
    <row r="16" spans="2:21">
      <c r="B16" s="76" t="s">
        <v>294</v>
      </c>
      <c r="C16" s="73" t="s">
        <v>295</v>
      </c>
      <c r="D16" s="86" t="s">
        <v>110</v>
      </c>
      <c r="E16" s="86" t="s">
        <v>287</v>
      </c>
      <c r="F16" s="73" t="s">
        <v>296</v>
      </c>
      <c r="G16" s="86" t="s">
        <v>297</v>
      </c>
      <c r="H16" s="73" t="s">
        <v>290</v>
      </c>
      <c r="I16" s="73" t="s">
        <v>291</v>
      </c>
      <c r="J16" s="73"/>
      <c r="K16" s="83">
        <v>1.559999999805928</v>
      </c>
      <c r="L16" s="86" t="s">
        <v>119</v>
      </c>
      <c r="M16" s="87">
        <v>3.5499999999999997E-2</v>
      </c>
      <c r="N16" s="87">
        <v>-2.3999999991682623E-3</v>
      </c>
      <c r="O16" s="83">
        <v>2487.5197280000002</v>
      </c>
      <c r="P16" s="85">
        <v>116</v>
      </c>
      <c r="Q16" s="73"/>
      <c r="R16" s="83">
        <v>2.8855227509999994</v>
      </c>
      <c r="S16" s="84">
        <v>1.1633702524493427E-5</v>
      </c>
      <c r="T16" s="84">
        <f t="shared" si="0"/>
        <v>1.3318074120235413E-3</v>
      </c>
      <c r="U16" s="84">
        <f>R16/'סכום נכסי הקרן'!$C$42</f>
        <v>5.5855298012050063E-4</v>
      </c>
    </row>
    <row r="17" spans="2:21">
      <c r="B17" s="76" t="s">
        <v>298</v>
      </c>
      <c r="C17" s="73" t="s">
        <v>299</v>
      </c>
      <c r="D17" s="86" t="s">
        <v>110</v>
      </c>
      <c r="E17" s="86" t="s">
        <v>287</v>
      </c>
      <c r="F17" s="73" t="s">
        <v>296</v>
      </c>
      <c r="G17" s="86" t="s">
        <v>297</v>
      </c>
      <c r="H17" s="73" t="s">
        <v>290</v>
      </c>
      <c r="I17" s="73" t="s">
        <v>291</v>
      </c>
      <c r="J17" s="73"/>
      <c r="K17" s="83">
        <v>4.4999999998508393</v>
      </c>
      <c r="L17" s="86" t="s">
        <v>119</v>
      </c>
      <c r="M17" s="87">
        <v>1.4999999999999999E-2</v>
      </c>
      <c r="N17" s="87">
        <v>-3.1000000000099442E-3</v>
      </c>
      <c r="O17" s="83">
        <v>9161.2480909999995</v>
      </c>
      <c r="P17" s="85">
        <v>109.77</v>
      </c>
      <c r="Q17" s="73"/>
      <c r="R17" s="83">
        <v>10.056302029000001</v>
      </c>
      <c r="S17" s="84">
        <v>1.971140366986877E-5</v>
      </c>
      <c r="T17" s="84">
        <f t="shared" si="0"/>
        <v>4.6414666372421136E-3</v>
      </c>
      <c r="U17" s="84">
        <f>R17/'סכום נכסי הקרן'!$C$42</f>
        <v>1.9466065430754902E-3</v>
      </c>
    </row>
    <row r="18" spans="2:21">
      <c r="B18" s="76" t="s">
        <v>300</v>
      </c>
      <c r="C18" s="73" t="s">
        <v>301</v>
      </c>
      <c r="D18" s="86" t="s">
        <v>110</v>
      </c>
      <c r="E18" s="86" t="s">
        <v>287</v>
      </c>
      <c r="F18" s="73" t="s">
        <v>302</v>
      </c>
      <c r="G18" s="86" t="s">
        <v>297</v>
      </c>
      <c r="H18" s="73" t="s">
        <v>303</v>
      </c>
      <c r="I18" s="73" t="s">
        <v>117</v>
      </c>
      <c r="J18" s="73"/>
      <c r="K18" s="83">
        <v>4.6800000001336395</v>
      </c>
      <c r="L18" s="86" t="s">
        <v>119</v>
      </c>
      <c r="M18" s="87">
        <v>1E-3</v>
      </c>
      <c r="N18" s="87">
        <v>-4.4999999999678743E-3</v>
      </c>
      <c r="O18" s="83">
        <v>15254.515377</v>
      </c>
      <c r="P18" s="85">
        <v>102.03</v>
      </c>
      <c r="Q18" s="73"/>
      <c r="R18" s="83">
        <v>15.564182069000001</v>
      </c>
      <c r="S18" s="84">
        <v>1.0169676918E-5</v>
      </c>
      <c r="T18" s="84">
        <f t="shared" si="0"/>
        <v>7.183617954283841E-3</v>
      </c>
      <c r="U18" s="84">
        <f>R18/'סכום נכסי הקרן'!$C$42</f>
        <v>3.0127713513141562E-3</v>
      </c>
    </row>
    <row r="19" spans="2:21">
      <c r="B19" s="76" t="s">
        <v>304</v>
      </c>
      <c r="C19" s="73" t="s">
        <v>305</v>
      </c>
      <c r="D19" s="86" t="s">
        <v>110</v>
      </c>
      <c r="E19" s="86" t="s">
        <v>287</v>
      </c>
      <c r="F19" s="73" t="s">
        <v>302</v>
      </c>
      <c r="G19" s="86" t="s">
        <v>297</v>
      </c>
      <c r="H19" s="73" t="s">
        <v>303</v>
      </c>
      <c r="I19" s="73" t="s">
        <v>117</v>
      </c>
      <c r="J19" s="73"/>
      <c r="K19" s="83">
        <v>0.23999999986324444</v>
      </c>
      <c r="L19" s="86" t="s">
        <v>119</v>
      </c>
      <c r="M19" s="87">
        <v>8.0000000000000002E-3</v>
      </c>
      <c r="N19" s="87">
        <v>2.0299999998608022E-2</v>
      </c>
      <c r="O19" s="83">
        <v>4017.3621880000005</v>
      </c>
      <c r="P19" s="85">
        <v>101.93</v>
      </c>
      <c r="Q19" s="73"/>
      <c r="R19" s="83">
        <v>4.0948975189999999</v>
      </c>
      <c r="S19" s="84">
        <v>1.8698703695766967E-5</v>
      </c>
      <c r="T19" s="84">
        <f t="shared" si="0"/>
        <v>1.8899919833905378E-3</v>
      </c>
      <c r="U19" s="84">
        <f>R19/'סכום נכסי הקרן'!$C$42</f>
        <v>7.9265263520547256E-4</v>
      </c>
    </row>
    <row r="20" spans="2:21">
      <c r="B20" s="76" t="s">
        <v>306</v>
      </c>
      <c r="C20" s="73" t="s">
        <v>307</v>
      </c>
      <c r="D20" s="86" t="s">
        <v>110</v>
      </c>
      <c r="E20" s="86" t="s">
        <v>287</v>
      </c>
      <c r="F20" s="73" t="s">
        <v>308</v>
      </c>
      <c r="G20" s="86" t="s">
        <v>297</v>
      </c>
      <c r="H20" s="73" t="s">
        <v>303</v>
      </c>
      <c r="I20" s="73" t="s">
        <v>117</v>
      </c>
      <c r="J20" s="73"/>
      <c r="K20" s="83">
        <v>4.4300000000022139</v>
      </c>
      <c r="L20" s="86" t="s">
        <v>119</v>
      </c>
      <c r="M20" s="87">
        <v>8.3000000000000001E-3</v>
      </c>
      <c r="N20" s="87">
        <v>-5.3000000004647619E-3</v>
      </c>
      <c r="O20" s="83">
        <v>8475.791072</v>
      </c>
      <c r="P20" s="85">
        <v>106.62</v>
      </c>
      <c r="Q20" s="73"/>
      <c r="R20" s="83">
        <v>9.0368882859999999</v>
      </c>
      <c r="S20" s="84">
        <v>6.5909710739752869E-6</v>
      </c>
      <c r="T20" s="84">
        <f t="shared" si="0"/>
        <v>4.1709582074002226E-3</v>
      </c>
      <c r="U20" s="84">
        <f>R20/'סכום נכסי הקרן'!$C$42</f>
        <v>1.749277797727315E-3</v>
      </c>
    </row>
    <row r="21" spans="2:21">
      <c r="B21" s="76" t="s">
        <v>309</v>
      </c>
      <c r="C21" s="73" t="s">
        <v>310</v>
      </c>
      <c r="D21" s="86" t="s">
        <v>110</v>
      </c>
      <c r="E21" s="86" t="s">
        <v>287</v>
      </c>
      <c r="F21" s="73" t="s">
        <v>311</v>
      </c>
      <c r="G21" s="86" t="s">
        <v>297</v>
      </c>
      <c r="H21" s="73" t="s">
        <v>303</v>
      </c>
      <c r="I21" s="73" t="s">
        <v>117</v>
      </c>
      <c r="J21" s="73"/>
      <c r="K21" s="83">
        <v>1.7200000001129845</v>
      </c>
      <c r="L21" s="86" t="s">
        <v>119</v>
      </c>
      <c r="M21" s="87">
        <v>9.8999999999999991E-3</v>
      </c>
      <c r="N21" s="87">
        <v>-1.6999999997175384E-3</v>
      </c>
      <c r="O21" s="83">
        <v>5145.7897389999998</v>
      </c>
      <c r="P21" s="85">
        <v>103.2</v>
      </c>
      <c r="Q21" s="73"/>
      <c r="R21" s="83">
        <v>5.3104547950000009</v>
      </c>
      <c r="S21" s="84">
        <v>1.7073672419616744E-6</v>
      </c>
      <c r="T21" s="84">
        <f t="shared" si="0"/>
        <v>2.4510300792970454E-3</v>
      </c>
      <c r="U21" s="84">
        <f>R21/'סכום נכסי הקרן'!$C$42</f>
        <v>1.0279490433802694E-3</v>
      </c>
    </row>
    <row r="22" spans="2:21">
      <c r="B22" s="76" t="s">
        <v>312</v>
      </c>
      <c r="C22" s="73" t="s">
        <v>313</v>
      </c>
      <c r="D22" s="86" t="s">
        <v>110</v>
      </c>
      <c r="E22" s="86" t="s">
        <v>287</v>
      </c>
      <c r="F22" s="73" t="s">
        <v>311</v>
      </c>
      <c r="G22" s="86" t="s">
        <v>297</v>
      </c>
      <c r="H22" s="73" t="s">
        <v>303</v>
      </c>
      <c r="I22" s="73" t="s">
        <v>117</v>
      </c>
      <c r="J22" s="73"/>
      <c r="K22" s="83">
        <v>3.7000000001023654</v>
      </c>
      <c r="L22" s="86" t="s">
        <v>119</v>
      </c>
      <c r="M22" s="87">
        <v>8.6E-3</v>
      </c>
      <c r="N22" s="87">
        <v>-3.6000000002605671E-3</v>
      </c>
      <c r="O22" s="83">
        <v>20299.987337999999</v>
      </c>
      <c r="P22" s="85">
        <v>105.87</v>
      </c>
      <c r="Q22" s="73"/>
      <c r="R22" s="83">
        <v>21.491595703999998</v>
      </c>
      <c r="S22" s="84">
        <v>8.1156092599559195E-6</v>
      </c>
      <c r="T22" s="84">
        <f t="shared" si="0"/>
        <v>9.9194041859074229E-3</v>
      </c>
      <c r="U22" s="84">
        <f>R22/'סכום נכסי הקרן'!$C$42</f>
        <v>4.1601456179314487E-3</v>
      </c>
    </row>
    <row r="23" spans="2:21">
      <c r="B23" s="76" t="s">
        <v>314</v>
      </c>
      <c r="C23" s="73" t="s">
        <v>315</v>
      </c>
      <c r="D23" s="86" t="s">
        <v>110</v>
      </c>
      <c r="E23" s="86" t="s">
        <v>287</v>
      </c>
      <c r="F23" s="73" t="s">
        <v>311</v>
      </c>
      <c r="G23" s="86" t="s">
        <v>297</v>
      </c>
      <c r="H23" s="73" t="s">
        <v>303</v>
      </c>
      <c r="I23" s="73" t="s">
        <v>117</v>
      </c>
      <c r="J23" s="73"/>
      <c r="K23" s="83">
        <v>5.4200000000628297</v>
      </c>
      <c r="L23" s="86" t="s">
        <v>119</v>
      </c>
      <c r="M23" s="87">
        <v>3.8E-3</v>
      </c>
      <c r="N23" s="87">
        <v>-3.4999999999999996E-3</v>
      </c>
      <c r="O23" s="83">
        <v>34090.806638000002</v>
      </c>
      <c r="P23" s="85">
        <v>102.71</v>
      </c>
      <c r="Q23" s="73"/>
      <c r="R23" s="83">
        <v>35.014666640000002</v>
      </c>
      <c r="S23" s="84">
        <v>1.1363602212666667E-5</v>
      </c>
      <c r="T23" s="84">
        <f t="shared" si="0"/>
        <v>1.6160951267677404E-2</v>
      </c>
      <c r="U23" s="84">
        <f>R23/'סכום נכסי הקרן'!$C$42</f>
        <v>6.7778174311465961E-3</v>
      </c>
    </row>
    <row r="24" spans="2:21">
      <c r="B24" s="76" t="s">
        <v>316</v>
      </c>
      <c r="C24" s="73" t="s">
        <v>317</v>
      </c>
      <c r="D24" s="86" t="s">
        <v>110</v>
      </c>
      <c r="E24" s="86" t="s">
        <v>287</v>
      </c>
      <c r="F24" s="73" t="s">
        <v>311</v>
      </c>
      <c r="G24" s="86" t="s">
        <v>297</v>
      </c>
      <c r="H24" s="73" t="s">
        <v>303</v>
      </c>
      <c r="I24" s="73" t="s">
        <v>117</v>
      </c>
      <c r="J24" s="73"/>
      <c r="K24" s="83">
        <v>2.8200000000379961</v>
      </c>
      <c r="L24" s="86" t="s">
        <v>119</v>
      </c>
      <c r="M24" s="87">
        <v>1E-3</v>
      </c>
      <c r="N24" s="87">
        <v>-3.1000000001899807E-3</v>
      </c>
      <c r="O24" s="83">
        <v>5233.8594290000001</v>
      </c>
      <c r="P24" s="85">
        <v>100.57</v>
      </c>
      <c r="Q24" s="73"/>
      <c r="R24" s="83">
        <v>5.2636923900000001</v>
      </c>
      <c r="S24" s="84">
        <v>2.0573088031125394E-6</v>
      </c>
      <c r="T24" s="84">
        <f t="shared" si="0"/>
        <v>2.4294469822441923E-3</v>
      </c>
      <c r="U24" s="84">
        <f>R24/'סכום נכסי הקרן'!$C$42</f>
        <v>1.0188972067030847E-3</v>
      </c>
    </row>
    <row r="25" spans="2:21">
      <c r="B25" s="76" t="s">
        <v>318</v>
      </c>
      <c r="C25" s="73" t="s">
        <v>319</v>
      </c>
      <c r="D25" s="86" t="s">
        <v>110</v>
      </c>
      <c r="E25" s="86" t="s">
        <v>287</v>
      </c>
      <c r="F25" s="73" t="s">
        <v>320</v>
      </c>
      <c r="G25" s="86" t="s">
        <v>115</v>
      </c>
      <c r="H25" s="73" t="s">
        <v>290</v>
      </c>
      <c r="I25" s="73" t="s">
        <v>291</v>
      </c>
      <c r="J25" s="73"/>
      <c r="K25" s="83">
        <v>15.209999999785135</v>
      </c>
      <c r="L25" s="86" t="s">
        <v>119</v>
      </c>
      <c r="M25" s="87">
        <v>2.07E-2</v>
      </c>
      <c r="N25" s="87">
        <v>5.299999999889813E-3</v>
      </c>
      <c r="O25" s="83">
        <v>23616.882851999999</v>
      </c>
      <c r="P25" s="85">
        <v>122.97</v>
      </c>
      <c r="Q25" s="73"/>
      <c r="R25" s="83">
        <v>29.041680844000002</v>
      </c>
      <c r="S25" s="84">
        <v>1.5973434641632453E-5</v>
      </c>
      <c r="T25" s="84">
        <f t="shared" si="0"/>
        <v>1.3404131293803584E-2</v>
      </c>
      <c r="U25" s="84">
        <f>R25/'סכום נכסי הקרן'!$C$42</f>
        <v>5.6216217243489196E-3</v>
      </c>
    </row>
    <row r="26" spans="2:21">
      <c r="B26" s="76" t="s">
        <v>321</v>
      </c>
      <c r="C26" s="73" t="s">
        <v>322</v>
      </c>
      <c r="D26" s="86" t="s">
        <v>110</v>
      </c>
      <c r="E26" s="86" t="s">
        <v>287</v>
      </c>
      <c r="F26" s="73" t="s">
        <v>323</v>
      </c>
      <c r="G26" s="86" t="s">
        <v>297</v>
      </c>
      <c r="H26" s="73" t="s">
        <v>303</v>
      </c>
      <c r="I26" s="73" t="s">
        <v>117</v>
      </c>
      <c r="J26" s="73"/>
      <c r="K26" s="83">
        <v>1.5499999999718677</v>
      </c>
      <c r="L26" s="86" t="s">
        <v>119</v>
      </c>
      <c r="M26" s="87">
        <v>0.05</v>
      </c>
      <c r="N26" s="87">
        <v>-1.2999999998312057E-3</v>
      </c>
      <c r="O26" s="83">
        <v>14052.367827999999</v>
      </c>
      <c r="P26" s="85">
        <v>113.83</v>
      </c>
      <c r="Q26" s="73"/>
      <c r="R26" s="83">
        <v>15.995810079</v>
      </c>
      <c r="S26" s="84">
        <v>4.4587944588268774E-6</v>
      </c>
      <c r="T26" s="84">
        <f t="shared" si="0"/>
        <v>7.3828350225796126E-3</v>
      </c>
      <c r="U26" s="84">
        <f>R26/'סכום נכסי הקרן'!$C$42</f>
        <v>3.096321935417307E-3</v>
      </c>
    </row>
    <row r="27" spans="2:21">
      <c r="B27" s="76" t="s">
        <v>324</v>
      </c>
      <c r="C27" s="73" t="s">
        <v>325</v>
      </c>
      <c r="D27" s="86" t="s">
        <v>110</v>
      </c>
      <c r="E27" s="86" t="s">
        <v>287</v>
      </c>
      <c r="F27" s="73" t="s">
        <v>323</v>
      </c>
      <c r="G27" s="86" t="s">
        <v>297</v>
      </c>
      <c r="H27" s="73" t="s">
        <v>303</v>
      </c>
      <c r="I27" s="73" t="s">
        <v>117</v>
      </c>
      <c r="J27" s="73"/>
      <c r="K27" s="83">
        <v>1.2299999999982913</v>
      </c>
      <c r="L27" s="86" t="s">
        <v>119</v>
      </c>
      <c r="M27" s="87">
        <v>6.9999999999999993E-3</v>
      </c>
      <c r="N27" s="87">
        <v>9.0000000029045427E-4</v>
      </c>
      <c r="O27" s="83">
        <v>5686.8439060000001</v>
      </c>
      <c r="P27" s="85">
        <v>102.92</v>
      </c>
      <c r="Q27" s="73"/>
      <c r="R27" s="83">
        <v>5.8528995869999996</v>
      </c>
      <c r="S27" s="84">
        <v>2.6671690277734047E-6</v>
      </c>
      <c r="T27" s="84">
        <f t="shared" si="0"/>
        <v>2.7013944177340936E-3</v>
      </c>
      <c r="U27" s="84">
        <f>R27/'סכום נכסי הקרן'!$C$42</f>
        <v>1.1329505218879133E-3</v>
      </c>
    </row>
    <row r="28" spans="2:21">
      <c r="B28" s="76" t="s">
        <v>326</v>
      </c>
      <c r="C28" s="73" t="s">
        <v>327</v>
      </c>
      <c r="D28" s="86" t="s">
        <v>110</v>
      </c>
      <c r="E28" s="86" t="s">
        <v>287</v>
      </c>
      <c r="F28" s="73" t="s">
        <v>323</v>
      </c>
      <c r="G28" s="86" t="s">
        <v>297</v>
      </c>
      <c r="H28" s="73" t="s">
        <v>303</v>
      </c>
      <c r="I28" s="73" t="s">
        <v>117</v>
      </c>
      <c r="J28" s="73"/>
      <c r="K28" s="83">
        <v>3.8199999999875649</v>
      </c>
      <c r="L28" s="86" t="s">
        <v>119</v>
      </c>
      <c r="M28" s="87">
        <v>6.0000000000000001E-3</v>
      </c>
      <c r="N28" s="87">
        <v>-4.200000000290147E-3</v>
      </c>
      <c r="O28" s="83">
        <v>9165.442959</v>
      </c>
      <c r="P28" s="85">
        <v>105.29</v>
      </c>
      <c r="Q28" s="73"/>
      <c r="R28" s="83">
        <v>9.6502948159999988</v>
      </c>
      <c r="S28" s="84">
        <v>5.1511046711208125E-6</v>
      </c>
      <c r="T28" s="84">
        <f t="shared" si="0"/>
        <v>4.4540747979571749E-3</v>
      </c>
      <c r="U28" s="84">
        <f>R28/'סכום נכסי הקרן'!$C$42</f>
        <v>1.8680153974354225E-3</v>
      </c>
    </row>
    <row r="29" spans="2:21">
      <c r="B29" s="76" t="s">
        <v>328</v>
      </c>
      <c r="C29" s="73" t="s">
        <v>329</v>
      </c>
      <c r="D29" s="86" t="s">
        <v>110</v>
      </c>
      <c r="E29" s="86" t="s">
        <v>287</v>
      </c>
      <c r="F29" s="73" t="s">
        <v>323</v>
      </c>
      <c r="G29" s="86" t="s">
        <v>297</v>
      </c>
      <c r="H29" s="73" t="s">
        <v>303</v>
      </c>
      <c r="I29" s="73" t="s">
        <v>117</v>
      </c>
      <c r="J29" s="73"/>
      <c r="K29" s="83">
        <v>5.3200000000318308</v>
      </c>
      <c r="L29" s="86" t="s">
        <v>119</v>
      </c>
      <c r="M29" s="87">
        <v>1.7500000000000002E-2</v>
      </c>
      <c r="N29" s="87">
        <v>-3.8000000000795783E-3</v>
      </c>
      <c r="O29" s="83">
        <v>33895.697393000002</v>
      </c>
      <c r="P29" s="85">
        <v>111.22</v>
      </c>
      <c r="Q29" s="73"/>
      <c r="R29" s="83">
        <v>37.698795064999999</v>
      </c>
      <c r="S29" s="84">
        <v>8.2133070540926342E-6</v>
      </c>
      <c r="T29" s="84">
        <f t="shared" si="0"/>
        <v>1.739980552034244E-2</v>
      </c>
      <c r="U29" s="84">
        <f>R29/'סכום נכסי הקרן'!$C$42</f>
        <v>7.2973863481791603E-3</v>
      </c>
    </row>
    <row r="30" spans="2:21">
      <c r="B30" s="76" t="s">
        <v>330</v>
      </c>
      <c r="C30" s="73" t="s">
        <v>331</v>
      </c>
      <c r="D30" s="86" t="s">
        <v>110</v>
      </c>
      <c r="E30" s="86" t="s">
        <v>287</v>
      </c>
      <c r="F30" s="73" t="s">
        <v>302</v>
      </c>
      <c r="G30" s="86" t="s">
        <v>297</v>
      </c>
      <c r="H30" s="73" t="s">
        <v>332</v>
      </c>
      <c r="I30" s="73" t="s">
        <v>117</v>
      </c>
      <c r="J30" s="73"/>
      <c r="K30" s="83">
        <v>6.9999999938513954E-2</v>
      </c>
      <c r="L30" s="86" t="s">
        <v>119</v>
      </c>
      <c r="M30" s="87">
        <v>3.1E-2</v>
      </c>
      <c r="N30" s="87">
        <v>4.2399999995695978E-2</v>
      </c>
      <c r="O30" s="83">
        <v>2390.644405</v>
      </c>
      <c r="P30" s="85">
        <v>108.85</v>
      </c>
      <c r="Q30" s="73"/>
      <c r="R30" s="83">
        <v>2.602216388</v>
      </c>
      <c r="S30" s="84">
        <v>1.3897689448858081E-5</v>
      </c>
      <c r="T30" s="84">
        <f t="shared" si="0"/>
        <v>1.2010479113451732E-3</v>
      </c>
      <c r="U30" s="84">
        <f>R30/'סכום נכסי הקרן'!$C$42</f>
        <v>5.0371313756999211E-4</v>
      </c>
    </row>
    <row r="31" spans="2:21">
      <c r="B31" s="76" t="s">
        <v>333</v>
      </c>
      <c r="C31" s="73" t="s">
        <v>334</v>
      </c>
      <c r="D31" s="86" t="s">
        <v>110</v>
      </c>
      <c r="E31" s="86" t="s">
        <v>287</v>
      </c>
      <c r="F31" s="73" t="s">
        <v>302</v>
      </c>
      <c r="G31" s="86" t="s">
        <v>297</v>
      </c>
      <c r="H31" s="73" t="s">
        <v>332</v>
      </c>
      <c r="I31" s="73" t="s">
        <v>117</v>
      </c>
      <c r="J31" s="73"/>
      <c r="K31" s="83">
        <v>0.21999999777203827</v>
      </c>
      <c r="L31" s="86" t="s">
        <v>119</v>
      </c>
      <c r="M31" s="87">
        <v>4.2000000000000003E-2</v>
      </c>
      <c r="N31" s="87">
        <v>3.1200000089118475E-2</v>
      </c>
      <c r="O31" s="83">
        <v>138.58737400000001</v>
      </c>
      <c r="P31" s="85">
        <v>123.07</v>
      </c>
      <c r="Q31" s="73"/>
      <c r="R31" s="83">
        <v>0.17055947899999999</v>
      </c>
      <c r="S31" s="84">
        <v>5.3133218571483345E-6</v>
      </c>
      <c r="T31" s="84">
        <f t="shared" si="0"/>
        <v>7.8721395713948948E-5</v>
      </c>
      <c r="U31" s="84">
        <f>R31/'סכום נכסי הקרן'!$C$42</f>
        <v>3.3015336735859948E-5</v>
      </c>
    </row>
    <row r="32" spans="2:21">
      <c r="B32" s="76" t="s">
        <v>335</v>
      </c>
      <c r="C32" s="73" t="s">
        <v>336</v>
      </c>
      <c r="D32" s="86" t="s">
        <v>110</v>
      </c>
      <c r="E32" s="86" t="s">
        <v>287</v>
      </c>
      <c r="F32" s="73" t="s">
        <v>337</v>
      </c>
      <c r="G32" s="86" t="s">
        <v>297</v>
      </c>
      <c r="H32" s="73" t="s">
        <v>332</v>
      </c>
      <c r="I32" s="73" t="s">
        <v>117</v>
      </c>
      <c r="J32" s="73"/>
      <c r="K32" s="83">
        <v>0.92999999972798575</v>
      </c>
      <c r="L32" s="86" t="s">
        <v>119</v>
      </c>
      <c r="M32" s="87">
        <v>3.85E-2</v>
      </c>
      <c r="N32" s="87">
        <v>2.9999999828731648E-4</v>
      </c>
      <c r="O32" s="83">
        <v>1772.0151980000001</v>
      </c>
      <c r="P32" s="85">
        <v>112.03</v>
      </c>
      <c r="Q32" s="73"/>
      <c r="R32" s="83">
        <v>1.9851886779999999</v>
      </c>
      <c r="S32" s="84">
        <v>8.3206288219039153E-6</v>
      </c>
      <c r="T32" s="84">
        <f t="shared" si="0"/>
        <v>9.1625997220411994E-4</v>
      </c>
      <c r="U32" s="84">
        <f>R32/'סכום נכסי הקרן'!$C$42</f>
        <v>3.8427458311118926E-4</v>
      </c>
    </row>
    <row r="33" spans="2:21">
      <c r="B33" s="76" t="s">
        <v>338</v>
      </c>
      <c r="C33" s="73" t="s">
        <v>339</v>
      </c>
      <c r="D33" s="86" t="s">
        <v>110</v>
      </c>
      <c r="E33" s="86" t="s">
        <v>287</v>
      </c>
      <c r="F33" s="73" t="s">
        <v>340</v>
      </c>
      <c r="G33" s="86" t="s">
        <v>341</v>
      </c>
      <c r="H33" s="73" t="s">
        <v>342</v>
      </c>
      <c r="I33" s="73" t="s">
        <v>291</v>
      </c>
      <c r="J33" s="73"/>
      <c r="K33" s="83">
        <v>1.1500000007807691</v>
      </c>
      <c r="L33" s="86" t="s">
        <v>119</v>
      </c>
      <c r="M33" s="87">
        <v>3.6400000000000002E-2</v>
      </c>
      <c r="N33" s="87">
        <v>2.8999999859461558E-3</v>
      </c>
      <c r="O33" s="83">
        <v>279.37972600000001</v>
      </c>
      <c r="P33" s="85">
        <v>114.61</v>
      </c>
      <c r="Q33" s="73"/>
      <c r="R33" s="83">
        <v>0.32019710500000004</v>
      </c>
      <c r="S33" s="84">
        <v>7.6021694149659869E-6</v>
      </c>
      <c r="T33" s="84">
        <f t="shared" si="0"/>
        <v>1.4778635087860385E-4</v>
      </c>
      <c r="U33" s="84">
        <f>R33/'סכום נכסי הקרן'!$C$42</f>
        <v>6.1980813411270481E-5</v>
      </c>
    </row>
    <row r="34" spans="2:21">
      <c r="B34" s="76" t="s">
        <v>343</v>
      </c>
      <c r="C34" s="73" t="s">
        <v>344</v>
      </c>
      <c r="D34" s="86" t="s">
        <v>110</v>
      </c>
      <c r="E34" s="86" t="s">
        <v>287</v>
      </c>
      <c r="F34" s="73" t="s">
        <v>345</v>
      </c>
      <c r="G34" s="86" t="s">
        <v>341</v>
      </c>
      <c r="H34" s="73" t="s">
        <v>332</v>
      </c>
      <c r="I34" s="73" t="s">
        <v>117</v>
      </c>
      <c r="J34" s="73"/>
      <c r="K34" s="83">
        <v>4.5599999999671068</v>
      </c>
      <c r="L34" s="86" t="s">
        <v>119</v>
      </c>
      <c r="M34" s="87">
        <v>8.3000000000000001E-3</v>
      </c>
      <c r="N34" s="87">
        <v>-4.2999999999725888E-3</v>
      </c>
      <c r="O34" s="83">
        <v>17071.584556000002</v>
      </c>
      <c r="P34" s="85">
        <v>106.85</v>
      </c>
      <c r="Q34" s="73"/>
      <c r="R34" s="83">
        <v>18.240988034999997</v>
      </c>
      <c r="S34" s="84">
        <v>1.1147537749882137E-5</v>
      </c>
      <c r="T34" s="84">
        <f t="shared" si="0"/>
        <v>8.4190925402430599E-3</v>
      </c>
      <c r="U34" s="84">
        <f>R34/'סכום נכסי הקרן'!$C$42</f>
        <v>3.5309228540169098E-3</v>
      </c>
    </row>
    <row r="35" spans="2:21">
      <c r="B35" s="76" t="s">
        <v>346</v>
      </c>
      <c r="C35" s="73" t="s">
        <v>347</v>
      </c>
      <c r="D35" s="86" t="s">
        <v>110</v>
      </c>
      <c r="E35" s="86" t="s">
        <v>287</v>
      </c>
      <c r="F35" s="73" t="s">
        <v>345</v>
      </c>
      <c r="G35" s="86" t="s">
        <v>341</v>
      </c>
      <c r="H35" s="73" t="s">
        <v>332</v>
      </c>
      <c r="I35" s="73" t="s">
        <v>117</v>
      </c>
      <c r="J35" s="73"/>
      <c r="K35" s="83">
        <v>8.4599999999489928</v>
      </c>
      <c r="L35" s="86" t="s">
        <v>119</v>
      </c>
      <c r="M35" s="87">
        <v>1.6500000000000001E-2</v>
      </c>
      <c r="N35" s="87">
        <v>5.9999999963995267E-4</v>
      </c>
      <c r="O35" s="83">
        <v>11567.531472999999</v>
      </c>
      <c r="P35" s="85">
        <v>115.25</v>
      </c>
      <c r="Q35" s="73"/>
      <c r="R35" s="83">
        <v>13.331580058</v>
      </c>
      <c r="S35" s="84">
        <v>5.4676688641270845E-6</v>
      </c>
      <c r="T35" s="84">
        <f t="shared" si="0"/>
        <v>6.1531648395690072E-3</v>
      </c>
      <c r="U35" s="84">
        <f>R35/'סכום נכסי הקרן'!$C$42</f>
        <v>2.5806047685918722E-3</v>
      </c>
    </row>
    <row r="36" spans="2:21">
      <c r="B36" s="76" t="s">
        <v>348</v>
      </c>
      <c r="C36" s="73" t="s">
        <v>349</v>
      </c>
      <c r="D36" s="86" t="s">
        <v>110</v>
      </c>
      <c r="E36" s="86" t="s">
        <v>287</v>
      </c>
      <c r="F36" s="73" t="s">
        <v>350</v>
      </c>
      <c r="G36" s="86" t="s">
        <v>115</v>
      </c>
      <c r="H36" s="73" t="s">
        <v>332</v>
      </c>
      <c r="I36" s="73" t="s">
        <v>117</v>
      </c>
      <c r="J36" s="73"/>
      <c r="K36" s="83">
        <v>8.5200000000116507</v>
      </c>
      <c r="L36" s="86" t="s">
        <v>119</v>
      </c>
      <c r="M36" s="87">
        <v>2.6499999999999999E-2</v>
      </c>
      <c r="N36" s="87">
        <v>5.9999999889315627E-4</v>
      </c>
      <c r="O36" s="83">
        <v>2752.4940799999999</v>
      </c>
      <c r="P36" s="85">
        <v>124.73</v>
      </c>
      <c r="Q36" s="73"/>
      <c r="R36" s="83">
        <v>3.4331858730000002</v>
      </c>
      <c r="S36" s="84">
        <v>1.7691697216319125E-6</v>
      </c>
      <c r="T36" s="84">
        <f t="shared" si="0"/>
        <v>1.5845802605199814E-3</v>
      </c>
      <c r="U36" s="84">
        <f>R36/'סכום נכסי הקרן'!$C$42</f>
        <v>6.645645750002104E-4</v>
      </c>
    </row>
    <row r="37" spans="2:21">
      <c r="B37" s="76" t="s">
        <v>351</v>
      </c>
      <c r="C37" s="73" t="s">
        <v>352</v>
      </c>
      <c r="D37" s="86" t="s">
        <v>110</v>
      </c>
      <c r="E37" s="86" t="s">
        <v>287</v>
      </c>
      <c r="F37" s="73" t="s">
        <v>353</v>
      </c>
      <c r="G37" s="86" t="s">
        <v>341</v>
      </c>
      <c r="H37" s="73" t="s">
        <v>342</v>
      </c>
      <c r="I37" s="73" t="s">
        <v>291</v>
      </c>
      <c r="J37" s="73"/>
      <c r="K37" s="83">
        <v>2.2399999999420062</v>
      </c>
      <c r="L37" s="86" t="s">
        <v>119</v>
      </c>
      <c r="M37" s="87">
        <v>6.5000000000000006E-3</v>
      </c>
      <c r="N37" s="87">
        <v>1.0000000057993567E-4</v>
      </c>
      <c r="O37" s="83">
        <v>2036.60924</v>
      </c>
      <c r="P37" s="85">
        <v>101.6</v>
      </c>
      <c r="Q37" s="73"/>
      <c r="R37" s="83">
        <v>2.069194988</v>
      </c>
      <c r="S37" s="84">
        <v>2.6981452025040463E-6</v>
      </c>
      <c r="T37" s="84">
        <f t="shared" si="0"/>
        <v>9.5503292115278944E-4</v>
      </c>
      <c r="U37" s="84">
        <f>R37/'סכום נכסי הקרן'!$C$42</f>
        <v>4.0053575269758936E-4</v>
      </c>
    </row>
    <row r="38" spans="2:21">
      <c r="B38" s="76" t="s">
        <v>354</v>
      </c>
      <c r="C38" s="73" t="s">
        <v>355</v>
      </c>
      <c r="D38" s="86" t="s">
        <v>110</v>
      </c>
      <c r="E38" s="86" t="s">
        <v>287</v>
      </c>
      <c r="F38" s="73" t="s">
        <v>353</v>
      </c>
      <c r="G38" s="86" t="s">
        <v>341</v>
      </c>
      <c r="H38" s="73" t="s">
        <v>332</v>
      </c>
      <c r="I38" s="73" t="s">
        <v>117</v>
      </c>
      <c r="J38" s="73"/>
      <c r="K38" s="83">
        <v>4.9200000000417328</v>
      </c>
      <c r="L38" s="86" t="s">
        <v>119</v>
      </c>
      <c r="M38" s="87">
        <v>1.34E-2</v>
      </c>
      <c r="N38" s="84">
        <v>0</v>
      </c>
      <c r="O38" s="83">
        <v>47862.967628999999</v>
      </c>
      <c r="P38" s="85">
        <v>108.1</v>
      </c>
      <c r="Q38" s="83">
        <v>2.8939279600000001</v>
      </c>
      <c r="R38" s="83">
        <v>54.633795966000001</v>
      </c>
      <c r="S38" s="84">
        <v>1.4586602421711261E-5</v>
      </c>
      <c r="T38" s="84">
        <f t="shared" si="0"/>
        <v>2.5216122239647754E-2</v>
      </c>
      <c r="U38" s="84">
        <f>R38/'סכום נכסי הקרן'!$C$42</f>
        <v>1.0575508213036678E-2</v>
      </c>
    </row>
    <row r="39" spans="2:21">
      <c r="B39" s="76" t="s">
        <v>356</v>
      </c>
      <c r="C39" s="73" t="s">
        <v>357</v>
      </c>
      <c r="D39" s="86" t="s">
        <v>110</v>
      </c>
      <c r="E39" s="86" t="s">
        <v>287</v>
      </c>
      <c r="F39" s="73" t="s">
        <v>353</v>
      </c>
      <c r="G39" s="86" t="s">
        <v>341</v>
      </c>
      <c r="H39" s="73" t="s">
        <v>332</v>
      </c>
      <c r="I39" s="73" t="s">
        <v>117</v>
      </c>
      <c r="J39" s="73"/>
      <c r="K39" s="83">
        <v>5.3600000000604613</v>
      </c>
      <c r="L39" s="86" t="s">
        <v>119</v>
      </c>
      <c r="M39" s="87">
        <v>1.77E-2</v>
      </c>
      <c r="N39" s="87">
        <v>1.7000000000755768E-3</v>
      </c>
      <c r="O39" s="83">
        <v>27945.398402999999</v>
      </c>
      <c r="P39" s="85">
        <v>108.9</v>
      </c>
      <c r="Q39" s="73"/>
      <c r="R39" s="83">
        <v>30.432538880999999</v>
      </c>
      <c r="S39" s="84">
        <v>8.6161053055274547E-6</v>
      </c>
      <c r="T39" s="84">
        <f t="shared" si="0"/>
        <v>1.4046079114907111E-2</v>
      </c>
      <c r="U39" s="84">
        <f>R39/'סכום נכסי הקרן'!$C$42</f>
        <v>5.8908512430632214E-3</v>
      </c>
    </row>
    <row r="40" spans="2:21">
      <c r="B40" s="76" t="s">
        <v>358</v>
      </c>
      <c r="C40" s="73" t="s">
        <v>359</v>
      </c>
      <c r="D40" s="86" t="s">
        <v>110</v>
      </c>
      <c r="E40" s="86" t="s">
        <v>287</v>
      </c>
      <c r="F40" s="73" t="s">
        <v>353</v>
      </c>
      <c r="G40" s="86" t="s">
        <v>341</v>
      </c>
      <c r="H40" s="73" t="s">
        <v>332</v>
      </c>
      <c r="I40" s="73" t="s">
        <v>117</v>
      </c>
      <c r="J40" s="73"/>
      <c r="K40" s="83">
        <v>8.7999999999754834</v>
      </c>
      <c r="L40" s="86" t="s">
        <v>119</v>
      </c>
      <c r="M40" s="87">
        <v>2.4799999999999999E-2</v>
      </c>
      <c r="N40" s="87">
        <v>6.300000000118499E-3</v>
      </c>
      <c r="O40" s="83">
        <v>20845.815874</v>
      </c>
      <c r="P40" s="85">
        <v>117.4</v>
      </c>
      <c r="Q40" s="73"/>
      <c r="R40" s="83">
        <v>24.472987817</v>
      </c>
      <c r="S40" s="84">
        <v>1.0646554790200343E-5</v>
      </c>
      <c r="T40" s="84">
        <f t="shared" si="0"/>
        <v>1.1295459915451013E-2</v>
      </c>
      <c r="U40" s="84">
        <f>R40/'סכום נכסי הקרן'!$C$42</f>
        <v>4.7372561082392435E-3</v>
      </c>
    </row>
    <row r="41" spans="2:21">
      <c r="B41" s="76" t="s">
        <v>360</v>
      </c>
      <c r="C41" s="73" t="s">
        <v>361</v>
      </c>
      <c r="D41" s="86" t="s">
        <v>110</v>
      </c>
      <c r="E41" s="86" t="s">
        <v>287</v>
      </c>
      <c r="F41" s="73" t="s">
        <v>323</v>
      </c>
      <c r="G41" s="86" t="s">
        <v>297</v>
      </c>
      <c r="H41" s="73" t="s">
        <v>332</v>
      </c>
      <c r="I41" s="73" t="s">
        <v>117</v>
      </c>
      <c r="J41" s="73"/>
      <c r="K41" s="83">
        <v>0.24000000012571793</v>
      </c>
      <c r="L41" s="86" t="s">
        <v>119</v>
      </c>
      <c r="M41" s="87">
        <v>4.0999999999999995E-2</v>
      </c>
      <c r="N41" s="87">
        <v>3.1000000008381191E-2</v>
      </c>
      <c r="O41" s="83">
        <v>1522.357217</v>
      </c>
      <c r="P41" s="85">
        <v>125.4</v>
      </c>
      <c r="Q41" s="73"/>
      <c r="R41" s="83">
        <v>1.9090359240000001</v>
      </c>
      <c r="S41" s="84">
        <v>1.9539660400297058E-6</v>
      </c>
      <c r="T41" s="84">
        <f t="shared" si="0"/>
        <v>8.811118167483859E-4</v>
      </c>
      <c r="U41" s="84">
        <f>R41/'סכום נכסי הקרן'!$C$42</f>
        <v>3.695336327318023E-4</v>
      </c>
    </row>
    <row r="42" spans="2:21">
      <c r="B42" s="76" t="s">
        <v>362</v>
      </c>
      <c r="C42" s="73" t="s">
        <v>363</v>
      </c>
      <c r="D42" s="86" t="s">
        <v>110</v>
      </c>
      <c r="E42" s="86" t="s">
        <v>287</v>
      </c>
      <c r="F42" s="73" t="s">
        <v>323</v>
      </c>
      <c r="G42" s="86" t="s">
        <v>297</v>
      </c>
      <c r="H42" s="73" t="s">
        <v>332</v>
      </c>
      <c r="I42" s="73" t="s">
        <v>117</v>
      </c>
      <c r="J42" s="73"/>
      <c r="K42" s="83">
        <v>1.3799999997264143</v>
      </c>
      <c r="L42" s="86" t="s">
        <v>119</v>
      </c>
      <c r="M42" s="87">
        <v>4.2000000000000003E-2</v>
      </c>
      <c r="N42" s="87">
        <v>1.9999999829933338E-4</v>
      </c>
      <c r="O42" s="83">
        <v>2447.1382749999998</v>
      </c>
      <c r="P42" s="85">
        <v>110.53</v>
      </c>
      <c r="Q42" s="73"/>
      <c r="R42" s="83">
        <v>2.7048217730000004</v>
      </c>
      <c r="S42" s="84">
        <v>2.4526960843270848E-6</v>
      </c>
      <c r="T42" s="84">
        <f t="shared" si="0"/>
        <v>1.2484052271761338E-3</v>
      </c>
      <c r="U42" s="84">
        <f>R42/'סכום נכסי הקרן'!$C$42</f>
        <v>5.235745451947631E-4</v>
      </c>
    </row>
    <row r="43" spans="2:21">
      <c r="B43" s="76" t="s">
        <v>364</v>
      </c>
      <c r="C43" s="73" t="s">
        <v>365</v>
      </c>
      <c r="D43" s="86" t="s">
        <v>110</v>
      </c>
      <c r="E43" s="86" t="s">
        <v>287</v>
      </c>
      <c r="F43" s="73" t="s">
        <v>323</v>
      </c>
      <c r="G43" s="86" t="s">
        <v>297</v>
      </c>
      <c r="H43" s="73" t="s">
        <v>332</v>
      </c>
      <c r="I43" s="73" t="s">
        <v>117</v>
      </c>
      <c r="J43" s="73"/>
      <c r="K43" s="83">
        <v>1.4099999988952152</v>
      </c>
      <c r="L43" s="86" t="s">
        <v>119</v>
      </c>
      <c r="M43" s="87">
        <v>0.04</v>
      </c>
      <c r="N43" s="87">
        <v>-9.9999994090687483E-5</v>
      </c>
      <c r="O43" s="83">
        <v>692.67874600000005</v>
      </c>
      <c r="P43" s="85">
        <v>112.38</v>
      </c>
      <c r="Q43" s="73"/>
      <c r="R43" s="83">
        <v>0.778432346</v>
      </c>
      <c r="S43" s="84">
        <v>4.7694226081148777E-7</v>
      </c>
      <c r="T43" s="84">
        <f t="shared" ref="T43:T74" si="1">IFERROR(R43/$R$11,0)</f>
        <v>3.5928393487883267E-4</v>
      </c>
      <c r="U43" s="84">
        <f>R43/'סכום נכסי הקרן'!$C$42</f>
        <v>1.5068178080724227E-4</v>
      </c>
    </row>
    <row r="44" spans="2:21">
      <c r="B44" s="76" t="s">
        <v>366</v>
      </c>
      <c r="C44" s="73" t="s">
        <v>367</v>
      </c>
      <c r="D44" s="86" t="s">
        <v>110</v>
      </c>
      <c r="E44" s="86" t="s">
        <v>287</v>
      </c>
      <c r="F44" s="73" t="s">
        <v>368</v>
      </c>
      <c r="G44" s="86" t="s">
        <v>297</v>
      </c>
      <c r="H44" s="73" t="s">
        <v>369</v>
      </c>
      <c r="I44" s="73" t="s">
        <v>117</v>
      </c>
      <c r="J44" s="73"/>
      <c r="K44" s="83">
        <v>0.4999999972166112</v>
      </c>
      <c r="L44" s="86" t="s">
        <v>119</v>
      </c>
      <c r="M44" s="87">
        <v>4.1500000000000002E-2</v>
      </c>
      <c r="N44" s="87">
        <v>1.0199999949899001E-2</v>
      </c>
      <c r="O44" s="83">
        <v>167.228779</v>
      </c>
      <c r="P44" s="85">
        <v>107.42</v>
      </c>
      <c r="Q44" s="73"/>
      <c r="R44" s="83">
        <v>0.17963714500000003</v>
      </c>
      <c r="S44" s="84">
        <v>1.6673103184869114E-6</v>
      </c>
      <c r="T44" s="84">
        <f t="shared" si="1"/>
        <v>8.2911174795914023E-5</v>
      </c>
      <c r="U44" s="84">
        <f>R44/'סכום נכסי הקרן'!$C$42</f>
        <v>3.4772507908771822E-5</v>
      </c>
    </row>
    <row r="45" spans="2:21">
      <c r="B45" s="76" t="s">
        <v>370</v>
      </c>
      <c r="C45" s="73" t="s">
        <v>371</v>
      </c>
      <c r="D45" s="86" t="s">
        <v>110</v>
      </c>
      <c r="E45" s="86" t="s">
        <v>287</v>
      </c>
      <c r="F45" s="73" t="s">
        <v>372</v>
      </c>
      <c r="G45" s="86" t="s">
        <v>341</v>
      </c>
      <c r="H45" s="73" t="s">
        <v>373</v>
      </c>
      <c r="I45" s="73" t="s">
        <v>291</v>
      </c>
      <c r="J45" s="73"/>
      <c r="K45" s="83">
        <v>3.7699999999961964</v>
      </c>
      <c r="L45" s="86" t="s">
        <v>119</v>
      </c>
      <c r="M45" s="87">
        <v>2.3399999999999997E-2</v>
      </c>
      <c r="N45" s="87">
        <v>2.3999999998605345E-3</v>
      </c>
      <c r="O45" s="83">
        <v>28720.087844000001</v>
      </c>
      <c r="P45" s="85">
        <v>109.85</v>
      </c>
      <c r="Q45" s="73"/>
      <c r="R45" s="83">
        <v>31.549017756000001</v>
      </c>
      <c r="S45" s="84">
        <v>7.7434543955167074E-6</v>
      </c>
      <c r="T45" s="84">
        <f t="shared" si="1"/>
        <v>1.4561387767586214E-2</v>
      </c>
      <c r="U45" s="84">
        <f>R45/'סכום נכסי הקרן'!$C$42</f>
        <v>6.106968964767796E-3</v>
      </c>
    </row>
    <row r="46" spans="2:21">
      <c r="B46" s="76" t="s">
        <v>374</v>
      </c>
      <c r="C46" s="73" t="s">
        <v>375</v>
      </c>
      <c r="D46" s="86" t="s">
        <v>110</v>
      </c>
      <c r="E46" s="86" t="s">
        <v>287</v>
      </c>
      <c r="F46" s="73" t="s">
        <v>372</v>
      </c>
      <c r="G46" s="86" t="s">
        <v>341</v>
      </c>
      <c r="H46" s="73" t="s">
        <v>373</v>
      </c>
      <c r="I46" s="73" t="s">
        <v>291</v>
      </c>
      <c r="J46" s="73"/>
      <c r="K46" s="83">
        <v>7.909999999702384</v>
      </c>
      <c r="L46" s="86" t="s">
        <v>119</v>
      </c>
      <c r="M46" s="87">
        <v>6.5000000000000006E-3</v>
      </c>
      <c r="N46" s="87">
        <v>7.4999999997652864E-3</v>
      </c>
      <c r="O46" s="83">
        <v>10775.218209000002</v>
      </c>
      <c r="P46" s="85">
        <v>98.85</v>
      </c>
      <c r="Q46" s="73"/>
      <c r="R46" s="83">
        <v>10.651302787000001</v>
      </c>
      <c r="S46" s="84">
        <v>1.4955029241868241E-5</v>
      </c>
      <c r="T46" s="84">
        <f t="shared" si="1"/>
        <v>4.9160880795403603E-3</v>
      </c>
      <c r="U46" s="84">
        <f>R46/'סכום נכסי הקרן'!$C$42</f>
        <v>2.061781322563776E-3</v>
      </c>
    </row>
    <row r="47" spans="2:21">
      <c r="B47" s="76" t="s">
        <v>376</v>
      </c>
      <c r="C47" s="73" t="s">
        <v>377</v>
      </c>
      <c r="D47" s="86" t="s">
        <v>110</v>
      </c>
      <c r="E47" s="86" t="s">
        <v>287</v>
      </c>
      <c r="F47" s="73" t="s">
        <v>378</v>
      </c>
      <c r="G47" s="86" t="s">
        <v>341</v>
      </c>
      <c r="H47" s="73" t="s">
        <v>369</v>
      </c>
      <c r="I47" s="73" t="s">
        <v>117</v>
      </c>
      <c r="J47" s="73"/>
      <c r="K47" s="83">
        <v>0.98999999999805621</v>
      </c>
      <c r="L47" s="86" t="s">
        <v>119</v>
      </c>
      <c r="M47" s="87">
        <v>4.8000000000000001E-2</v>
      </c>
      <c r="N47" s="87">
        <v>3.0999999999546451E-3</v>
      </c>
      <c r="O47" s="83">
        <v>14159.618759999999</v>
      </c>
      <c r="P47" s="85">
        <v>109</v>
      </c>
      <c r="Q47" s="73"/>
      <c r="R47" s="83">
        <v>15.433984597</v>
      </c>
      <c r="S47" s="84">
        <v>1.7358268569066436E-5</v>
      </c>
      <c r="T47" s="84">
        <f t="shared" si="1"/>
        <v>7.1235255643776326E-3</v>
      </c>
      <c r="U47" s="84">
        <f>R47/'סכום נכסי הקרן'!$C$42</f>
        <v>2.9875689210215675E-3</v>
      </c>
    </row>
    <row r="48" spans="2:21">
      <c r="B48" s="76" t="s">
        <v>379</v>
      </c>
      <c r="C48" s="73" t="s">
        <v>380</v>
      </c>
      <c r="D48" s="86" t="s">
        <v>110</v>
      </c>
      <c r="E48" s="86" t="s">
        <v>287</v>
      </c>
      <c r="F48" s="73" t="s">
        <v>378</v>
      </c>
      <c r="G48" s="86" t="s">
        <v>341</v>
      </c>
      <c r="H48" s="73" t="s">
        <v>369</v>
      </c>
      <c r="I48" s="73" t="s">
        <v>117</v>
      </c>
      <c r="J48" s="73"/>
      <c r="K48" s="83">
        <v>4.5299999999395935</v>
      </c>
      <c r="L48" s="86" t="s">
        <v>119</v>
      </c>
      <c r="M48" s="87">
        <v>3.2000000000000001E-2</v>
      </c>
      <c r="N48" s="87">
        <v>1.4000000000222359E-3</v>
      </c>
      <c r="O48" s="83">
        <v>23261.863656999998</v>
      </c>
      <c r="P48" s="85">
        <v>116</v>
      </c>
      <c r="Q48" s="73"/>
      <c r="R48" s="83">
        <v>26.983762670999997</v>
      </c>
      <c r="S48" s="84">
        <v>1.4101380961993577E-5</v>
      </c>
      <c r="T48" s="84">
        <f t="shared" si="1"/>
        <v>1.2454303164675327E-2</v>
      </c>
      <c r="U48" s="84">
        <f>R48/'סכום נכסי הקרן'!$C$42</f>
        <v>5.2232688338804817E-3</v>
      </c>
    </row>
    <row r="49" spans="2:21">
      <c r="B49" s="76" t="s">
        <v>381</v>
      </c>
      <c r="C49" s="73" t="s">
        <v>382</v>
      </c>
      <c r="D49" s="86" t="s">
        <v>110</v>
      </c>
      <c r="E49" s="86" t="s">
        <v>287</v>
      </c>
      <c r="F49" s="73" t="s">
        <v>378</v>
      </c>
      <c r="G49" s="86" t="s">
        <v>341</v>
      </c>
      <c r="H49" s="73" t="s">
        <v>369</v>
      </c>
      <c r="I49" s="73" t="s">
        <v>117</v>
      </c>
      <c r="J49" s="73"/>
      <c r="K49" s="83">
        <v>6.9099999999610429</v>
      </c>
      <c r="L49" s="86" t="s">
        <v>119</v>
      </c>
      <c r="M49" s="87">
        <v>1.1399999999999999E-2</v>
      </c>
      <c r="N49" s="87">
        <v>5.0000000000000001E-3</v>
      </c>
      <c r="O49" s="83">
        <v>15413.715527</v>
      </c>
      <c r="P49" s="85">
        <v>103.25</v>
      </c>
      <c r="Q49" s="73"/>
      <c r="R49" s="83">
        <v>15.914661281999999</v>
      </c>
      <c r="S49" s="84">
        <v>7.4498995530654435E-6</v>
      </c>
      <c r="T49" s="84">
        <f t="shared" si="1"/>
        <v>7.3453809531968846E-3</v>
      </c>
      <c r="U49" s="84">
        <f>R49/'סכום נכסי הקרן'!$C$42</f>
        <v>3.0806138969408001E-3</v>
      </c>
    </row>
    <row r="50" spans="2:21">
      <c r="B50" s="76" t="s">
        <v>383</v>
      </c>
      <c r="C50" s="73" t="s">
        <v>384</v>
      </c>
      <c r="D50" s="86" t="s">
        <v>110</v>
      </c>
      <c r="E50" s="86" t="s">
        <v>287</v>
      </c>
      <c r="F50" s="73" t="s">
        <v>385</v>
      </c>
      <c r="G50" s="86" t="s">
        <v>341</v>
      </c>
      <c r="H50" s="73" t="s">
        <v>369</v>
      </c>
      <c r="I50" s="73" t="s">
        <v>117</v>
      </c>
      <c r="J50" s="73"/>
      <c r="K50" s="83">
        <v>4.2300000000317111</v>
      </c>
      <c r="L50" s="86" t="s">
        <v>119</v>
      </c>
      <c r="M50" s="87">
        <v>1.34E-2</v>
      </c>
      <c r="N50" s="87">
        <v>2.3999999990775133E-3</v>
      </c>
      <c r="O50" s="83">
        <v>3269.7563959999998</v>
      </c>
      <c r="P50" s="85">
        <v>106.09</v>
      </c>
      <c r="Q50" s="73"/>
      <c r="R50" s="83">
        <v>3.4688845429999997</v>
      </c>
      <c r="S50" s="84">
        <v>8.8249958978255124E-6</v>
      </c>
      <c r="T50" s="84">
        <f t="shared" si="1"/>
        <v>1.6010569122077579E-3</v>
      </c>
      <c r="U50" s="84">
        <f>R50/'סכום נכסי הקרן'!$C$42</f>
        <v>6.7147479551672782E-4</v>
      </c>
    </row>
    <row r="51" spans="2:21">
      <c r="B51" s="76" t="s">
        <v>386</v>
      </c>
      <c r="C51" s="73" t="s">
        <v>387</v>
      </c>
      <c r="D51" s="86" t="s">
        <v>110</v>
      </c>
      <c r="E51" s="86" t="s">
        <v>287</v>
      </c>
      <c r="F51" s="73" t="s">
        <v>385</v>
      </c>
      <c r="G51" s="86" t="s">
        <v>341</v>
      </c>
      <c r="H51" s="73" t="s">
        <v>373</v>
      </c>
      <c r="I51" s="73" t="s">
        <v>291</v>
      </c>
      <c r="J51" s="73"/>
      <c r="K51" s="83">
        <v>5.6499999998086246</v>
      </c>
      <c r="L51" s="86" t="s">
        <v>119</v>
      </c>
      <c r="M51" s="87">
        <v>1.8200000000000001E-2</v>
      </c>
      <c r="N51" s="87">
        <v>2.800000000296325E-3</v>
      </c>
      <c r="O51" s="83">
        <v>7410.0938230000002</v>
      </c>
      <c r="P51" s="85">
        <v>109.3</v>
      </c>
      <c r="Q51" s="73"/>
      <c r="R51" s="83">
        <v>8.0992324670000002</v>
      </c>
      <c r="S51" s="84">
        <v>1.7406844780361759E-5</v>
      </c>
      <c r="T51" s="84">
        <f t="shared" si="1"/>
        <v>3.7381849883228713E-3</v>
      </c>
      <c r="U51" s="84">
        <f>R51/'סכום נכסי הקרן'!$C$42</f>
        <v>1.5677750000632606E-3</v>
      </c>
    </row>
    <row r="52" spans="2:21">
      <c r="B52" s="76" t="s">
        <v>388</v>
      </c>
      <c r="C52" s="73" t="s">
        <v>389</v>
      </c>
      <c r="D52" s="86" t="s">
        <v>110</v>
      </c>
      <c r="E52" s="86" t="s">
        <v>287</v>
      </c>
      <c r="F52" s="73" t="s">
        <v>385</v>
      </c>
      <c r="G52" s="86" t="s">
        <v>341</v>
      </c>
      <c r="H52" s="73" t="s">
        <v>373</v>
      </c>
      <c r="I52" s="73" t="s">
        <v>291</v>
      </c>
      <c r="J52" s="73"/>
      <c r="K52" s="83">
        <v>6.4499999989400179</v>
      </c>
      <c r="L52" s="86" t="s">
        <v>119</v>
      </c>
      <c r="M52" s="87">
        <v>7.8000000000000005E-3</v>
      </c>
      <c r="N52" s="87">
        <v>4.3999999921724457E-3</v>
      </c>
      <c r="O52" s="83">
        <v>603.91805899999997</v>
      </c>
      <c r="P52" s="85">
        <v>101.54</v>
      </c>
      <c r="Q52" s="73"/>
      <c r="R52" s="83">
        <v>0.61321841700000002</v>
      </c>
      <c r="S52" s="84">
        <v>1.317447772687609E-6</v>
      </c>
      <c r="T52" s="84">
        <f t="shared" si="1"/>
        <v>2.8302976736777183E-4</v>
      </c>
      <c r="U52" s="84">
        <f>R52/'סכום נכסי הקרן'!$C$42</f>
        <v>1.1870118652206944E-4</v>
      </c>
    </row>
    <row r="53" spans="2:21">
      <c r="B53" s="76" t="s">
        <v>390</v>
      </c>
      <c r="C53" s="73" t="s">
        <v>391</v>
      </c>
      <c r="D53" s="86" t="s">
        <v>110</v>
      </c>
      <c r="E53" s="86" t="s">
        <v>287</v>
      </c>
      <c r="F53" s="73" t="s">
        <v>385</v>
      </c>
      <c r="G53" s="86" t="s">
        <v>341</v>
      </c>
      <c r="H53" s="73" t="s">
        <v>373</v>
      </c>
      <c r="I53" s="73" t="s">
        <v>291</v>
      </c>
      <c r="J53" s="73"/>
      <c r="K53" s="83">
        <v>4.4800000002019278</v>
      </c>
      <c r="L53" s="86" t="s">
        <v>119</v>
      </c>
      <c r="M53" s="87">
        <v>2E-3</v>
      </c>
      <c r="N53" s="87">
        <v>2.7999999994137549E-3</v>
      </c>
      <c r="O53" s="83">
        <v>6222.9224199999999</v>
      </c>
      <c r="P53" s="85">
        <v>98.68</v>
      </c>
      <c r="Q53" s="73"/>
      <c r="R53" s="83">
        <v>6.1407797870000014</v>
      </c>
      <c r="S53" s="84">
        <v>1.728589561111111E-5</v>
      </c>
      <c r="T53" s="84">
        <f t="shared" si="1"/>
        <v>2.834264963981546E-3</v>
      </c>
      <c r="U53" s="84">
        <f>R53/'סכום נכסי הקרן'!$C$42</f>
        <v>1.1886757257775593E-3</v>
      </c>
    </row>
    <row r="54" spans="2:21">
      <c r="B54" s="76" t="s">
        <v>392</v>
      </c>
      <c r="C54" s="73" t="s">
        <v>393</v>
      </c>
      <c r="D54" s="86" t="s">
        <v>110</v>
      </c>
      <c r="E54" s="86" t="s">
        <v>287</v>
      </c>
      <c r="F54" s="73" t="s">
        <v>308</v>
      </c>
      <c r="G54" s="86" t="s">
        <v>297</v>
      </c>
      <c r="H54" s="73" t="s">
        <v>369</v>
      </c>
      <c r="I54" s="73" t="s">
        <v>117</v>
      </c>
      <c r="J54" s="73"/>
      <c r="K54" s="83">
        <v>8.9999999991743337E-2</v>
      </c>
      <c r="L54" s="86" t="s">
        <v>119</v>
      </c>
      <c r="M54" s="87">
        <v>0.04</v>
      </c>
      <c r="N54" s="87">
        <v>3.8200000000165144E-2</v>
      </c>
      <c r="O54" s="83">
        <v>23329.647878</v>
      </c>
      <c r="P54" s="85">
        <v>109.02</v>
      </c>
      <c r="Q54" s="73"/>
      <c r="R54" s="83">
        <v>25.433981869</v>
      </c>
      <c r="S54" s="84">
        <v>1.728124625221667E-5</v>
      </c>
      <c r="T54" s="84">
        <f t="shared" si="1"/>
        <v>1.173900485056566E-2</v>
      </c>
      <c r="U54" s="84">
        <f>R54/'סכום נכסי הקרן'!$C$42</f>
        <v>4.9232765066009113E-3</v>
      </c>
    </row>
    <row r="55" spans="2:21">
      <c r="B55" s="76" t="s">
        <v>394</v>
      </c>
      <c r="C55" s="73" t="s">
        <v>395</v>
      </c>
      <c r="D55" s="86" t="s">
        <v>110</v>
      </c>
      <c r="E55" s="86" t="s">
        <v>287</v>
      </c>
      <c r="F55" s="73" t="s">
        <v>396</v>
      </c>
      <c r="G55" s="86" t="s">
        <v>341</v>
      </c>
      <c r="H55" s="73" t="s">
        <v>369</v>
      </c>
      <c r="I55" s="73" t="s">
        <v>117</v>
      </c>
      <c r="J55" s="73"/>
      <c r="K55" s="83">
        <v>2.6499999999945136</v>
      </c>
      <c r="L55" s="86" t="s">
        <v>119</v>
      </c>
      <c r="M55" s="87">
        <v>4.7500000000000001E-2</v>
      </c>
      <c r="N55" s="87">
        <v>4.0000000013168044E-4</v>
      </c>
      <c r="O55" s="83">
        <v>26322.859558</v>
      </c>
      <c r="P55" s="85">
        <v>138.47999999999999</v>
      </c>
      <c r="Q55" s="73"/>
      <c r="R55" s="83">
        <v>36.451894987999999</v>
      </c>
      <c r="S55" s="84">
        <v>1.3947363724898003E-5</v>
      </c>
      <c r="T55" s="84">
        <f t="shared" si="1"/>
        <v>1.682430121561089E-2</v>
      </c>
      <c r="U55" s="84">
        <f>R55/'סכום נכסי הקרן'!$C$42</f>
        <v>7.0560228885843713E-3</v>
      </c>
    </row>
    <row r="56" spans="2:21">
      <c r="B56" s="76" t="s">
        <v>397</v>
      </c>
      <c r="C56" s="73" t="s">
        <v>398</v>
      </c>
      <c r="D56" s="86" t="s">
        <v>110</v>
      </c>
      <c r="E56" s="86" t="s">
        <v>287</v>
      </c>
      <c r="F56" s="73" t="s">
        <v>396</v>
      </c>
      <c r="G56" s="86" t="s">
        <v>341</v>
      </c>
      <c r="H56" s="73" t="s">
        <v>369</v>
      </c>
      <c r="I56" s="73" t="s">
        <v>117</v>
      </c>
      <c r="J56" s="73"/>
      <c r="K56" s="83">
        <v>4.9499999999289246</v>
      </c>
      <c r="L56" s="86" t="s">
        <v>119</v>
      </c>
      <c r="M56" s="87">
        <v>5.0000000000000001E-3</v>
      </c>
      <c r="N56" s="87">
        <v>1.9999999996841121E-3</v>
      </c>
      <c r="O56" s="83">
        <v>12498.993902</v>
      </c>
      <c r="P56" s="85">
        <v>101.31</v>
      </c>
      <c r="Q56" s="73"/>
      <c r="R56" s="83">
        <v>12.662730722000001</v>
      </c>
      <c r="S56" s="84">
        <v>1.1191181267856967E-5</v>
      </c>
      <c r="T56" s="84">
        <f t="shared" si="1"/>
        <v>5.8444587297651193E-3</v>
      </c>
      <c r="U56" s="84">
        <f>R56/'סכום נכסי הקרן'!$C$42</f>
        <v>2.4511350599420449E-3</v>
      </c>
    </row>
    <row r="57" spans="2:21">
      <c r="B57" s="76" t="s">
        <v>399</v>
      </c>
      <c r="C57" s="73" t="s">
        <v>400</v>
      </c>
      <c r="D57" s="86" t="s">
        <v>110</v>
      </c>
      <c r="E57" s="86" t="s">
        <v>287</v>
      </c>
      <c r="F57" s="73" t="s">
        <v>401</v>
      </c>
      <c r="G57" s="86" t="s">
        <v>402</v>
      </c>
      <c r="H57" s="73" t="s">
        <v>369</v>
      </c>
      <c r="I57" s="73" t="s">
        <v>117</v>
      </c>
      <c r="J57" s="73"/>
      <c r="K57" s="83">
        <v>5.980000000394921</v>
      </c>
      <c r="L57" s="86" t="s">
        <v>119</v>
      </c>
      <c r="M57" s="87">
        <v>1.0800000000000001E-2</v>
      </c>
      <c r="N57" s="87">
        <v>5.9000000006726675E-3</v>
      </c>
      <c r="O57" s="83">
        <v>4461.2930560000004</v>
      </c>
      <c r="P57" s="85">
        <v>103.3</v>
      </c>
      <c r="Q57" s="73"/>
      <c r="R57" s="83">
        <v>4.6085154910000004</v>
      </c>
      <c r="S57" s="84">
        <v>1.3601503219512197E-5</v>
      </c>
      <c r="T57" s="84">
        <f t="shared" si="1"/>
        <v>2.1270513591383259E-3</v>
      </c>
      <c r="U57" s="84">
        <f>R57/'סכום נכסי הקרן'!$C$42</f>
        <v>8.9207408277667145E-4</v>
      </c>
    </row>
    <row r="58" spans="2:21">
      <c r="B58" s="76" t="s">
        <v>403</v>
      </c>
      <c r="C58" s="73" t="s">
        <v>404</v>
      </c>
      <c r="D58" s="86" t="s">
        <v>110</v>
      </c>
      <c r="E58" s="86" t="s">
        <v>287</v>
      </c>
      <c r="F58" s="73" t="s">
        <v>405</v>
      </c>
      <c r="G58" s="86" t="s">
        <v>406</v>
      </c>
      <c r="H58" s="73" t="s">
        <v>373</v>
      </c>
      <c r="I58" s="73" t="s">
        <v>291</v>
      </c>
      <c r="J58" s="73"/>
      <c r="K58" s="83">
        <v>1</v>
      </c>
      <c r="L58" s="86" t="s">
        <v>119</v>
      </c>
      <c r="M58" s="87">
        <v>4.6500000000000007E-2</v>
      </c>
      <c r="N58" s="87">
        <v>3.8000000329037552E-3</v>
      </c>
      <c r="O58" s="83">
        <v>19.340810999999999</v>
      </c>
      <c r="P58" s="85">
        <v>125.71</v>
      </c>
      <c r="Q58" s="73"/>
      <c r="R58" s="83">
        <v>2.4313334000000002E-2</v>
      </c>
      <c r="S58" s="84">
        <v>7.6346564288138009E-7</v>
      </c>
      <c r="T58" s="84">
        <f t="shared" si="1"/>
        <v>1.1221772006816516E-5</v>
      </c>
      <c r="U58" s="84">
        <f>R58/'סכום נכסי הקרן'!$C$42</f>
        <v>4.7063517893451861E-6</v>
      </c>
    </row>
    <row r="59" spans="2:21">
      <c r="B59" s="76" t="s">
        <v>407</v>
      </c>
      <c r="C59" s="73" t="s">
        <v>408</v>
      </c>
      <c r="D59" s="86" t="s">
        <v>110</v>
      </c>
      <c r="E59" s="86" t="s">
        <v>287</v>
      </c>
      <c r="F59" s="73" t="s">
        <v>409</v>
      </c>
      <c r="G59" s="86" t="s">
        <v>410</v>
      </c>
      <c r="H59" s="73" t="s">
        <v>369</v>
      </c>
      <c r="I59" s="73" t="s">
        <v>117</v>
      </c>
      <c r="J59" s="73"/>
      <c r="K59" s="83">
        <v>6.4300000000748483</v>
      </c>
      <c r="L59" s="86" t="s">
        <v>119</v>
      </c>
      <c r="M59" s="87">
        <v>3.85E-2</v>
      </c>
      <c r="N59" s="87">
        <v>-5.9999999992121249E-4</v>
      </c>
      <c r="O59" s="83">
        <v>19564.332092000001</v>
      </c>
      <c r="P59" s="85">
        <v>129.75</v>
      </c>
      <c r="Q59" s="73"/>
      <c r="R59" s="83">
        <v>25.384721969999998</v>
      </c>
      <c r="S59" s="84">
        <v>7.3386185811888992E-6</v>
      </c>
      <c r="T59" s="84">
        <f t="shared" si="1"/>
        <v>1.1716269040015909E-2</v>
      </c>
      <c r="U59" s="84">
        <f>R59/'סכום נכסי הקרן'!$C$42</f>
        <v>4.91374122798377E-3</v>
      </c>
    </row>
    <row r="60" spans="2:21">
      <c r="B60" s="76" t="s">
        <v>411</v>
      </c>
      <c r="C60" s="73" t="s">
        <v>412</v>
      </c>
      <c r="D60" s="86" t="s">
        <v>110</v>
      </c>
      <c r="E60" s="86" t="s">
        <v>287</v>
      </c>
      <c r="F60" s="73" t="s">
        <v>409</v>
      </c>
      <c r="G60" s="86" t="s">
        <v>410</v>
      </c>
      <c r="H60" s="73" t="s">
        <v>369</v>
      </c>
      <c r="I60" s="73" t="s">
        <v>117</v>
      </c>
      <c r="J60" s="73"/>
      <c r="K60" s="83">
        <v>4.2599999999902183</v>
      </c>
      <c r="L60" s="86" t="s">
        <v>119</v>
      </c>
      <c r="M60" s="87">
        <v>4.4999999999999998E-2</v>
      </c>
      <c r="N60" s="87">
        <v>-2.8999999999257298E-3</v>
      </c>
      <c r="O60" s="83">
        <v>43896.192864999997</v>
      </c>
      <c r="P60" s="85">
        <v>125.76</v>
      </c>
      <c r="Q60" s="73"/>
      <c r="R60" s="83">
        <v>55.203852329</v>
      </c>
      <c r="S60" s="84">
        <v>1.4851850713023489E-5</v>
      </c>
      <c r="T60" s="84">
        <f t="shared" si="1"/>
        <v>2.5479230644962342E-2</v>
      </c>
      <c r="U60" s="84">
        <f>R60/'סכום נכסי הקרן'!$C$42</f>
        <v>1.0685854485745829E-2</v>
      </c>
    </row>
    <row r="61" spans="2:21">
      <c r="B61" s="76" t="s">
        <v>413</v>
      </c>
      <c r="C61" s="73" t="s">
        <v>414</v>
      </c>
      <c r="D61" s="86" t="s">
        <v>110</v>
      </c>
      <c r="E61" s="86" t="s">
        <v>287</v>
      </c>
      <c r="F61" s="73" t="s">
        <v>409</v>
      </c>
      <c r="G61" s="86" t="s">
        <v>410</v>
      </c>
      <c r="H61" s="73" t="s">
        <v>369</v>
      </c>
      <c r="I61" s="73" t="s">
        <v>117</v>
      </c>
      <c r="J61" s="73"/>
      <c r="K61" s="83">
        <v>8.9999999998123617</v>
      </c>
      <c r="L61" s="86" t="s">
        <v>119</v>
      </c>
      <c r="M61" s="87">
        <v>2.3900000000000001E-2</v>
      </c>
      <c r="N61" s="87">
        <v>4.0999999999014897E-3</v>
      </c>
      <c r="O61" s="83">
        <v>17812.288</v>
      </c>
      <c r="P61" s="85">
        <v>119.68</v>
      </c>
      <c r="Q61" s="73"/>
      <c r="R61" s="83">
        <v>21.317746081000006</v>
      </c>
      <c r="S61" s="84">
        <v>9.0386964839369358E-6</v>
      </c>
      <c r="T61" s="84">
        <f t="shared" si="1"/>
        <v>9.8391642306311575E-3</v>
      </c>
      <c r="U61" s="84">
        <f>R61/'סכום נכסי הקרן'!$C$42</f>
        <v>4.1264934053520056E-3</v>
      </c>
    </row>
    <row r="62" spans="2:21">
      <c r="B62" s="76" t="s">
        <v>415</v>
      </c>
      <c r="C62" s="73" t="s">
        <v>416</v>
      </c>
      <c r="D62" s="86" t="s">
        <v>110</v>
      </c>
      <c r="E62" s="86" t="s">
        <v>287</v>
      </c>
      <c r="F62" s="73" t="s">
        <v>417</v>
      </c>
      <c r="G62" s="86" t="s">
        <v>341</v>
      </c>
      <c r="H62" s="73" t="s">
        <v>369</v>
      </c>
      <c r="I62" s="73" t="s">
        <v>117</v>
      </c>
      <c r="J62" s="73"/>
      <c r="K62" s="83">
        <v>4.9000000003233293</v>
      </c>
      <c r="L62" s="86" t="s">
        <v>119</v>
      </c>
      <c r="M62" s="87">
        <v>1.5800000000000002E-2</v>
      </c>
      <c r="N62" s="87">
        <v>1.3000000003233292E-3</v>
      </c>
      <c r="O62" s="83">
        <v>5695.8087230000001</v>
      </c>
      <c r="P62" s="85">
        <v>108.6</v>
      </c>
      <c r="Q62" s="73"/>
      <c r="R62" s="83">
        <v>6.1856484600000003</v>
      </c>
      <c r="S62" s="84">
        <v>9.9491035659710414E-6</v>
      </c>
      <c r="T62" s="84">
        <f t="shared" si="1"/>
        <v>2.8549740127139984E-3</v>
      </c>
      <c r="U62" s="84">
        <f>R62/'סכום נכסי הקרן'!$C$42</f>
        <v>1.1973609912149974E-3</v>
      </c>
    </row>
    <row r="63" spans="2:21">
      <c r="B63" s="76" t="s">
        <v>418</v>
      </c>
      <c r="C63" s="73" t="s">
        <v>419</v>
      </c>
      <c r="D63" s="86" t="s">
        <v>110</v>
      </c>
      <c r="E63" s="86" t="s">
        <v>287</v>
      </c>
      <c r="F63" s="73" t="s">
        <v>417</v>
      </c>
      <c r="G63" s="86" t="s">
        <v>341</v>
      </c>
      <c r="H63" s="73" t="s">
        <v>369</v>
      </c>
      <c r="I63" s="73" t="s">
        <v>117</v>
      </c>
      <c r="J63" s="73"/>
      <c r="K63" s="83">
        <v>7.7600000003597378</v>
      </c>
      <c r="L63" s="86" t="s">
        <v>119</v>
      </c>
      <c r="M63" s="87">
        <v>8.3999999999999995E-3</v>
      </c>
      <c r="N63" s="87">
        <v>5.8999999994004361E-3</v>
      </c>
      <c r="O63" s="83">
        <v>4936.5009220000002</v>
      </c>
      <c r="P63" s="85">
        <v>101.36</v>
      </c>
      <c r="Q63" s="73"/>
      <c r="R63" s="83">
        <v>5.0036371700000002</v>
      </c>
      <c r="S63" s="84">
        <v>1.0386073894382495E-5</v>
      </c>
      <c r="T63" s="84">
        <f t="shared" si="1"/>
        <v>2.3094190013830521E-3</v>
      </c>
      <c r="U63" s="84">
        <f>R63/'סכום נכסי הקרן'!$C$42</f>
        <v>9.6855810676822784E-4</v>
      </c>
    </row>
    <row r="64" spans="2:21">
      <c r="B64" s="76" t="s">
        <v>420</v>
      </c>
      <c r="C64" s="73" t="s">
        <v>421</v>
      </c>
      <c r="D64" s="86" t="s">
        <v>110</v>
      </c>
      <c r="E64" s="86" t="s">
        <v>287</v>
      </c>
      <c r="F64" s="73" t="s">
        <v>422</v>
      </c>
      <c r="G64" s="86" t="s">
        <v>406</v>
      </c>
      <c r="H64" s="73" t="s">
        <v>369</v>
      </c>
      <c r="I64" s="73" t="s">
        <v>117</v>
      </c>
      <c r="J64" s="73"/>
      <c r="K64" s="83">
        <v>0.4100000100823874</v>
      </c>
      <c r="L64" s="86" t="s">
        <v>119</v>
      </c>
      <c r="M64" s="87">
        <v>4.8899999999999999E-2</v>
      </c>
      <c r="N64" s="87">
        <v>1.0900000109225864E-2</v>
      </c>
      <c r="O64" s="83">
        <v>38.325366000000002</v>
      </c>
      <c r="P64" s="85">
        <v>124.22</v>
      </c>
      <c r="Q64" s="73"/>
      <c r="R64" s="83">
        <v>4.7607772E-2</v>
      </c>
      <c r="S64" s="84">
        <v>2.0584846839997033E-6</v>
      </c>
      <c r="T64" s="84">
        <f t="shared" si="1"/>
        <v>2.1973274547065537E-5</v>
      </c>
      <c r="U64" s="84">
        <f>R64/'סכום נכסי הקרן'!$C$42</f>
        <v>9.2154750532747844E-6</v>
      </c>
    </row>
    <row r="65" spans="2:21">
      <c r="B65" s="76" t="s">
        <v>423</v>
      </c>
      <c r="C65" s="73" t="s">
        <v>424</v>
      </c>
      <c r="D65" s="86" t="s">
        <v>110</v>
      </c>
      <c r="E65" s="86" t="s">
        <v>287</v>
      </c>
      <c r="F65" s="73" t="s">
        <v>308</v>
      </c>
      <c r="G65" s="86" t="s">
        <v>297</v>
      </c>
      <c r="H65" s="73" t="s">
        <v>373</v>
      </c>
      <c r="I65" s="73" t="s">
        <v>291</v>
      </c>
      <c r="J65" s="73"/>
      <c r="K65" s="83">
        <v>2.5199999997678879</v>
      </c>
      <c r="L65" s="86" t="s">
        <v>119</v>
      </c>
      <c r="M65" s="87">
        <v>1.6399999999999998E-2</v>
      </c>
      <c r="N65" s="87">
        <v>1.439999999842983E-2</v>
      </c>
      <c r="O65" s="83">
        <v>0.11625499999999998</v>
      </c>
      <c r="P65" s="85">
        <v>5040000</v>
      </c>
      <c r="Q65" s="73"/>
      <c r="R65" s="83">
        <v>5.8592378179999995</v>
      </c>
      <c r="S65" s="84">
        <v>9.4701042684913638E-6</v>
      </c>
      <c r="T65" s="84">
        <f t="shared" si="1"/>
        <v>2.7043198159212994E-3</v>
      </c>
      <c r="U65" s="84">
        <f>R65/'סכום נכסי הקרן'!$C$42</f>
        <v>1.1341774184051962E-3</v>
      </c>
    </row>
    <row r="66" spans="2:21">
      <c r="B66" s="76" t="s">
        <v>425</v>
      </c>
      <c r="C66" s="73" t="s">
        <v>426</v>
      </c>
      <c r="D66" s="86" t="s">
        <v>110</v>
      </c>
      <c r="E66" s="86" t="s">
        <v>287</v>
      </c>
      <c r="F66" s="73" t="s">
        <v>308</v>
      </c>
      <c r="G66" s="86" t="s">
        <v>297</v>
      </c>
      <c r="H66" s="73" t="s">
        <v>373</v>
      </c>
      <c r="I66" s="73" t="s">
        <v>291</v>
      </c>
      <c r="J66" s="73"/>
      <c r="K66" s="83">
        <v>6.8599999996499346</v>
      </c>
      <c r="L66" s="86" t="s">
        <v>119</v>
      </c>
      <c r="M66" s="87">
        <v>2.7799999999999998E-2</v>
      </c>
      <c r="N66" s="87">
        <v>1.8999999998719274E-2</v>
      </c>
      <c r="O66" s="83">
        <v>4.3867999999999997E-2</v>
      </c>
      <c r="P66" s="85">
        <v>5339700</v>
      </c>
      <c r="Q66" s="73"/>
      <c r="R66" s="83">
        <v>2.3424192370000001</v>
      </c>
      <c r="S66" s="84">
        <v>1.0489717838354853E-5</v>
      </c>
      <c r="T66" s="84">
        <f t="shared" si="1"/>
        <v>1.0811390417289173E-3</v>
      </c>
      <c r="U66" s="84">
        <f>R66/'סכום נכסי הקרן'!$C$42</f>
        <v>4.5342399226085307E-4</v>
      </c>
    </row>
    <row r="67" spans="2:21">
      <c r="B67" s="76" t="s">
        <v>427</v>
      </c>
      <c r="C67" s="73" t="s">
        <v>428</v>
      </c>
      <c r="D67" s="86" t="s">
        <v>110</v>
      </c>
      <c r="E67" s="86" t="s">
        <v>287</v>
      </c>
      <c r="F67" s="73" t="s">
        <v>308</v>
      </c>
      <c r="G67" s="86" t="s">
        <v>297</v>
      </c>
      <c r="H67" s="73" t="s">
        <v>373</v>
      </c>
      <c r="I67" s="73" t="s">
        <v>291</v>
      </c>
      <c r="J67" s="73"/>
      <c r="K67" s="83">
        <v>3.9400000003298015</v>
      </c>
      <c r="L67" s="86" t="s">
        <v>119</v>
      </c>
      <c r="M67" s="87">
        <v>2.4199999999999999E-2</v>
      </c>
      <c r="N67" s="87">
        <v>1.3400000000080441E-2</v>
      </c>
      <c r="O67" s="83">
        <v>9.3503000000000003E-2</v>
      </c>
      <c r="P67" s="85">
        <v>5318201</v>
      </c>
      <c r="Q67" s="73"/>
      <c r="R67" s="83">
        <v>4.9726937939999996</v>
      </c>
      <c r="S67" s="84">
        <v>3.2440412170835794E-6</v>
      </c>
      <c r="T67" s="84">
        <f t="shared" si="1"/>
        <v>2.295137146389689E-3</v>
      </c>
      <c r="U67" s="84">
        <f>R67/'סכום נכסי הקרן'!$C$42</f>
        <v>9.6256837236956478E-4</v>
      </c>
    </row>
    <row r="68" spans="2:21">
      <c r="B68" s="76" t="s">
        <v>429</v>
      </c>
      <c r="C68" s="73" t="s">
        <v>430</v>
      </c>
      <c r="D68" s="86" t="s">
        <v>110</v>
      </c>
      <c r="E68" s="86" t="s">
        <v>287</v>
      </c>
      <c r="F68" s="73" t="s">
        <v>308</v>
      </c>
      <c r="G68" s="86" t="s">
        <v>297</v>
      </c>
      <c r="H68" s="73" t="s">
        <v>373</v>
      </c>
      <c r="I68" s="73" t="s">
        <v>291</v>
      </c>
      <c r="J68" s="73"/>
      <c r="K68" s="83">
        <v>3.6400000001052306</v>
      </c>
      <c r="L68" s="86" t="s">
        <v>119</v>
      </c>
      <c r="M68" s="87">
        <v>1.95E-2</v>
      </c>
      <c r="N68" s="87">
        <v>1.3000000000276924E-2</v>
      </c>
      <c r="O68" s="83">
        <v>0.14254800000000001</v>
      </c>
      <c r="P68" s="85">
        <v>5066525</v>
      </c>
      <c r="Q68" s="73"/>
      <c r="R68" s="83">
        <v>7.2222436160000001</v>
      </c>
      <c r="S68" s="84">
        <v>5.7435029614408317E-6</v>
      </c>
      <c r="T68" s="84">
        <f t="shared" si="1"/>
        <v>3.3334124903000996E-3</v>
      </c>
      <c r="U68" s="84">
        <f>R68/'סכום נכסי הקרן'!$C$42</f>
        <v>1.3980155566179632E-3</v>
      </c>
    </row>
    <row r="69" spans="2:21">
      <c r="B69" s="76" t="s">
        <v>431</v>
      </c>
      <c r="C69" s="73" t="s">
        <v>432</v>
      </c>
      <c r="D69" s="86" t="s">
        <v>110</v>
      </c>
      <c r="E69" s="86" t="s">
        <v>287</v>
      </c>
      <c r="F69" s="73" t="s">
        <v>433</v>
      </c>
      <c r="G69" s="86" t="s">
        <v>341</v>
      </c>
      <c r="H69" s="73" t="s">
        <v>373</v>
      </c>
      <c r="I69" s="73" t="s">
        <v>291</v>
      </c>
      <c r="J69" s="73"/>
      <c r="K69" s="83">
        <v>2.9100000000300974</v>
      </c>
      <c r="L69" s="86" t="s">
        <v>119</v>
      </c>
      <c r="M69" s="87">
        <v>2.8500000000000001E-2</v>
      </c>
      <c r="N69" s="87">
        <v>-7.999999998880103E-4</v>
      </c>
      <c r="O69" s="83">
        <v>12812.331743999999</v>
      </c>
      <c r="P69" s="85">
        <v>111.51</v>
      </c>
      <c r="Q69" s="73"/>
      <c r="R69" s="83">
        <v>14.287031127000001</v>
      </c>
      <c r="S69" s="84">
        <v>1.6363131218390804E-5</v>
      </c>
      <c r="T69" s="84">
        <f t="shared" si="1"/>
        <v>6.5941514216637182E-3</v>
      </c>
      <c r="U69" s="84">
        <f>R69/'סכום נכסי הקרן'!$C$42</f>
        <v>2.7655522072368528E-3</v>
      </c>
    </row>
    <row r="70" spans="2:21">
      <c r="B70" s="76" t="s">
        <v>434</v>
      </c>
      <c r="C70" s="73" t="s">
        <v>435</v>
      </c>
      <c r="D70" s="86" t="s">
        <v>110</v>
      </c>
      <c r="E70" s="86" t="s">
        <v>287</v>
      </c>
      <c r="F70" s="73" t="s">
        <v>433</v>
      </c>
      <c r="G70" s="86" t="s">
        <v>341</v>
      </c>
      <c r="H70" s="73" t="s">
        <v>373</v>
      </c>
      <c r="I70" s="73" t="s">
        <v>291</v>
      </c>
      <c r="J70" s="73"/>
      <c r="K70" s="83">
        <v>4.6599999997986705</v>
      </c>
      <c r="L70" s="86" t="s">
        <v>119</v>
      </c>
      <c r="M70" s="87">
        <v>2.4E-2</v>
      </c>
      <c r="N70" s="87">
        <v>1.9999999984513157E-3</v>
      </c>
      <c r="O70" s="83">
        <v>1153.4645</v>
      </c>
      <c r="P70" s="85">
        <v>111.96</v>
      </c>
      <c r="Q70" s="73"/>
      <c r="R70" s="83">
        <v>1.291418811</v>
      </c>
      <c r="S70" s="84">
        <v>2.0247517484045632E-6</v>
      </c>
      <c r="T70" s="84">
        <f t="shared" si="1"/>
        <v>5.960518397993491E-4</v>
      </c>
      <c r="U70" s="84">
        <f>R70/'סכום נכסי הקרן'!$C$42</f>
        <v>2.49980987056069E-4</v>
      </c>
    </row>
    <row r="71" spans="2:21">
      <c r="B71" s="76" t="s">
        <v>436</v>
      </c>
      <c r="C71" s="73" t="s">
        <v>437</v>
      </c>
      <c r="D71" s="86" t="s">
        <v>110</v>
      </c>
      <c r="E71" s="86" t="s">
        <v>287</v>
      </c>
      <c r="F71" s="73" t="s">
        <v>438</v>
      </c>
      <c r="G71" s="86" t="s">
        <v>341</v>
      </c>
      <c r="H71" s="73" t="s">
        <v>373</v>
      </c>
      <c r="I71" s="73" t="s">
        <v>291</v>
      </c>
      <c r="J71" s="73"/>
      <c r="K71" s="83">
        <v>0.98999999998401134</v>
      </c>
      <c r="L71" s="86" t="s">
        <v>119</v>
      </c>
      <c r="M71" s="87">
        <v>2.5499999999999998E-2</v>
      </c>
      <c r="N71" s="87">
        <v>5.4999999999111723E-3</v>
      </c>
      <c r="O71" s="83">
        <v>15979.983181</v>
      </c>
      <c r="P71" s="85">
        <v>103.18</v>
      </c>
      <c r="Q71" s="83">
        <v>0.39879242599999998</v>
      </c>
      <c r="R71" s="83">
        <v>16.886939073000001</v>
      </c>
      <c r="S71" s="84">
        <v>1.5017962992497605E-5</v>
      </c>
      <c r="T71" s="84">
        <f t="shared" si="1"/>
        <v>7.7941338760947982E-3</v>
      </c>
      <c r="U71" s="84">
        <f>R71/'סכום נכסי הקרן'!$C$42</f>
        <v>3.2688184978159184E-3</v>
      </c>
    </row>
    <row r="72" spans="2:21">
      <c r="B72" s="76" t="s">
        <v>439</v>
      </c>
      <c r="C72" s="73" t="s">
        <v>440</v>
      </c>
      <c r="D72" s="86" t="s">
        <v>110</v>
      </c>
      <c r="E72" s="86" t="s">
        <v>287</v>
      </c>
      <c r="F72" s="73" t="s">
        <v>438</v>
      </c>
      <c r="G72" s="86" t="s">
        <v>341</v>
      </c>
      <c r="H72" s="73" t="s">
        <v>373</v>
      </c>
      <c r="I72" s="73" t="s">
        <v>291</v>
      </c>
      <c r="J72" s="73"/>
      <c r="K72" s="83">
        <v>5.4799999999860729</v>
      </c>
      <c r="L72" s="86" t="s">
        <v>119</v>
      </c>
      <c r="M72" s="87">
        <v>2.35E-2</v>
      </c>
      <c r="N72" s="87">
        <v>3.8000000002089136E-3</v>
      </c>
      <c r="O72" s="83">
        <v>12676.554278</v>
      </c>
      <c r="P72" s="85">
        <v>113.28</v>
      </c>
      <c r="Q72" s="73"/>
      <c r="R72" s="83">
        <v>14.360000964999999</v>
      </c>
      <c r="S72" s="84">
        <v>1.632692727374907E-5</v>
      </c>
      <c r="T72" s="84">
        <f t="shared" si="1"/>
        <v>6.6278305084319219E-3</v>
      </c>
      <c r="U72" s="84">
        <f>R72/'סכום נכסי הקרן'!$C$42</f>
        <v>2.7796770379836162E-3</v>
      </c>
    </row>
    <row r="73" spans="2:21">
      <c r="B73" s="76" t="s">
        <v>441</v>
      </c>
      <c r="C73" s="73" t="s">
        <v>442</v>
      </c>
      <c r="D73" s="86" t="s">
        <v>110</v>
      </c>
      <c r="E73" s="86" t="s">
        <v>287</v>
      </c>
      <c r="F73" s="73" t="s">
        <v>438</v>
      </c>
      <c r="G73" s="86" t="s">
        <v>341</v>
      </c>
      <c r="H73" s="73" t="s">
        <v>373</v>
      </c>
      <c r="I73" s="73" t="s">
        <v>291</v>
      </c>
      <c r="J73" s="73"/>
      <c r="K73" s="83">
        <v>4.1899999998914907</v>
      </c>
      <c r="L73" s="86" t="s">
        <v>119</v>
      </c>
      <c r="M73" s="87">
        <v>1.7600000000000001E-2</v>
      </c>
      <c r="N73" s="87">
        <v>2.9999999998442449E-3</v>
      </c>
      <c r="O73" s="83">
        <v>17515.408726999998</v>
      </c>
      <c r="P73" s="85">
        <v>107.92</v>
      </c>
      <c r="Q73" s="83">
        <v>0.35835841200000007</v>
      </c>
      <c r="R73" s="83">
        <v>19.260987511</v>
      </c>
      <c r="S73" s="84">
        <v>1.2516661530859155E-5</v>
      </c>
      <c r="T73" s="84">
        <f t="shared" si="1"/>
        <v>8.8898713140115743E-3</v>
      </c>
      <c r="U73" s="84">
        <f>R73/'סכום נכסי הקרן'!$C$42</f>
        <v>3.7283649801771379E-3</v>
      </c>
    </row>
    <row r="74" spans="2:21">
      <c r="B74" s="76" t="s">
        <v>443</v>
      </c>
      <c r="C74" s="73" t="s">
        <v>444</v>
      </c>
      <c r="D74" s="86" t="s">
        <v>110</v>
      </c>
      <c r="E74" s="86" t="s">
        <v>287</v>
      </c>
      <c r="F74" s="73" t="s">
        <v>438</v>
      </c>
      <c r="G74" s="86" t="s">
        <v>341</v>
      </c>
      <c r="H74" s="73" t="s">
        <v>373</v>
      </c>
      <c r="I74" s="73" t="s">
        <v>291</v>
      </c>
      <c r="J74" s="73"/>
      <c r="K74" s="83">
        <v>4.7899999999476917</v>
      </c>
      <c r="L74" s="86" t="s">
        <v>119</v>
      </c>
      <c r="M74" s="87">
        <v>2.1499999999999998E-2</v>
      </c>
      <c r="N74" s="87">
        <v>3.6999999999844631E-3</v>
      </c>
      <c r="O74" s="83">
        <v>17363.760634999999</v>
      </c>
      <c r="P74" s="85">
        <v>111.2</v>
      </c>
      <c r="Q74" s="73"/>
      <c r="R74" s="83">
        <v>19.308501418999999</v>
      </c>
      <c r="S74" s="84">
        <v>1.3436335491381664E-5</v>
      </c>
      <c r="T74" s="84">
        <f t="shared" si="1"/>
        <v>8.9118012658120499E-3</v>
      </c>
      <c r="U74" s="84">
        <f>R74/'סכום נכסי הקרן'!$C$42</f>
        <v>3.7375622858997746E-3</v>
      </c>
    </row>
    <row r="75" spans="2:21">
      <c r="B75" s="76" t="s">
        <v>445</v>
      </c>
      <c r="C75" s="73" t="s">
        <v>446</v>
      </c>
      <c r="D75" s="86" t="s">
        <v>110</v>
      </c>
      <c r="E75" s="86" t="s">
        <v>287</v>
      </c>
      <c r="F75" s="73" t="s">
        <v>438</v>
      </c>
      <c r="G75" s="86" t="s">
        <v>341</v>
      </c>
      <c r="H75" s="73" t="s">
        <v>373</v>
      </c>
      <c r="I75" s="73" t="s">
        <v>291</v>
      </c>
      <c r="J75" s="73"/>
      <c r="K75" s="83">
        <v>6.8199999995929161</v>
      </c>
      <c r="L75" s="86" t="s">
        <v>119</v>
      </c>
      <c r="M75" s="87">
        <v>6.5000000000000006E-3</v>
      </c>
      <c r="N75" s="87">
        <v>5.1000000000242319E-3</v>
      </c>
      <c r="O75" s="83">
        <v>8084.161717</v>
      </c>
      <c r="P75" s="85">
        <v>100.75</v>
      </c>
      <c r="Q75" s="83">
        <v>0.109033068</v>
      </c>
      <c r="R75" s="83">
        <v>8.2538259979999999</v>
      </c>
      <c r="S75" s="84">
        <v>2.0833298882653062E-5</v>
      </c>
      <c r="T75" s="84">
        <f t="shared" ref="T75:T106" si="2">IFERROR(R75/$R$11,0)</f>
        <v>3.809537331798707E-3</v>
      </c>
      <c r="U75" s="84">
        <f>R75/'סכום נכסי הקרן'!$C$42</f>
        <v>1.5976997952905643E-3</v>
      </c>
    </row>
    <row r="76" spans="2:21">
      <c r="B76" s="76" t="s">
        <v>447</v>
      </c>
      <c r="C76" s="73" t="s">
        <v>448</v>
      </c>
      <c r="D76" s="86" t="s">
        <v>110</v>
      </c>
      <c r="E76" s="86" t="s">
        <v>287</v>
      </c>
      <c r="F76" s="73" t="s">
        <v>323</v>
      </c>
      <c r="G76" s="86" t="s">
        <v>297</v>
      </c>
      <c r="H76" s="73" t="s">
        <v>373</v>
      </c>
      <c r="I76" s="73" t="s">
        <v>291</v>
      </c>
      <c r="J76" s="73"/>
      <c r="K76" s="83">
        <v>0.48999999998063609</v>
      </c>
      <c r="L76" s="86" t="s">
        <v>119</v>
      </c>
      <c r="M76" s="87">
        <v>3.8900000000000004E-2</v>
      </c>
      <c r="N76" s="87">
        <v>1.5199999999926234E-2</v>
      </c>
      <c r="O76" s="83">
        <v>19097.989437</v>
      </c>
      <c r="P76" s="85">
        <v>112.49</v>
      </c>
      <c r="Q76" s="83">
        <v>0.20647623800000003</v>
      </c>
      <c r="R76" s="83">
        <v>21.689804657999996</v>
      </c>
      <c r="S76" s="84">
        <v>1.8389001484755261E-5</v>
      </c>
      <c r="T76" s="84">
        <f t="shared" si="2"/>
        <v>1.0010887143016373E-2</v>
      </c>
      <c r="U76" s="84">
        <f>R76/'סכום נכסי הקרן'!$C$42</f>
        <v>4.1985130859768481E-3</v>
      </c>
    </row>
    <row r="77" spans="2:21">
      <c r="B77" s="76" t="s">
        <v>449</v>
      </c>
      <c r="C77" s="73" t="s">
        <v>450</v>
      </c>
      <c r="D77" s="86" t="s">
        <v>110</v>
      </c>
      <c r="E77" s="86" t="s">
        <v>287</v>
      </c>
      <c r="F77" s="73" t="s">
        <v>451</v>
      </c>
      <c r="G77" s="86" t="s">
        <v>341</v>
      </c>
      <c r="H77" s="73" t="s">
        <v>373</v>
      </c>
      <c r="I77" s="73" t="s">
        <v>291</v>
      </c>
      <c r="J77" s="73"/>
      <c r="K77" s="83">
        <v>6.4699999997441298</v>
      </c>
      <c r="L77" s="86" t="s">
        <v>119</v>
      </c>
      <c r="M77" s="87">
        <v>3.5000000000000003E-2</v>
      </c>
      <c r="N77" s="87">
        <v>3.49999999993635E-3</v>
      </c>
      <c r="O77" s="83">
        <v>6277.9020149999997</v>
      </c>
      <c r="P77" s="85">
        <v>125.13</v>
      </c>
      <c r="Q77" s="73"/>
      <c r="R77" s="83">
        <v>7.8555389830000006</v>
      </c>
      <c r="S77" s="84">
        <v>8.0361023693559347E-6</v>
      </c>
      <c r="T77" s="84">
        <f t="shared" si="2"/>
        <v>3.6257087348812501E-3</v>
      </c>
      <c r="U77" s="84">
        <f>R77/'סכום נכסי הקרן'!$C$42</f>
        <v>1.5206030546412481E-3</v>
      </c>
    </row>
    <row r="78" spans="2:21">
      <c r="B78" s="76" t="s">
        <v>452</v>
      </c>
      <c r="C78" s="73" t="s">
        <v>453</v>
      </c>
      <c r="D78" s="86" t="s">
        <v>110</v>
      </c>
      <c r="E78" s="86" t="s">
        <v>287</v>
      </c>
      <c r="F78" s="73" t="s">
        <v>451</v>
      </c>
      <c r="G78" s="86" t="s">
        <v>341</v>
      </c>
      <c r="H78" s="73" t="s">
        <v>373</v>
      </c>
      <c r="I78" s="73" t="s">
        <v>291</v>
      </c>
      <c r="J78" s="73"/>
      <c r="K78" s="83">
        <v>2.2400000003962957</v>
      </c>
      <c r="L78" s="86" t="s">
        <v>119</v>
      </c>
      <c r="M78" s="87">
        <v>0.04</v>
      </c>
      <c r="N78" s="87">
        <v>-3.999999983015888E-4</v>
      </c>
      <c r="O78" s="83">
        <v>640.73879799999997</v>
      </c>
      <c r="P78" s="85">
        <v>110.27</v>
      </c>
      <c r="Q78" s="73"/>
      <c r="R78" s="83">
        <v>0.70654267800000004</v>
      </c>
      <c r="S78" s="84">
        <v>2.0987808587105568E-6</v>
      </c>
      <c r="T78" s="84">
        <f t="shared" si="2"/>
        <v>3.2610339847268893E-4</v>
      </c>
      <c r="U78" s="84">
        <f>R78/'סכום נכסי הקרן'!$C$42</f>
        <v>1.3676603944378997E-4</v>
      </c>
    </row>
    <row r="79" spans="2:21">
      <c r="B79" s="76" t="s">
        <v>454</v>
      </c>
      <c r="C79" s="73" t="s">
        <v>455</v>
      </c>
      <c r="D79" s="86" t="s">
        <v>110</v>
      </c>
      <c r="E79" s="86" t="s">
        <v>287</v>
      </c>
      <c r="F79" s="73" t="s">
        <v>451</v>
      </c>
      <c r="G79" s="86" t="s">
        <v>341</v>
      </c>
      <c r="H79" s="73" t="s">
        <v>373</v>
      </c>
      <c r="I79" s="73" t="s">
        <v>291</v>
      </c>
      <c r="J79" s="73"/>
      <c r="K79" s="83">
        <v>4.9999999998834648</v>
      </c>
      <c r="L79" s="86" t="s">
        <v>119</v>
      </c>
      <c r="M79" s="87">
        <v>0.04</v>
      </c>
      <c r="N79" s="87">
        <v>4.9999999973779482E-4</v>
      </c>
      <c r="O79" s="83">
        <v>13917.870279999999</v>
      </c>
      <c r="P79" s="85">
        <v>123.31</v>
      </c>
      <c r="Q79" s="73"/>
      <c r="R79" s="83">
        <v>17.162125288999999</v>
      </c>
      <c r="S79" s="84">
        <v>1.3832083999341929E-5</v>
      </c>
      <c r="T79" s="84">
        <f t="shared" si="2"/>
        <v>7.9211455387228243E-3</v>
      </c>
      <c r="U79" s="84">
        <f>R79/'סכום נכסי הקרן'!$C$42</f>
        <v>3.3220865169232409E-3</v>
      </c>
    </row>
    <row r="80" spans="2:21">
      <c r="B80" s="76" t="s">
        <v>456</v>
      </c>
      <c r="C80" s="73" t="s">
        <v>457</v>
      </c>
      <c r="D80" s="86" t="s">
        <v>110</v>
      </c>
      <c r="E80" s="86" t="s">
        <v>287</v>
      </c>
      <c r="F80" s="73" t="s">
        <v>458</v>
      </c>
      <c r="G80" s="86" t="s">
        <v>114</v>
      </c>
      <c r="H80" s="73" t="s">
        <v>373</v>
      </c>
      <c r="I80" s="73" t="s">
        <v>291</v>
      </c>
      <c r="J80" s="73"/>
      <c r="K80" s="83">
        <v>4.0900000005173718</v>
      </c>
      <c r="L80" s="86" t="s">
        <v>119</v>
      </c>
      <c r="M80" s="87">
        <v>4.2999999999999997E-2</v>
      </c>
      <c r="N80" s="87">
        <v>-1.7000000012108696E-3</v>
      </c>
      <c r="O80" s="83">
        <v>1511.6700780000001</v>
      </c>
      <c r="P80" s="85">
        <v>120.19</v>
      </c>
      <c r="Q80" s="73"/>
      <c r="R80" s="83">
        <v>1.8168763339999998</v>
      </c>
      <c r="S80" s="84">
        <v>1.8528710537450345E-6</v>
      </c>
      <c r="T80" s="84">
        <f t="shared" si="2"/>
        <v>8.3857573727768523E-4</v>
      </c>
      <c r="U80" s="84">
        <f>R80/'סכום נכסי הקרן'!$C$42</f>
        <v>3.5169422612052389E-4</v>
      </c>
    </row>
    <row r="81" spans="2:21">
      <c r="B81" s="76" t="s">
        <v>459</v>
      </c>
      <c r="C81" s="73" t="s">
        <v>460</v>
      </c>
      <c r="D81" s="86" t="s">
        <v>110</v>
      </c>
      <c r="E81" s="86" t="s">
        <v>287</v>
      </c>
      <c r="F81" s="73" t="s">
        <v>461</v>
      </c>
      <c r="G81" s="86" t="s">
        <v>462</v>
      </c>
      <c r="H81" s="73" t="s">
        <v>463</v>
      </c>
      <c r="I81" s="73" t="s">
        <v>291</v>
      </c>
      <c r="J81" s="73"/>
      <c r="K81" s="83">
        <v>7.380000000043256</v>
      </c>
      <c r="L81" s="86" t="s">
        <v>119</v>
      </c>
      <c r="M81" s="87">
        <v>5.1500000000000004E-2</v>
      </c>
      <c r="N81" s="87">
        <v>9.7000000000868527E-3</v>
      </c>
      <c r="O81" s="83">
        <v>36413.390004000001</v>
      </c>
      <c r="P81" s="85">
        <v>161.26</v>
      </c>
      <c r="Q81" s="73"/>
      <c r="R81" s="83">
        <v>58.720232117000002</v>
      </c>
      <c r="S81" s="84">
        <v>1.0188022595817873E-5</v>
      </c>
      <c r="T81" s="84">
        <f t="shared" si="2"/>
        <v>2.7102208895099237E-2</v>
      </c>
      <c r="U81" s="84">
        <f>R81/'סכום נכסי הקרן'!$C$42</f>
        <v>1.1366522974373142E-2</v>
      </c>
    </row>
    <row r="82" spans="2:21">
      <c r="B82" s="76" t="s">
        <v>464</v>
      </c>
      <c r="C82" s="73" t="s">
        <v>465</v>
      </c>
      <c r="D82" s="86" t="s">
        <v>110</v>
      </c>
      <c r="E82" s="86" t="s">
        <v>287</v>
      </c>
      <c r="F82" s="73" t="s">
        <v>466</v>
      </c>
      <c r="G82" s="86" t="s">
        <v>141</v>
      </c>
      <c r="H82" s="73" t="s">
        <v>467</v>
      </c>
      <c r="I82" s="73" t="s">
        <v>117</v>
      </c>
      <c r="J82" s="73"/>
      <c r="K82" s="83">
        <v>7.0199999995732272</v>
      </c>
      <c r="L82" s="86" t="s">
        <v>119</v>
      </c>
      <c r="M82" s="87">
        <v>1.7000000000000001E-2</v>
      </c>
      <c r="N82" s="87">
        <v>6.2000000001471624E-3</v>
      </c>
      <c r="O82" s="83">
        <v>5109.1770100000003</v>
      </c>
      <c r="P82" s="85">
        <v>106.4</v>
      </c>
      <c r="Q82" s="73"/>
      <c r="R82" s="83">
        <v>5.4361645660000004</v>
      </c>
      <c r="S82" s="84">
        <v>4.0253829141848667E-6</v>
      </c>
      <c r="T82" s="84">
        <f t="shared" si="2"/>
        <v>2.5090511795373954E-3</v>
      </c>
      <c r="U82" s="84">
        <f>R82/'סכום נכסי הקרן'!$C$42</f>
        <v>1.0522827857491284E-3</v>
      </c>
    </row>
    <row r="83" spans="2:21">
      <c r="B83" s="76" t="s">
        <v>468</v>
      </c>
      <c r="C83" s="73" t="s">
        <v>469</v>
      </c>
      <c r="D83" s="86" t="s">
        <v>110</v>
      </c>
      <c r="E83" s="86" t="s">
        <v>287</v>
      </c>
      <c r="F83" s="73" t="s">
        <v>466</v>
      </c>
      <c r="G83" s="86" t="s">
        <v>141</v>
      </c>
      <c r="H83" s="73" t="s">
        <v>467</v>
      </c>
      <c r="I83" s="73" t="s">
        <v>117</v>
      </c>
      <c r="J83" s="73"/>
      <c r="K83" s="83">
        <v>1.3900000000614816</v>
      </c>
      <c r="L83" s="86" t="s">
        <v>119</v>
      </c>
      <c r="M83" s="87">
        <v>3.7000000000000005E-2</v>
      </c>
      <c r="N83" s="87">
        <v>3.0999999998091955E-3</v>
      </c>
      <c r="O83" s="83">
        <v>8658.7593230000002</v>
      </c>
      <c r="P83" s="85">
        <v>108.95</v>
      </c>
      <c r="Q83" s="73"/>
      <c r="R83" s="83">
        <v>9.433718378</v>
      </c>
      <c r="S83" s="84">
        <v>8.6588230259610029E-6</v>
      </c>
      <c r="T83" s="84">
        <f t="shared" si="2"/>
        <v>4.3541143643414312E-3</v>
      </c>
      <c r="U83" s="84">
        <f>R83/'סכום נכסי הקרן'!$C$42</f>
        <v>1.8260925206094263E-3</v>
      </c>
    </row>
    <row r="84" spans="2:21">
      <c r="B84" s="76" t="s">
        <v>470</v>
      </c>
      <c r="C84" s="73" t="s">
        <v>471</v>
      </c>
      <c r="D84" s="86" t="s">
        <v>110</v>
      </c>
      <c r="E84" s="86" t="s">
        <v>287</v>
      </c>
      <c r="F84" s="73" t="s">
        <v>466</v>
      </c>
      <c r="G84" s="86" t="s">
        <v>141</v>
      </c>
      <c r="H84" s="73" t="s">
        <v>467</v>
      </c>
      <c r="I84" s="73" t="s">
        <v>117</v>
      </c>
      <c r="J84" s="73"/>
      <c r="K84" s="83">
        <v>3.5999999999075687</v>
      </c>
      <c r="L84" s="86" t="s">
        <v>119</v>
      </c>
      <c r="M84" s="87">
        <v>2.2000000000000002E-2</v>
      </c>
      <c r="N84" s="87">
        <v>4.0000000009243059E-4</v>
      </c>
      <c r="O84" s="83">
        <v>11975.557896</v>
      </c>
      <c r="P84" s="85">
        <v>108.41</v>
      </c>
      <c r="Q84" s="73"/>
      <c r="R84" s="83">
        <v>12.982702347000002</v>
      </c>
      <c r="S84" s="84">
        <v>1.358259932567572E-5</v>
      </c>
      <c r="T84" s="84">
        <f t="shared" si="2"/>
        <v>5.9921410107883887E-3</v>
      </c>
      <c r="U84" s="84">
        <f>R84/'סכום נכסי הקרן'!$C$42</f>
        <v>2.5130722270067696E-3</v>
      </c>
    </row>
    <row r="85" spans="2:21">
      <c r="B85" s="76" t="s">
        <v>472</v>
      </c>
      <c r="C85" s="73" t="s">
        <v>473</v>
      </c>
      <c r="D85" s="86" t="s">
        <v>110</v>
      </c>
      <c r="E85" s="86" t="s">
        <v>287</v>
      </c>
      <c r="F85" s="73" t="s">
        <v>385</v>
      </c>
      <c r="G85" s="86" t="s">
        <v>341</v>
      </c>
      <c r="H85" s="73" t="s">
        <v>467</v>
      </c>
      <c r="I85" s="73" t="s">
        <v>117</v>
      </c>
      <c r="J85" s="73"/>
      <c r="K85" s="83">
        <v>1.0900000002307013</v>
      </c>
      <c r="L85" s="86" t="s">
        <v>119</v>
      </c>
      <c r="M85" s="87">
        <v>2.8500000000000001E-2</v>
      </c>
      <c r="N85" s="87">
        <v>6.900000000209728E-3</v>
      </c>
      <c r="O85" s="83">
        <v>3646.355857</v>
      </c>
      <c r="P85" s="85">
        <v>104.61</v>
      </c>
      <c r="Q85" s="73"/>
      <c r="R85" s="83">
        <v>3.8144529679999999</v>
      </c>
      <c r="S85" s="84">
        <v>9.1726822357676383E-6</v>
      </c>
      <c r="T85" s="84">
        <f t="shared" si="2"/>
        <v>1.7605533464731973E-3</v>
      </c>
      <c r="U85" s="84">
        <f>R85/'סכום נכסי הקרן'!$C$42</f>
        <v>7.3836675592577538E-4</v>
      </c>
    </row>
    <row r="86" spans="2:21">
      <c r="B86" s="76" t="s">
        <v>474</v>
      </c>
      <c r="C86" s="73" t="s">
        <v>475</v>
      </c>
      <c r="D86" s="86" t="s">
        <v>110</v>
      </c>
      <c r="E86" s="86" t="s">
        <v>287</v>
      </c>
      <c r="F86" s="73" t="s">
        <v>385</v>
      </c>
      <c r="G86" s="86" t="s">
        <v>341</v>
      </c>
      <c r="H86" s="73" t="s">
        <v>467</v>
      </c>
      <c r="I86" s="73" t="s">
        <v>117</v>
      </c>
      <c r="J86" s="73"/>
      <c r="K86" s="83">
        <v>3.0800000001832624</v>
      </c>
      <c r="L86" s="86" t="s">
        <v>119</v>
      </c>
      <c r="M86" s="87">
        <v>2.5000000000000001E-2</v>
      </c>
      <c r="N86" s="87">
        <v>6.3000000013417401E-3</v>
      </c>
      <c r="O86" s="83">
        <v>2871.119706</v>
      </c>
      <c r="P86" s="85">
        <v>106.43</v>
      </c>
      <c r="Q86" s="73"/>
      <c r="R86" s="83">
        <v>3.0557325930000001</v>
      </c>
      <c r="S86" s="84">
        <v>6.5672522939947193E-6</v>
      </c>
      <c r="T86" s="84">
        <f t="shared" si="2"/>
        <v>1.4103674334603493E-3</v>
      </c>
      <c r="U86" s="84">
        <f>R86/'סכום נכסי הקרן'!$C$42</f>
        <v>5.9150063733858773E-4</v>
      </c>
    </row>
    <row r="87" spans="2:21">
      <c r="B87" s="76" t="s">
        <v>476</v>
      </c>
      <c r="C87" s="73" t="s">
        <v>477</v>
      </c>
      <c r="D87" s="86" t="s">
        <v>110</v>
      </c>
      <c r="E87" s="86" t="s">
        <v>287</v>
      </c>
      <c r="F87" s="73" t="s">
        <v>385</v>
      </c>
      <c r="G87" s="86" t="s">
        <v>341</v>
      </c>
      <c r="H87" s="73" t="s">
        <v>467</v>
      </c>
      <c r="I87" s="73" t="s">
        <v>117</v>
      </c>
      <c r="J87" s="73"/>
      <c r="K87" s="83">
        <v>4.2900000000834799</v>
      </c>
      <c r="L87" s="86" t="s">
        <v>119</v>
      </c>
      <c r="M87" s="87">
        <v>1.95E-2</v>
      </c>
      <c r="N87" s="87">
        <v>5.2999999998807421E-3</v>
      </c>
      <c r="O87" s="83">
        <v>5472.3557180000007</v>
      </c>
      <c r="P87" s="85">
        <v>107.26</v>
      </c>
      <c r="Q87" s="73"/>
      <c r="R87" s="83">
        <v>5.8696487190000006</v>
      </c>
      <c r="S87" s="84">
        <v>8.7419867423097581E-6</v>
      </c>
      <c r="T87" s="84">
        <f t="shared" si="2"/>
        <v>2.7091249470237453E-3</v>
      </c>
      <c r="U87" s="84">
        <f>R87/'סכום נכסי הקרן'!$C$42</f>
        <v>1.1361926649587973E-3</v>
      </c>
    </row>
    <row r="88" spans="2:21">
      <c r="B88" s="76" t="s">
        <v>478</v>
      </c>
      <c r="C88" s="73" t="s">
        <v>479</v>
      </c>
      <c r="D88" s="86" t="s">
        <v>110</v>
      </c>
      <c r="E88" s="86" t="s">
        <v>287</v>
      </c>
      <c r="F88" s="73" t="s">
        <v>385</v>
      </c>
      <c r="G88" s="86" t="s">
        <v>341</v>
      </c>
      <c r="H88" s="73" t="s">
        <v>467</v>
      </c>
      <c r="I88" s="73" t="s">
        <v>117</v>
      </c>
      <c r="J88" s="73"/>
      <c r="K88" s="83">
        <v>6.9400000045970431</v>
      </c>
      <c r="L88" s="86" t="s">
        <v>119</v>
      </c>
      <c r="M88" s="87">
        <v>1.1699999999999999E-2</v>
      </c>
      <c r="N88" s="87">
        <v>9.5999999993745515E-3</v>
      </c>
      <c r="O88" s="83">
        <v>631.14733899999999</v>
      </c>
      <c r="P88" s="85">
        <v>101.33</v>
      </c>
      <c r="Q88" s="73"/>
      <c r="R88" s="83">
        <v>0.63954159900000007</v>
      </c>
      <c r="S88" s="84">
        <v>7.6994727397380592E-7</v>
      </c>
      <c r="T88" s="84">
        <f t="shared" si="2"/>
        <v>2.9517918080888757E-4</v>
      </c>
      <c r="U88" s="84">
        <f>R88/'סכום נכסי הקרן'!$C$42</f>
        <v>1.2379658621949305E-4</v>
      </c>
    </row>
    <row r="89" spans="2:21">
      <c r="B89" s="76" t="s">
        <v>480</v>
      </c>
      <c r="C89" s="73" t="s">
        <v>481</v>
      </c>
      <c r="D89" s="86" t="s">
        <v>110</v>
      </c>
      <c r="E89" s="86" t="s">
        <v>287</v>
      </c>
      <c r="F89" s="73" t="s">
        <v>385</v>
      </c>
      <c r="G89" s="86" t="s">
        <v>341</v>
      </c>
      <c r="H89" s="73" t="s">
        <v>467</v>
      </c>
      <c r="I89" s="73" t="s">
        <v>117</v>
      </c>
      <c r="J89" s="73"/>
      <c r="K89" s="83">
        <v>5.3299999998600134</v>
      </c>
      <c r="L89" s="86" t="s">
        <v>119</v>
      </c>
      <c r="M89" s="87">
        <v>3.3500000000000002E-2</v>
      </c>
      <c r="N89" s="87">
        <v>8.0999999992741392E-3</v>
      </c>
      <c r="O89" s="83">
        <v>6698.2021860000004</v>
      </c>
      <c r="P89" s="85">
        <v>115.18</v>
      </c>
      <c r="Q89" s="73"/>
      <c r="R89" s="83">
        <v>7.7149895759999998</v>
      </c>
      <c r="S89" s="84">
        <v>1.4090675632761208E-5</v>
      </c>
      <c r="T89" s="84">
        <f t="shared" si="2"/>
        <v>3.5608384295151793E-3</v>
      </c>
      <c r="U89" s="84">
        <f>R89/'סכום נכסי הקרן'!$C$42</f>
        <v>1.4933967918915217E-3</v>
      </c>
    </row>
    <row r="90" spans="2:21">
      <c r="B90" s="76" t="s">
        <v>482</v>
      </c>
      <c r="C90" s="73" t="s">
        <v>483</v>
      </c>
      <c r="D90" s="86" t="s">
        <v>110</v>
      </c>
      <c r="E90" s="86" t="s">
        <v>287</v>
      </c>
      <c r="F90" s="73" t="s">
        <v>302</v>
      </c>
      <c r="G90" s="86" t="s">
        <v>297</v>
      </c>
      <c r="H90" s="73" t="s">
        <v>467</v>
      </c>
      <c r="I90" s="73" t="s">
        <v>117</v>
      </c>
      <c r="J90" s="73"/>
      <c r="K90" s="83">
        <v>0.47999999998961917</v>
      </c>
      <c r="L90" s="86" t="s">
        <v>119</v>
      </c>
      <c r="M90" s="87">
        <v>2.7999999999999997E-2</v>
      </c>
      <c r="N90" s="87">
        <v>2.0900000000142738E-2</v>
      </c>
      <c r="O90" s="83">
        <v>0.14949599999999999</v>
      </c>
      <c r="P90" s="85">
        <v>5154998</v>
      </c>
      <c r="Q90" s="73"/>
      <c r="R90" s="83">
        <v>7.7065314209999993</v>
      </c>
      <c r="S90" s="84">
        <v>8.452309605925256E-6</v>
      </c>
      <c r="T90" s="84">
        <f t="shared" si="2"/>
        <v>3.5569345845300232E-3</v>
      </c>
      <c r="U90" s="84">
        <f>R90/'סכום נכסי הקרן'!$C$42</f>
        <v>1.4917595399655287E-3</v>
      </c>
    </row>
    <row r="91" spans="2:21">
      <c r="B91" s="76" t="s">
        <v>484</v>
      </c>
      <c r="C91" s="73" t="s">
        <v>485</v>
      </c>
      <c r="D91" s="86" t="s">
        <v>110</v>
      </c>
      <c r="E91" s="86" t="s">
        <v>287</v>
      </c>
      <c r="F91" s="73" t="s">
        <v>302</v>
      </c>
      <c r="G91" s="86" t="s">
        <v>297</v>
      </c>
      <c r="H91" s="73" t="s">
        <v>467</v>
      </c>
      <c r="I91" s="73" t="s">
        <v>117</v>
      </c>
      <c r="J91" s="73"/>
      <c r="K91" s="83">
        <v>1.7399999989386474</v>
      </c>
      <c r="L91" s="86" t="s">
        <v>119</v>
      </c>
      <c r="M91" s="87">
        <v>1.49E-2</v>
      </c>
      <c r="N91" s="87">
        <v>1.1299999993245937E-2</v>
      </c>
      <c r="O91" s="83">
        <v>8.1290000000000008E-3</v>
      </c>
      <c r="P91" s="85">
        <v>5099990</v>
      </c>
      <c r="Q91" s="73"/>
      <c r="R91" s="83">
        <v>0.414565356</v>
      </c>
      <c r="S91" s="84">
        <v>1.3440806878306879E-6</v>
      </c>
      <c r="T91" s="84">
        <f t="shared" si="2"/>
        <v>1.9134183353696876E-4</v>
      </c>
      <c r="U91" s="84">
        <f>R91/'סכום נכסי הקרן'!$C$42</f>
        <v>8.0247752324346964E-5</v>
      </c>
    </row>
    <row r="92" spans="2:21">
      <c r="B92" s="76" t="s">
        <v>486</v>
      </c>
      <c r="C92" s="73" t="s">
        <v>487</v>
      </c>
      <c r="D92" s="86" t="s">
        <v>110</v>
      </c>
      <c r="E92" s="86" t="s">
        <v>287</v>
      </c>
      <c r="F92" s="73" t="s">
        <v>302</v>
      </c>
      <c r="G92" s="86" t="s">
        <v>297</v>
      </c>
      <c r="H92" s="73" t="s">
        <v>467</v>
      </c>
      <c r="I92" s="73" t="s">
        <v>117</v>
      </c>
      <c r="J92" s="73"/>
      <c r="K92" s="83">
        <v>3.3999999994331884</v>
      </c>
      <c r="L92" s="86" t="s">
        <v>119</v>
      </c>
      <c r="M92" s="87">
        <v>2.2000000000000002E-2</v>
      </c>
      <c r="N92" s="87">
        <v>1.4499999994331889E-2</v>
      </c>
      <c r="O92" s="83">
        <v>3.4058999999999999E-2</v>
      </c>
      <c r="P92" s="85">
        <v>5180000</v>
      </c>
      <c r="Q92" s="73"/>
      <c r="R92" s="83">
        <v>1.7642561800000001</v>
      </c>
      <c r="S92" s="84">
        <v>6.765792610250298E-6</v>
      </c>
      <c r="T92" s="84">
        <f t="shared" si="2"/>
        <v>8.1428900756996304E-4</v>
      </c>
      <c r="U92" s="84">
        <f>R92/'סכום נכסי הקרן'!$C$42</f>
        <v>3.4150850021664255E-4</v>
      </c>
    </row>
    <row r="93" spans="2:21">
      <c r="B93" s="76" t="s">
        <v>488</v>
      </c>
      <c r="C93" s="73" t="s">
        <v>489</v>
      </c>
      <c r="D93" s="86" t="s">
        <v>110</v>
      </c>
      <c r="E93" s="86" t="s">
        <v>287</v>
      </c>
      <c r="F93" s="73" t="s">
        <v>302</v>
      </c>
      <c r="G93" s="86" t="s">
        <v>297</v>
      </c>
      <c r="H93" s="73" t="s">
        <v>467</v>
      </c>
      <c r="I93" s="73" t="s">
        <v>117</v>
      </c>
      <c r="J93" s="73"/>
      <c r="K93" s="83">
        <v>5.1499999948701545</v>
      </c>
      <c r="L93" s="86" t="s">
        <v>119</v>
      </c>
      <c r="M93" s="87">
        <v>2.3199999999999998E-2</v>
      </c>
      <c r="N93" s="87">
        <v>1.6099999982498173E-2</v>
      </c>
      <c r="O93" s="83">
        <v>6.3119999999999999E-3</v>
      </c>
      <c r="P93" s="85">
        <v>5250000</v>
      </c>
      <c r="Q93" s="73"/>
      <c r="R93" s="83">
        <v>0.33139407800000004</v>
      </c>
      <c r="S93" s="84">
        <v>1.052E-6</v>
      </c>
      <c r="T93" s="84">
        <f t="shared" si="2"/>
        <v>1.5295429198336884E-4</v>
      </c>
      <c r="U93" s="84">
        <f>R93/'סכום נכסי הקרן'!$C$42</f>
        <v>6.414822055970186E-5</v>
      </c>
    </row>
    <row r="94" spans="2:21">
      <c r="B94" s="76" t="s">
        <v>490</v>
      </c>
      <c r="C94" s="73" t="s">
        <v>491</v>
      </c>
      <c r="D94" s="86" t="s">
        <v>110</v>
      </c>
      <c r="E94" s="86" t="s">
        <v>287</v>
      </c>
      <c r="F94" s="73" t="s">
        <v>492</v>
      </c>
      <c r="G94" s="86" t="s">
        <v>297</v>
      </c>
      <c r="H94" s="73" t="s">
        <v>467</v>
      </c>
      <c r="I94" s="73" t="s">
        <v>117</v>
      </c>
      <c r="J94" s="73"/>
      <c r="K94" s="83">
        <v>4.6900000000307038</v>
      </c>
      <c r="L94" s="86" t="s">
        <v>119</v>
      </c>
      <c r="M94" s="87">
        <v>1.46E-2</v>
      </c>
      <c r="N94" s="87">
        <v>1.4400000000307035E-2</v>
      </c>
      <c r="O94" s="83">
        <v>0.18287400000000001</v>
      </c>
      <c r="P94" s="85">
        <v>4986735</v>
      </c>
      <c r="Q94" s="73"/>
      <c r="R94" s="83">
        <v>9.1194486880000003</v>
      </c>
      <c r="S94" s="84">
        <v>6.8664438854053246E-6</v>
      </c>
      <c r="T94" s="84">
        <f t="shared" si="2"/>
        <v>4.2090638003244637E-3</v>
      </c>
      <c r="U94" s="84">
        <f>R94/'סכום נכסי הקרן'!$C$42</f>
        <v>1.7652590817289974E-3</v>
      </c>
    </row>
    <row r="95" spans="2:21">
      <c r="B95" s="76" t="s">
        <v>493</v>
      </c>
      <c r="C95" s="73" t="s">
        <v>494</v>
      </c>
      <c r="D95" s="86" t="s">
        <v>110</v>
      </c>
      <c r="E95" s="86" t="s">
        <v>287</v>
      </c>
      <c r="F95" s="73" t="s">
        <v>492</v>
      </c>
      <c r="G95" s="86" t="s">
        <v>297</v>
      </c>
      <c r="H95" s="73" t="s">
        <v>467</v>
      </c>
      <c r="I95" s="73" t="s">
        <v>117</v>
      </c>
      <c r="J95" s="73"/>
      <c r="K95" s="83">
        <v>5.1600000003170221</v>
      </c>
      <c r="L95" s="86" t="s">
        <v>119</v>
      </c>
      <c r="M95" s="87">
        <v>2.4199999999999999E-2</v>
      </c>
      <c r="N95" s="87">
        <v>1.960000000062272E-2</v>
      </c>
      <c r="O95" s="83">
        <v>0.136236</v>
      </c>
      <c r="P95" s="85">
        <v>5186400</v>
      </c>
      <c r="Q95" s="73"/>
      <c r="R95" s="83">
        <v>7.0657438109999999</v>
      </c>
      <c r="S95" s="84">
        <v>1.5467302452316077E-5</v>
      </c>
      <c r="T95" s="84">
        <f t="shared" si="2"/>
        <v>3.2611803097681645E-3</v>
      </c>
      <c r="U95" s="84">
        <f>R95/'סכום נכסי הקרן'!$C$42</f>
        <v>1.3677217623857972E-3</v>
      </c>
    </row>
    <row r="96" spans="2:21">
      <c r="B96" s="76" t="s">
        <v>495</v>
      </c>
      <c r="C96" s="73" t="s">
        <v>496</v>
      </c>
      <c r="D96" s="86" t="s">
        <v>110</v>
      </c>
      <c r="E96" s="86" t="s">
        <v>287</v>
      </c>
      <c r="F96" s="73" t="s">
        <v>497</v>
      </c>
      <c r="G96" s="86" t="s">
        <v>406</v>
      </c>
      <c r="H96" s="73" t="s">
        <v>463</v>
      </c>
      <c r="I96" s="73" t="s">
        <v>291</v>
      </c>
      <c r="J96" s="73"/>
      <c r="K96" s="83">
        <v>7.500000000489937</v>
      </c>
      <c r="L96" s="86" t="s">
        <v>119</v>
      </c>
      <c r="M96" s="87">
        <v>4.4000000000000003E-3</v>
      </c>
      <c r="N96" s="87">
        <v>5.2000000003135606E-3</v>
      </c>
      <c r="O96" s="83">
        <v>5138.16</v>
      </c>
      <c r="P96" s="85">
        <v>99.31</v>
      </c>
      <c r="Q96" s="73"/>
      <c r="R96" s="83">
        <v>5.1027068670000002</v>
      </c>
      <c r="S96" s="84">
        <v>8.5636000000000005E-6</v>
      </c>
      <c r="T96" s="84">
        <f t="shared" si="2"/>
        <v>2.355144427296191E-3</v>
      </c>
      <c r="U96" s="84">
        <f>R96/'סכום נכסי הקרן'!$C$42</f>
        <v>9.8773510839810863E-4</v>
      </c>
    </row>
    <row r="97" spans="2:21">
      <c r="B97" s="76" t="s">
        <v>498</v>
      </c>
      <c r="C97" s="73" t="s">
        <v>499</v>
      </c>
      <c r="D97" s="86" t="s">
        <v>110</v>
      </c>
      <c r="E97" s="86" t="s">
        <v>287</v>
      </c>
      <c r="F97" s="73" t="s">
        <v>405</v>
      </c>
      <c r="G97" s="86" t="s">
        <v>406</v>
      </c>
      <c r="H97" s="73" t="s">
        <v>463</v>
      </c>
      <c r="I97" s="73" t="s">
        <v>291</v>
      </c>
      <c r="J97" s="73"/>
      <c r="K97" s="83">
        <v>2.3199999999284451</v>
      </c>
      <c r="L97" s="86" t="s">
        <v>119</v>
      </c>
      <c r="M97" s="87">
        <v>3.85E-2</v>
      </c>
      <c r="N97" s="87">
        <v>-9.9999999940370639E-4</v>
      </c>
      <c r="O97" s="83">
        <v>2956.1534350000002</v>
      </c>
      <c r="P97" s="85">
        <v>113.46</v>
      </c>
      <c r="Q97" s="73"/>
      <c r="R97" s="83">
        <v>3.3540516819999993</v>
      </c>
      <c r="S97" s="84">
        <v>1.2340605041484991E-5</v>
      </c>
      <c r="T97" s="84">
        <f t="shared" si="2"/>
        <v>1.5480560286171958E-3</v>
      </c>
      <c r="U97" s="84">
        <f>R97/'סכום נכסי הקרן'!$C$42</f>
        <v>6.4924650544170241E-4</v>
      </c>
    </row>
    <row r="98" spans="2:21">
      <c r="B98" s="76" t="s">
        <v>500</v>
      </c>
      <c r="C98" s="73" t="s">
        <v>501</v>
      </c>
      <c r="D98" s="86" t="s">
        <v>110</v>
      </c>
      <c r="E98" s="86" t="s">
        <v>287</v>
      </c>
      <c r="F98" s="73" t="s">
        <v>405</v>
      </c>
      <c r="G98" s="86" t="s">
        <v>406</v>
      </c>
      <c r="H98" s="73" t="s">
        <v>463</v>
      </c>
      <c r="I98" s="73" t="s">
        <v>291</v>
      </c>
      <c r="J98" s="73"/>
      <c r="K98" s="83">
        <v>0.40999999995723357</v>
      </c>
      <c r="L98" s="86" t="s">
        <v>119</v>
      </c>
      <c r="M98" s="87">
        <v>3.9E-2</v>
      </c>
      <c r="N98" s="87">
        <v>8.4000000011404379E-3</v>
      </c>
      <c r="O98" s="83">
        <v>3187.1170480000001</v>
      </c>
      <c r="P98" s="85">
        <v>110.05</v>
      </c>
      <c r="Q98" s="73"/>
      <c r="R98" s="83">
        <v>3.5074224150000002</v>
      </c>
      <c r="S98" s="84">
        <v>7.9871114458095526E-6</v>
      </c>
      <c r="T98" s="84">
        <f t="shared" si="2"/>
        <v>1.6188439920550501E-3</v>
      </c>
      <c r="U98" s="84">
        <f>R98/'סכום נכסי הקרן'!$C$42</f>
        <v>6.7893460266801192E-4</v>
      </c>
    </row>
    <row r="99" spans="2:21">
      <c r="B99" s="76" t="s">
        <v>502</v>
      </c>
      <c r="C99" s="73" t="s">
        <v>503</v>
      </c>
      <c r="D99" s="86" t="s">
        <v>110</v>
      </c>
      <c r="E99" s="86" t="s">
        <v>287</v>
      </c>
      <c r="F99" s="73" t="s">
        <v>405</v>
      </c>
      <c r="G99" s="86" t="s">
        <v>406</v>
      </c>
      <c r="H99" s="73" t="s">
        <v>463</v>
      </c>
      <c r="I99" s="73" t="s">
        <v>291</v>
      </c>
      <c r="J99" s="73"/>
      <c r="K99" s="83">
        <v>3.2399999994863977</v>
      </c>
      <c r="L99" s="86" t="s">
        <v>119</v>
      </c>
      <c r="M99" s="87">
        <v>3.85E-2</v>
      </c>
      <c r="N99" s="87">
        <v>-5.0000000098769767E-4</v>
      </c>
      <c r="O99" s="83">
        <v>2587.8562510000002</v>
      </c>
      <c r="P99" s="85">
        <v>117.37</v>
      </c>
      <c r="Q99" s="73"/>
      <c r="R99" s="83">
        <v>3.0373668939999998</v>
      </c>
      <c r="S99" s="84">
        <v>1.0351425004E-5</v>
      </c>
      <c r="T99" s="84">
        <f t="shared" si="2"/>
        <v>1.4018907808168318E-3</v>
      </c>
      <c r="U99" s="84">
        <f>R99/'סכום נכסי הקרן'!$C$42</f>
        <v>5.8794557408188976E-4</v>
      </c>
    </row>
    <row r="100" spans="2:21">
      <c r="B100" s="76" t="s">
        <v>504</v>
      </c>
      <c r="C100" s="73" t="s">
        <v>505</v>
      </c>
      <c r="D100" s="86" t="s">
        <v>110</v>
      </c>
      <c r="E100" s="86" t="s">
        <v>287</v>
      </c>
      <c r="F100" s="73" t="s">
        <v>506</v>
      </c>
      <c r="G100" s="86" t="s">
        <v>297</v>
      </c>
      <c r="H100" s="73" t="s">
        <v>467</v>
      </c>
      <c r="I100" s="73" t="s">
        <v>117</v>
      </c>
      <c r="J100" s="73"/>
      <c r="K100" s="83">
        <v>1</v>
      </c>
      <c r="L100" s="86" t="s">
        <v>119</v>
      </c>
      <c r="M100" s="87">
        <v>0.02</v>
      </c>
      <c r="N100" s="87">
        <v>-2.5000000000000001E-3</v>
      </c>
      <c r="O100" s="83">
        <v>1290.142636</v>
      </c>
      <c r="P100" s="85">
        <v>104.1</v>
      </c>
      <c r="Q100" s="83">
        <v>1.3659036280000001</v>
      </c>
      <c r="R100" s="83">
        <v>2.7089421120000003</v>
      </c>
      <c r="S100" s="84">
        <v>1.8139674618651991E-5</v>
      </c>
      <c r="T100" s="84">
        <f t="shared" si="2"/>
        <v>1.2503069616255844E-3</v>
      </c>
      <c r="U100" s="84">
        <f>R100/'סכום נכסי הקרן'!$C$42</f>
        <v>5.2437212255808808E-4</v>
      </c>
    </row>
    <row r="101" spans="2:21">
      <c r="B101" s="76" t="s">
        <v>507</v>
      </c>
      <c r="C101" s="73" t="s">
        <v>508</v>
      </c>
      <c r="D101" s="86" t="s">
        <v>110</v>
      </c>
      <c r="E101" s="86" t="s">
        <v>287</v>
      </c>
      <c r="F101" s="73" t="s">
        <v>417</v>
      </c>
      <c r="G101" s="86" t="s">
        <v>341</v>
      </c>
      <c r="H101" s="73" t="s">
        <v>467</v>
      </c>
      <c r="I101" s="73" t="s">
        <v>117</v>
      </c>
      <c r="J101" s="73"/>
      <c r="K101" s="83">
        <v>5.960000000039293</v>
      </c>
      <c r="L101" s="86" t="s">
        <v>119</v>
      </c>
      <c r="M101" s="87">
        <v>2.4E-2</v>
      </c>
      <c r="N101" s="87">
        <v>5.2000000001309809E-3</v>
      </c>
      <c r="O101" s="83">
        <v>13429.559545</v>
      </c>
      <c r="P101" s="85">
        <v>113.7</v>
      </c>
      <c r="Q101" s="73"/>
      <c r="R101" s="83">
        <v>15.269409765000001</v>
      </c>
      <c r="S101" s="84">
        <v>1.637410434887626E-5</v>
      </c>
      <c r="T101" s="84">
        <f t="shared" si="2"/>
        <v>7.0475663708435771E-3</v>
      </c>
      <c r="U101" s="84">
        <f>R101/'סכום נכסי הקרן'!$C$42</f>
        <v>2.955712037261225E-3</v>
      </c>
    </row>
    <row r="102" spans="2:21">
      <c r="B102" s="76" t="s">
        <v>509</v>
      </c>
      <c r="C102" s="73" t="s">
        <v>510</v>
      </c>
      <c r="D102" s="86" t="s">
        <v>110</v>
      </c>
      <c r="E102" s="86" t="s">
        <v>287</v>
      </c>
      <c r="F102" s="73" t="s">
        <v>417</v>
      </c>
      <c r="G102" s="86" t="s">
        <v>341</v>
      </c>
      <c r="H102" s="73" t="s">
        <v>467</v>
      </c>
      <c r="I102" s="73" t="s">
        <v>117</v>
      </c>
      <c r="J102" s="73"/>
      <c r="K102" s="83">
        <v>2.010000000735924</v>
      </c>
      <c r="L102" s="86" t="s">
        <v>119</v>
      </c>
      <c r="M102" s="87">
        <v>3.4799999999999998E-2</v>
      </c>
      <c r="N102" s="87">
        <v>1.500000036796202E-3</v>
      </c>
      <c r="O102" s="83">
        <v>127.842309</v>
      </c>
      <c r="P102" s="85">
        <v>106.29</v>
      </c>
      <c r="Q102" s="73"/>
      <c r="R102" s="83">
        <v>0.13588359</v>
      </c>
      <c r="S102" s="84">
        <v>3.6171129790067535E-7</v>
      </c>
      <c r="T102" s="84">
        <f t="shared" si="2"/>
        <v>6.2716806606931516E-5</v>
      </c>
      <c r="U102" s="84">
        <f>R102/'סכום נכסי הקרן'!$C$42</f>
        <v>2.6303096767360149E-5</v>
      </c>
    </row>
    <row r="103" spans="2:21">
      <c r="B103" s="76" t="s">
        <v>511</v>
      </c>
      <c r="C103" s="73" t="s">
        <v>512</v>
      </c>
      <c r="D103" s="86" t="s">
        <v>110</v>
      </c>
      <c r="E103" s="86" t="s">
        <v>287</v>
      </c>
      <c r="F103" s="73" t="s">
        <v>422</v>
      </c>
      <c r="G103" s="86" t="s">
        <v>406</v>
      </c>
      <c r="H103" s="73" t="s">
        <v>467</v>
      </c>
      <c r="I103" s="73" t="s">
        <v>117</v>
      </c>
      <c r="J103" s="73"/>
      <c r="K103" s="83">
        <v>4.3299999997652767</v>
      </c>
      <c r="L103" s="86" t="s">
        <v>119</v>
      </c>
      <c r="M103" s="87">
        <v>2.4799999999999999E-2</v>
      </c>
      <c r="N103" s="87">
        <v>1.9999999995442275E-3</v>
      </c>
      <c r="O103" s="83">
        <v>3930.6315129999998</v>
      </c>
      <c r="P103" s="85">
        <v>111.64</v>
      </c>
      <c r="Q103" s="73"/>
      <c r="R103" s="83">
        <v>4.3881572910000006</v>
      </c>
      <c r="S103" s="84">
        <v>9.2816044794431338E-6</v>
      </c>
      <c r="T103" s="84">
        <f t="shared" si="2"/>
        <v>2.025345460628789E-3</v>
      </c>
      <c r="U103" s="84">
        <f>R103/'סכום נכסי הקרן'!$C$42</f>
        <v>8.4941916721194949E-4</v>
      </c>
    </row>
    <row r="104" spans="2:21">
      <c r="B104" s="76" t="s">
        <v>513</v>
      </c>
      <c r="C104" s="73" t="s">
        <v>514</v>
      </c>
      <c r="D104" s="86" t="s">
        <v>110</v>
      </c>
      <c r="E104" s="86" t="s">
        <v>287</v>
      </c>
      <c r="F104" s="73" t="s">
        <v>433</v>
      </c>
      <c r="G104" s="86" t="s">
        <v>341</v>
      </c>
      <c r="H104" s="73" t="s">
        <v>463</v>
      </c>
      <c r="I104" s="73" t="s">
        <v>291</v>
      </c>
      <c r="J104" s="73"/>
      <c r="K104" s="83">
        <v>6.2900000006628085</v>
      </c>
      <c r="L104" s="86" t="s">
        <v>119</v>
      </c>
      <c r="M104" s="87">
        <v>2.81E-2</v>
      </c>
      <c r="N104" s="87">
        <v>6.3999999932308951E-3</v>
      </c>
      <c r="O104" s="83">
        <v>612.88163899999995</v>
      </c>
      <c r="P104" s="85">
        <v>115.7</v>
      </c>
      <c r="Q104" s="73"/>
      <c r="R104" s="83">
        <v>0.70910405700000001</v>
      </c>
      <c r="S104" s="84">
        <v>1.3772842395108145E-6</v>
      </c>
      <c r="T104" s="84">
        <f t="shared" si="2"/>
        <v>3.2728559796705063E-4</v>
      </c>
      <c r="U104" s="84">
        <f>R104/'סכום נכסי הקרן'!$C$42</f>
        <v>1.3726184765503081E-4</v>
      </c>
    </row>
    <row r="105" spans="2:21">
      <c r="B105" s="76" t="s">
        <v>515</v>
      </c>
      <c r="C105" s="73" t="s">
        <v>516</v>
      </c>
      <c r="D105" s="86" t="s">
        <v>110</v>
      </c>
      <c r="E105" s="86" t="s">
        <v>287</v>
      </c>
      <c r="F105" s="73" t="s">
        <v>433</v>
      </c>
      <c r="G105" s="86" t="s">
        <v>341</v>
      </c>
      <c r="H105" s="73" t="s">
        <v>463</v>
      </c>
      <c r="I105" s="73" t="s">
        <v>291</v>
      </c>
      <c r="J105" s="73"/>
      <c r="K105" s="83">
        <v>3.8399999997634064</v>
      </c>
      <c r="L105" s="86" t="s">
        <v>119</v>
      </c>
      <c r="M105" s="87">
        <v>3.7000000000000005E-2</v>
      </c>
      <c r="N105" s="87">
        <v>3.6000000003943234E-3</v>
      </c>
      <c r="O105" s="83">
        <v>1790.478646</v>
      </c>
      <c r="P105" s="85">
        <v>113.31</v>
      </c>
      <c r="Q105" s="73"/>
      <c r="R105" s="83">
        <v>2.0287913469999999</v>
      </c>
      <c r="S105" s="84">
        <v>2.9767412421145863E-6</v>
      </c>
      <c r="T105" s="84">
        <f t="shared" si="2"/>
        <v>9.363846992533467E-4</v>
      </c>
      <c r="U105" s="84">
        <f>R105/'סכום נכסי הקרן'!$C$42</f>
        <v>3.9271478712715746E-4</v>
      </c>
    </row>
    <row r="106" spans="2:21">
      <c r="B106" s="76" t="s">
        <v>517</v>
      </c>
      <c r="C106" s="73" t="s">
        <v>518</v>
      </c>
      <c r="D106" s="86" t="s">
        <v>110</v>
      </c>
      <c r="E106" s="86" t="s">
        <v>287</v>
      </c>
      <c r="F106" s="73" t="s">
        <v>433</v>
      </c>
      <c r="G106" s="86" t="s">
        <v>341</v>
      </c>
      <c r="H106" s="73" t="s">
        <v>463</v>
      </c>
      <c r="I106" s="73" t="s">
        <v>291</v>
      </c>
      <c r="J106" s="73"/>
      <c r="K106" s="83">
        <v>2.8200000026757652</v>
      </c>
      <c r="L106" s="86" t="s">
        <v>119</v>
      </c>
      <c r="M106" s="87">
        <v>4.4000000000000004E-2</v>
      </c>
      <c r="N106" s="87">
        <v>3.6999999933105864E-3</v>
      </c>
      <c r="O106" s="83">
        <v>133.69995900000001</v>
      </c>
      <c r="P106" s="85">
        <v>111.81</v>
      </c>
      <c r="Q106" s="73"/>
      <c r="R106" s="83">
        <v>0.14948992999999999</v>
      </c>
      <c r="S106" s="84">
        <v>6.0131874773771741E-7</v>
      </c>
      <c r="T106" s="84">
        <f t="shared" si="2"/>
        <v>6.899678636319315E-5</v>
      </c>
      <c r="U106" s="84">
        <f>R106/'סכום נכסי הקרן'!$C$42</f>
        <v>2.8936887040855301E-5</v>
      </c>
    </row>
    <row r="107" spans="2:21">
      <c r="B107" s="76" t="s">
        <v>519</v>
      </c>
      <c r="C107" s="73" t="s">
        <v>520</v>
      </c>
      <c r="D107" s="86" t="s">
        <v>110</v>
      </c>
      <c r="E107" s="86" t="s">
        <v>287</v>
      </c>
      <c r="F107" s="73" t="s">
        <v>433</v>
      </c>
      <c r="G107" s="86" t="s">
        <v>341</v>
      </c>
      <c r="H107" s="73" t="s">
        <v>463</v>
      </c>
      <c r="I107" s="73" t="s">
        <v>291</v>
      </c>
      <c r="J107" s="73"/>
      <c r="K107" s="83">
        <v>5.7899999999676348</v>
      </c>
      <c r="L107" s="86" t="s">
        <v>119</v>
      </c>
      <c r="M107" s="87">
        <v>2.6000000000000002E-2</v>
      </c>
      <c r="N107" s="87">
        <v>4.5000000000558014E-3</v>
      </c>
      <c r="O107" s="83">
        <v>7888.2639950000003</v>
      </c>
      <c r="P107" s="85">
        <v>113.59</v>
      </c>
      <c r="Q107" s="73"/>
      <c r="R107" s="83">
        <v>8.9602790509999988</v>
      </c>
      <c r="S107" s="84">
        <v>1.3991612399545075E-5</v>
      </c>
      <c r="T107" s="84">
        <f t="shared" ref="T107:T138" si="3">IFERROR(R107/$R$11,0)</f>
        <v>4.1355993640270084E-3</v>
      </c>
      <c r="U107" s="84">
        <f>R107/'סכום נכסי הקרן'!$C$42</f>
        <v>1.7344484859503854E-3</v>
      </c>
    </row>
    <row r="108" spans="2:21">
      <c r="B108" s="76" t="s">
        <v>521</v>
      </c>
      <c r="C108" s="73" t="s">
        <v>522</v>
      </c>
      <c r="D108" s="86" t="s">
        <v>110</v>
      </c>
      <c r="E108" s="86" t="s">
        <v>287</v>
      </c>
      <c r="F108" s="73" t="s">
        <v>523</v>
      </c>
      <c r="G108" s="86" t="s">
        <v>341</v>
      </c>
      <c r="H108" s="73" t="s">
        <v>463</v>
      </c>
      <c r="I108" s="73" t="s">
        <v>291</v>
      </c>
      <c r="J108" s="73"/>
      <c r="K108" s="83">
        <v>4.879999999743915</v>
      </c>
      <c r="L108" s="86" t="s">
        <v>119</v>
      </c>
      <c r="M108" s="87">
        <v>1.3999999999999999E-2</v>
      </c>
      <c r="N108" s="87">
        <v>3.1000000001953198E-3</v>
      </c>
      <c r="O108" s="83">
        <v>8664.6040649999995</v>
      </c>
      <c r="P108" s="85">
        <v>106.36</v>
      </c>
      <c r="Q108" s="73"/>
      <c r="R108" s="83">
        <v>9.215672421999999</v>
      </c>
      <c r="S108" s="84">
        <v>1.3156094845126025E-5</v>
      </c>
      <c r="T108" s="84">
        <f t="shared" si="3"/>
        <v>4.2534756775516897E-3</v>
      </c>
      <c r="U108" s="84">
        <f>R108/'סכום נכסי הקרן'!$C$42</f>
        <v>1.7838851879918558E-3</v>
      </c>
    </row>
    <row r="109" spans="2:21">
      <c r="B109" s="76" t="s">
        <v>524</v>
      </c>
      <c r="C109" s="73" t="s">
        <v>525</v>
      </c>
      <c r="D109" s="86" t="s">
        <v>110</v>
      </c>
      <c r="E109" s="86" t="s">
        <v>287</v>
      </c>
      <c r="F109" s="73" t="s">
        <v>311</v>
      </c>
      <c r="G109" s="86" t="s">
        <v>297</v>
      </c>
      <c r="H109" s="73" t="s">
        <v>467</v>
      </c>
      <c r="I109" s="73" t="s">
        <v>117</v>
      </c>
      <c r="J109" s="73"/>
      <c r="K109" s="83">
        <v>2.7500000002264025</v>
      </c>
      <c r="L109" s="86" t="s">
        <v>119</v>
      </c>
      <c r="M109" s="87">
        <v>1.8200000000000001E-2</v>
      </c>
      <c r="N109" s="87">
        <v>1.4700000002445151E-2</v>
      </c>
      <c r="O109" s="83">
        <v>8.7464E-2</v>
      </c>
      <c r="P109" s="85">
        <v>5050000</v>
      </c>
      <c r="Q109" s="73"/>
      <c r="R109" s="83">
        <v>4.4169073360000004</v>
      </c>
      <c r="S109" s="84">
        <v>6.1546689184434597E-6</v>
      </c>
      <c r="T109" s="84">
        <f t="shared" si="3"/>
        <v>2.0386149879661635E-3</v>
      </c>
      <c r="U109" s="84">
        <f>R109/'סכום נכסי הקרן'!$C$42</f>
        <v>8.5498433674935251E-4</v>
      </c>
    </row>
    <row r="110" spans="2:21">
      <c r="B110" s="76" t="s">
        <v>526</v>
      </c>
      <c r="C110" s="73" t="s">
        <v>527</v>
      </c>
      <c r="D110" s="86" t="s">
        <v>110</v>
      </c>
      <c r="E110" s="86" t="s">
        <v>287</v>
      </c>
      <c r="F110" s="73" t="s">
        <v>311</v>
      </c>
      <c r="G110" s="86" t="s">
        <v>297</v>
      </c>
      <c r="H110" s="73" t="s">
        <v>467</v>
      </c>
      <c r="I110" s="73" t="s">
        <v>117</v>
      </c>
      <c r="J110" s="73"/>
      <c r="K110" s="83">
        <v>1.9500000001094997</v>
      </c>
      <c r="L110" s="86" t="s">
        <v>119</v>
      </c>
      <c r="M110" s="87">
        <v>1.06E-2</v>
      </c>
      <c r="N110" s="87">
        <v>1.2600000001240999E-2</v>
      </c>
      <c r="O110" s="83">
        <v>0.10898900000000002</v>
      </c>
      <c r="P110" s="85">
        <v>5027535</v>
      </c>
      <c r="Q110" s="73"/>
      <c r="R110" s="83">
        <v>5.4794501320000011</v>
      </c>
      <c r="S110" s="84">
        <v>8.0262905957728858E-6</v>
      </c>
      <c r="T110" s="84">
        <f t="shared" si="3"/>
        <v>2.5290295483138868E-3</v>
      </c>
      <c r="U110" s="84">
        <f>R110/'סכום נכסי הקרן'!$C$42</f>
        <v>1.0606616078801007E-3</v>
      </c>
    </row>
    <row r="111" spans="2:21">
      <c r="B111" s="76" t="s">
        <v>528</v>
      </c>
      <c r="C111" s="73" t="s">
        <v>529</v>
      </c>
      <c r="D111" s="86" t="s">
        <v>110</v>
      </c>
      <c r="E111" s="86" t="s">
        <v>287</v>
      </c>
      <c r="F111" s="73" t="s">
        <v>311</v>
      </c>
      <c r="G111" s="86" t="s">
        <v>297</v>
      </c>
      <c r="H111" s="73" t="s">
        <v>467</v>
      </c>
      <c r="I111" s="73" t="s">
        <v>117</v>
      </c>
      <c r="J111" s="73"/>
      <c r="K111" s="83">
        <v>3.8699999998910366</v>
      </c>
      <c r="L111" s="86" t="s">
        <v>119</v>
      </c>
      <c r="M111" s="87">
        <v>1.89E-2</v>
      </c>
      <c r="N111" s="87">
        <v>1.2499999999745413E-2</v>
      </c>
      <c r="O111" s="83">
        <v>0.19445399999999999</v>
      </c>
      <c r="P111" s="85">
        <v>5049913</v>
      </c>
      <c r="Q111" s="73"/>
      <c r="R111" s="83">
        <v>9.8197669609999991</v>
      </c>
      <c r="S111" s="84">
        <v>8.920726672171759E-6</v>
      </c>
      <c r="T111" s="84">
        <f t="shared" si="3"/>
        <v>4.5322943367788011E-3</v>
      </c>
      <c r="U111" s="84">
        <f>R111/'סכום נכסי הקרן'!$C$42</f>
        <v>1.9008202580466788E-3</v>
      </c>
    </row>
    <row r="112" spans="2:21">
      <c r="B112" s="76" t="s">
        <v>530</v>
      </c>
      <c r="C112" s="73" t="s">
        <v>531</v>
      </c>
      <c r="D112" s="86" t="s">
        <v>110</v>
      </c>
      <c r="E112" s="86" t="s">
        <v>287</v>
      </c>
      <c r="F112" s="73" t="s">
        <v>311</v>
      </c>
      <c r="G112" s="86" t="s">
        <v>297</v>
      </c>
      <c r="H112" s="73" t="s">
        <v>467</v>
      </c>
      <c r="I112" s="73" t="s">
        <v>117</v>
      </c>
      <c r="J112" s="73"/>
      <c r="K112" s="83">
        <v>5.2500000003851977</v>
      </c>
      <c r="L112" s="86" t="s">
        <v>119</v>
      </c>
      <c r="M112" s="87">
        <v>1.89E-2</v>
      </c>
      <c r="N112" s="87">
        <v>1.6500000002311187E-2</v>
      </c>
      <c r="O112" s="83">
        <v>7.6883000000000007E-2</v>
      </c>
      <c r="P112" s="85">
        <v>5065000</v>
      </c>
      <c r="Q112" s="73"/>
      <c r="R112" s="83">
        <v>3.8940996140000004</v>
      </c>
      <c r="S112" s="84">
        <v>9.6103750000000003E-6</v>
      </c>
      <c r="T112" s="84">
        <f t="shared" si="3"/>
        <v>1.7973141009842665E-3</v>
      </c>
      <c r="U112" s="84">
        <f>R112/'סכום נכסי הקרן'!$C$42</f>
        <v>7.5378402181442089E-4</v>
      </c>
    </row>
    <row r="113" spans="2:21">
      <c r="B113" s="76" t="s">
        <v>532</v>
      </c>
      <c r="C113" s="73" t="s">
        <v>533</v>
      </c>
      <c r="D113" s="86" t="s">
        <v>110</v>
      </c>
      <c r="E113" s="86" t="s">
        <v>287</v>
      </c>
      <c r="F113" s="73" t="s">
        <v>534</v>
      </c>
      <c r="G113" s="86" t="s">
        <v>297</v>
      </c>
      <c r="H113" s="73" t="s">
        <v>463</v>
      </c>
      <c r="I113" s="73" t="s">
        <v>291</v>
      </c>
      <c r="J113" s="73"/>
      <c r="K113" s="83">
        <v>0.98999999999313804</v>
      </c>
      <c r="L113" s="86" t="s">
        <v>119</v>
      </c>
      <c r="M113" s="87">
        <v>4.4999999999999998E-2</v>
      </c>
      <c r="N113" s="87">
        <v>1.0299999999824639E-2</v>
      </c>
      <c r="O113" s="83">
        <v>20804.52031</v>
      </c>
      <c r="P113" s="85">
        <v>124.73</v>
      </c>
      <c r="Q113" s="83">
        <v>0.28220742399999998</v>
      </c>
      <c r="R113" s="83">
        <v>26.231685282000001</v>
      </c>
      <c r="S113" s="84">
        <v>1.2223685192367891E-5</v>
      </c>
      <c r="T113" s="84">
        <f t="shared" si="3"/>
        <v>1.2107183308927044E-2</v>
      </c>
      <c r="U113" s="84">
        <f>R113/'סכום נכסי הקרן'!$C$42</f>
        <v>5.0776886034831952E-3</v>
      </c>
    </row>
    <row r="114" spans="2:21">
      <c r="B114" s="76" t="s">
        <v>535</v>
      </c>
      <c r="C114" s="73" t="s">
        <v>536</v>
      </c>
      <c r="D114" s="86" t="s">
        <v>110</v>
      </c>
      <c r="E114" s="86" t="s">
        <v>287</v>
      </c>
      <c r="F114" s="73" t="s">
        <v>438</v>
      </c>
      <c r="G114" s="86" t="s">
        <v>341</v>
      </c>
      <c r="H114" s="73" t="s">
        <v>463</v>
      </c>
      <c r="I114" s="73" t="s">
        <v>291</v>
      </c>
      <c r="J114" s="73"/>
      <c r="K114" s="83">
        <v>1.7199999998701105</v>
      </c>
      <c r="L114" s="86" t="s">
        <v>119</v>
      </c>
      <c r="M114" s="87">
        <v>4.9000000000000002E-2</v>
      </c>
      <c r="N114" s="87">
        <v>3.4000000006494456E-3</v>
      </c>
      <c r="O114" s="83">
        <v>4105.6960010000003</v>
      </c>
      <c r="P114" s="85">
        <v>112.51</v>
      </c>
      <c r="Q114" s="73"/>
      <c r="R114" s="83">
        <v>4.6193186050000001</v>
      </c>
      <c r="S114" s="84">
        <v>1.0289759454853192E-5</v>
      </c>
      <c r="T114" s="84">
        <f t="shared" si="3"/>
        <v>2.1320375153878819E-3</v>
      </c>
      <c r="U114" s="84">
        <f>R114/'סכום נכסי הקרן'!$C$42</f>
        <v>8.9416525031890974E-4</v>
      </c>
    </row>
    <row r="115" spans="2:21">
      <c r="B115" s="76" t="s">
        <v>537</v>
      </c>
      <c r="C115" s="73" t="s">
        <v>538</v>
      </c>
      <c r="D115" s="86" t="s">
        <v>110</v>
      </c>
      <c r="E115" s="86" t="s">
        <v>287</v>
      </c>
      <c r="F115" s="73" t="s">
        <v>438</v>
      </c>
      <c r="G115" s="86" t="s">
        <v>341</v>
      </c>
      <c r="H115" s="73" t="s">
        <v>463</v>
      </c>
      <c r="I115" s="73" t="s">
        <v>291</v>
      </c>
      <c r="J115" s="73"/>
      <c r="K115" s="83">
        <v>1.3799999997530639</v>
      </c>
      <c r="L115" s="86" t="s">
        <v>119</v>
      </c>
      <c r="M115" s="87">
        <v>5.8499999999999996E-2</v>
      </c>
      <c r="N115" s="87">
        <v>7.0999999986353533E-3</v>
      </c>
      <c r="O115" s="83">
        <v>2637.288716</v>
      </c>
      <c r="P115" s="85">
        <v>116.7</v>
      </c>
      <c r="Q115" s="73"/>
      <c r="R115" s="83">
        <v>3.0777160019999998</v>
      </c>
      <c r="S115" s="84">
        <v>4.471708280326628E-6</v>
      </c>
      <c r="T115" s="84">
        <f t="shared" si="3"/>
        <v>1.4205138331162168E-3</v>
      </c>
      <c r="U115" s="84">
        <f>R115/'סכום נכסי הקרן'!$C$42</f>
        <v>5.9575598365526553E-4</v>
      </c>
    </row>
    <row r="116" spans="2:21">
      <c r="B116" s="76" t="s">
        <v>539</v>
      </c>
      <c r="C116" s="73" t="s">
        <v>540</v>
      </c>
      <c r="D116" s="86" t="s">
        <v>110</v>
      </c>
      <c r="E116" s="86" t="s">
        <v>287</v>
      </c>
      <c r="F116" s="73" t="s">
        <v>438</v>
      </c>
      <c r="G116" s="86" t="s">
        <v>341</v>
      </c>
      <c r="H116" s="73" t="s">
        <v>463</v>
      </c>
      <c r="I116" s="73" t="s">
        <v>291</v>
      </c>
      <c r="J116" s="73"/>
      <c r="K116" s="83">
        <v>5.9800000005431526</v>
      </c>
      <c r="L116" s="86" t="s">
        <v>119</v>
      </c>
      <c r="M116" s="87">
        <v>2.2499999999999999E-2</v>
      </c>
      <c r="N116" s="87">
        <v>8.8000000013458649E-3</v>
      </c>
      <c r="O116" s="83">
        <v>3678.2115589999999</v>
      </c>
      <c r="P116" s="85">
        <v>109.78</v>
      </c>
      <c r="Q116" s="83">
        <v>0.122953013</v>
      </c>
      <c r="R116" s="83">
        <v>4.1608936629999995</v>
      </c>
      <c r="S116" s="84">
        <v>9.8615916979084051E-6</v>
      </c>
      <c r="T116" s="84">
        <f t="shared" si="3"/>
        <v>1.9204523752601608E-3</v>
      </c>
      <c r="U116" s="84">
        <f>R116/'סכום נכסי הקרן'!$C$42</f>
        <v>8.0542756234645125E-4</v>
      </c>
    </row>
    <row r="117" spans="2:21">
      <c r="B117" s="76" t="s">
        <v>541</v>
      </c>
      <c r="C117" s="73" t="s">
        <v>542</v>
      </c>
      <c r="D117" s="86" t="s">
        <v>110</v>
      </c>
      <c r="E117" s="86" t="s">
        <v>287</v>
      </c>
      <c r="F117" s="73" t="s">
        <v>543</v>
      </c>
      <c r="G117" s="86" t="s">
        <v>406</v>
      </c>
      <c r="H117" s="73" t="s">
        <v>467</v>
      </c>
      <c r="I117" s="73" t="s">
        <v>117</v>
      </c>
      <c r="J117" s="73"/>
      <c r="K117" s="83">
        <v>0.9899999994812243</v>
      </c>
      <c r="L117" s="86" t="s">
        <v>119</v>
      </c>
      <c r="M117" s="87">
        <v>4.0500000000000001E-2</v>
      </c>
      <c r="N117" s="87">
        <v>5.199999994494625E-3</v>
      </c>
      <c r="O117" s="83">
        <v>742.78972500000009</v>
      </c>
      <c r="P117" s="85">
        <v>127.16</v>
      </c>
      <c r="Q117" s="73"/>
      <c r="R117" s="83">
        <v>0.94453145099999991</v>
      </c>
      <c r="S117" s="84">
        <v>1.0213312758842586E-5</v>
      </c>
      <c r="T117" s="84">
        <f t="shared" si="3"/>
        <v>4.3594665365060932E-4</v>
      </c>
      <c r="U117" s="84">
        <f>R117/'סכום נכסי הקרן'!$C$42</f>
        <v>1.8283371932893507E-4</v>
      </c>
    </row>
    <row r="118" spans="2:21">
      <c r="B118" s="76" t="s">
        <v>544</v>
      </c>
      <c r="C118" s="73" t="s">
        <v>545</v>
      </c>
      <c r="D118" s="86" t="s">
        <v>110</v>
      </c>
      <c r="E118" s="86" t="s">
        <v>287</v>
      </c>
      <c r="F118" s="73" t="s">
        <v>546</v>
      </c>
      <c r="G118" s="86" t="s">
        <v>341</v>
      </c>
      <c r="H118" s="73" t="s">
        <v>467</v>
      </c>
      <c r="I118" s="73" t="s">
        <v>117</v>
      </c>
      <c r="J118" s="73"/>
      <c r="K118" s="83">
        <v>6.3900000001315114</v>
      </c>
      <c r="L118" s="86" t="s">
        <v>119</v>
      </c>
      <c r="M118" s="87">
        <v>1.9599999999999999E-2</v>
      </c>
      <c r="N118" s="87">
        <v>4.5000000002121147E-3</v>
      </c>
      <c r="O118" s="83">
        <v>6362.8261880000009</v>
      </c>
      <c r="P118" s="85">
        <v>111.14</v>
      </c>
      <c r="Q118" s="73"/>
      <c r="R118" s="83">
        <v>7.071645213</v>
      </c>
      <c r="S118" s="84">
        <v>6.4511321687823736E-6</v>
      </c>
      <c r="T118" s="84">
        <f t="shared" si="3"/>
        <v>3.2639040903802586E-3</v>
      </c>
      <c r="U118" s="84">
        <f>R118/'סכום נכסי הקרן'!$C$42</f>
        <v>1.3688641015591227E-3</v>
      </c>
    </row>
    <row r="119" spans="2:21">
      <c r="B119" s="76" t="s">
        <v>547</v>
      </c>
      <c r="C119" s="73" t="s">
        <v>548</v>
      </c>
      <c r="D119" s="86" t="s">
        <v>110</v>
      </c>
      <c r="E119" s="86" t="s">
        <v>287</v>
      </c>
      <c r="F119" s="73" t="s">
        <v>546</v>
      </c>
      <c r="G119" s="86" t="s">
        <v>341</v>
      </c>
      <c r="H119" s="73" t="s">
        <v>467</v>
      </c>
      <c r="I119" s="73" t="s">
        <v>117</v>
      </c>
      <c r="J119" s="73"/>
      <c r="K119" s="83">
        <v>2.3499999994157892</v>
      </c>
      <c r="L119" s="86" t="s">
        <v>119</v>
      </c>
      <c r="M119" s="87">
        <v>2.75E-2</v>
      </c>
      <c r="N119" s="87">
        <v>4.6999999988315798E-3</v>
      </c>
      <c r="O119" s="83">
        <v>1607.090232</v>
      </c>
      <c r="P119" s="85">
        <v>106.51</v>
      </c>
      <c r="Q119" s="73"/>
      <c r="R119" s="83">
        <v>1.7117118599999999</v>
      </c>
      <c r="S119" s="84">
        <v>3.8184635918830959E-6</v>
      </c>
      <c r="T119" s="84">
        <f t="shared" si="3"/>
        <v>7.9003727889740783E-4</v>
      </c>
      <c r="U119" s="84">
        <f>R119/'סכום נכסי הקרן'!$C$42</f>
        <v>3.3133745356167017E-4</v>
      </c>
    </row>
    <row r="120" spans="2:21">
      <c r="B120" s="76" t="s">
        <v>549</v>
      </c>
      <c r="C120" s="73" t="s">
        <v>550</v>
      </c>
      <c r="D120" s="86" t="s">
        <v>110</v>
      </c>
      <c r="E120" s="86" t="s">
        <v>287</v>
      </c>
      <c r="F120" s="73" t="s">
        <v>551</v>
      </c>
      <c r="G120" s="86" t="s">
        <v>297</v>
      </c>
      <c r="H120" s="73" t="s">
        <v>467</v>
      </c>
      <c r="I120" s="73" t="s">
        <v>117</v>
      </c>
      <c r="J120" s="73"/>
      <c r="K120" s="83">
        <v>5.2300000017816819</v>
      </c>
      <c r="L120" s="86" t="s">
        <v>119</v>
      </c>
      <c r="M120" s="87">
        <v>2.9700000000000001E-2</v>
      </c>
      <c r="N120" s="87">
        <v>1.3600000000734712E-2</v>
      </c>
      <c r="O120" s="83">
        <v>1.9845000000000002E-2</v>
      </c>
      <c r="P120" s="85">
        <v>5486803</v>
      </c>
      <c r="Q120" s="73"/>
      <c r="R120" s="83">
        <v>1.0888584219999999</v>
      </c>
      <c r="S120" s="84">
        <v>1.4175000000000002E-6</v>
      </c>
      <c r="T120" s="84">
        <f t="shared" si="3"/>
        <v>5.0256048633173897E-4</v>
      </c>
      <c r="U120" s="84">
        <f>R120/'סכום נכסי הקרן'!$C$42</f>
        <v>2.1077120820712106E-4</v>
      </c>
    </row>
    <row r="121" spans="2:21">
      <c r="B121" s="76" t="s">
        <v>552</v>
      </c>
      <c r="C121" s="73" t="s">
        <v>553</v>
      </c>
      <c r="D121" s="86" t="s">
        <v>110</v>
      </c>
      <c r="E121" s="86" t="s">
        <v>287</v>
      </c>
      <c r="F121" s="73" t="s">
        <v>323</v>
      </c>
      <c r="G121" s="86" t="s">
        <v>297</v>
      </c>
      <c r="H121" s="73" t="s">
        <v>467</v>
      </c>
      <c r="I121" s="73" t="s">
        <v>117</v>
      </c>
      <c r="J121" s="73"/>
      <c r="K121" s="83">
        <v>2.279999999904438</v>
      </c>
      <c r="L121" s="86" t="s">
        <v>119</v>
      </c>
      <c r="M121" s="87">
        <v>1.4199999999999999E-2</v>
      </c>
      <c r="N121" s="87">
        <v>1.6299999999207268E-2</v>
      </c>
      <c r="O121" s="83">
        <v>0.181648</v>
      </c>
      <c r="P121" s="85">
        <v>5069500</v>
      </c>
      <c r="Q121" s="73"/>
      <c r="R121" s="83">
        <v>9.2086454710000005</v>
      </c>
      <c r="S121" s="84">
        <v>8.5711319775397534E-6</v>
      </c>
      <c r="T121" s="84">
        <f t="shared" si="3"/>
        <v>4.2502324019883693E-3</v>
      </c>
      <c r="U121" s="84">
        <f>R121/'סכום נכסי הקרן'!$C$42</f>
        <v>1.7825249753853707E-3</v>
      </c>
    </row>
    <row r="122" spans="2:21">
      <c r="B122" s="76" t="s">
        <v>554</v>
      </c>
      <c r="C122" s="73" t="s">
        <v>555</v>
      </c>
      <c r="D122" s="86" t="s">
        <v>110</v>
      </c>
      <c r="E122" s="86" t="s">
        <v>287</v>
      </c>
      <c r="F122" s="73" t="s">
        <v>323</v>
      </c>
      <c r="G122" s="86" t="s">
        <v>297</v>
      </c>
      <c r="H122" s="73" t="s">
        <v>467</v>
      </c>
      <c r="I122" s="73" t="s">
        <v>117</v>
      </c>
      <c r="J122" s="73"/>
      <c r="K122" s="83">
        <v>4.0599999991615441</v>
      </c>
      <c r="L122" s="86" t="s">
        <v>119</v>
      </c>
      <c r="M122" s="87">
        <v>2.0199999999999999E-2</v>
      </c>
      <c r="N122" s="87">
        <v>1.4999999999999998E-2</v>
      </c>
      <c r="O122" s="83">
        <v>2.0254000000000005E-2</v>
      </c>
      <c r="P122" s="85">
        <v>5182000</v>
      </c>
      <c r="Q122" s="73"/>
      <c r="R122" s="83">
        <v>1.0495493980000001</v>
      </c>
      <c r="S122" s="84">
        <v>9.6241387502969859E-7</v>
      </c>
      <c r="T122" s="84">
        <f t="shared" si="3"/>
        <v>4.8441748277910083E-4</v>
      </c>
      <c r="U122" s="84">
        <f>R122/'סכום נכסי הקרן'!$C$42</f>
        <v>2.031621285375121E-4</v>
      </c>
    </row>
    <row r="123" spans="2:21">
      <c r="B123" s="76" t="s">
        <v>556</v>
      </c>
      <c r="C123" s="73" t="s">
        <v>557</v>
      </c>
      <c r="D123" s="86" t="s">
        <v>110</v>
      </c>
      <c r="E123" s="86" t="s">
        <v>287</v>
      </c>
      <c r="F123" s="73" t="s">
        <v>323</v>
      </c>
      <c r="G123" s="86" t="s">
        <v>297</v>
      </c>
      <c r="H123" s="73" t="s">
        <v>467</v>
      </c>
      <c r="I123" s="73" t="s">
        <v>117</v>
      </c>
      <c r="J123" s="73"/>
      <c r="K123" s="83">
        <v>5.0199999998586637</v>
      </c>
      <c r="L123" s="86" t="s">
        <v>119</v>
      </c>
      <c r="M123" s="87">
        <v>2.5899999999999999E-2</v>
      </c>
      <c r="N123" s="87">
        <v>1.6199999999014929E-2</v>
      </c>
      <c r="O123" s="83">
        <v>0.175654</v>
      </c>
      <c r="P123" s="85">
        <v>5316960</v>
      </c>
      <c r="Q123" s="73"/>
      <c r="R123" s="83">
        <v>9.3394321659999999</v>
      </c>
      <c r="S123" s="84">
        <v>8.3157695403115083E-6</v>
      </c>
      <c r="T123" s="84">
        <f t="shared" si="3"/>
        <v>4.3105967466239119E-3</v>
      </c>
      <c r="U123" s="84">
        <f>R123/'סכום נכסי הקרן'!$C$42</f>
        <v>1.8078414620521434E-3</v>
      </c>
    </row>
    <row r="124" spans="2:21">
      <c r="B124" s="76" t="s">
        <v>558</v>
      </c>
      <c r="C124" s="73" t="s">
        <v>559</v>
      </c>
      <c r="D124" s="86" t="s">
        <v>110</v>
      </c>
      <c r="E124" s="86" t="s">
        <v>287</v>
      </c>
      <c r="F124" s="73" t="s">
        <v>323</v>
      </c>
      <c r="G124" s="86" t="s">
        <v>297</v>
      </c>
      <c r="H124" s="73" t="s">
        <v>467</v>
      </c>
      <c r="I124" s="73" t="s">
        <v>117</v>
      </c>
      <c r="J124" s="73"/>
      <c r="K124" s="83">
        <v>2.9500000001088593</v>
      </c>
      <c r="L124" s="86" t="s">
        <v>119</v>
      </c>
      <c r="M124" s="87">
        <v>1.5900000000000001E-2</v>
      </c>
      <c r="N124" s="87">
        <v>1.4600000000870871E-2</v>
      </c>
      <c r="O124" s="83">
        <v>0.128107</v>
      </c>
      <c r="P124" s="85">
        <v>5019500</v>
      </c>
      <c r="Q124" s="73"/>
      <c r="R124" s="83">
        <v>6.4303434140000002</v>
      </c>
      <c r="S124" s="84">
        <v>8.5575818303273219E-6</v>
      </c>
      <c r="T124" s="84">
        <f t="shared" si="3"/>
        <v>2.9679124926857889E-3</v>
      </c>
      <c r="U124" s="84">
        <f>R124/'סכום נכסי הקרן'!$C$42</f>
        <v>1.2447267919974666E-3</v>
      </c>
    </row>
    <row r="125" spans="2:21">
      <c r="B125" s="76" t="s">
        <v>560</v>
      </c>
      <c r="C125" s="73" t="s">
        <v>561</v>
      </c>
      <c r="D125" s="86" t="s">
        <v>110</v>
      </c>
      <c r="E125" s="86" t="s">
        <v>287</v>
      </c>
      <c r="F125" s="73" t="s">
        <v>562</v>
      </c>
      <c r="G125" s="86" t="s">
        <v>410</v>
      </c>
      <c r="H125" s="73" t="s">
        <v>463</v>
      </c>
      <c r="I125" s="73" t="s">
        <v>291</v>
      </c>
      <c r="J125" s="73"/>
      <c r="K125" s="83">
        <v>4.299999999811682</v>
      </c>
      <c r="L125" s="86" t="s">
        <v>119</v>
      </c>
      <c r="M125" s="87">
        <v>1.9400000000000001E-2</v>
      </c>
      <c r="N125" s="87">
        <v>6.0000000030815601E-4</v>
      </c>
      <c r="O125" s="83">
        <v>5344.1862209999999</v>
      </c>
      <c r="P125" s="85">
        <v>109.3</v>
      </c>
      <c r="Q125" s="73"/>
      <c r="R125" s="83">
        <v>5.8411951470000005</v>
      </c>
      <c r="S125" s="84">
        <v>1.1091381147784623E-5</v>
      </c>
      <c r="T125" s="84">
        <f t="shared" si="3"/>
        <v>2.6959922562227413E-3</v>
      </c>
      <c r="U125" s="84">
        <f>R125/'סכום נכסי הקרן'!$C$42</f>
        <v>1.1306848839405517E-3</v>
      </c>
    </row>
    <row r="126" spans="2:21">
      <c r="B126" s="76" t="s">
        <v>563</v>
      </c>
      <c r="C126" s="73" t="s">
        <v>564</v>
      </c>
      <c r="D126" s="86" t="s">
        <v>110</v>
      </c>
      <c r="E126" s="86" t="s">
        <v>287</v>
      </c>
      <c r="F126" s="73" t="s">
        <v>562</v>
      </c>
      <c r="G126" s="86" t="s">
        <v>410</v>
      </c>
      <c r="H126" s="73" t="s">
        <v>463</v>
      </c>
      <c r="I126" s="73" t="s">
        <v>291</v>
      </c>
      <c r="J126" s="73"/>
      <c r="K126" s="83">
        <v>5.3299999999026477</v>
      </c>
      <c r="L126" s="86" t="s">
        <v>119</v>
      </c>
      <c r="M126" s="87">
        <v>1.23E-2</v>
      </c>
      <c r="N126" s="87">
        <v>2.7999999999822191E-3</v>
      </c>
      <c r="O126" s="83">
        <v>21242.445921999999</v>
      </c>
      <c r="P126" s="85">
        <v>105.9</v>
      </c>
      <c r="Q126" s="73"/>
      <c r="R126" s="83">
        <v>22.495750843000003</v>
      </c>
      <c r="S126" s="84">
        <v>1.3400183331754492E-5</v>
      </c>
      <c r="T126" s="84">
        <f t="shared" si="3"/>
        <v>1.0382870036758285E-2</v>
      </c>
      <c r="U126" s="84">
        <f>R126/'סכום נכסי הקרן'!$C$42</f>
        <v>4.3545207429230622E-3</v>
      </c>
    </row>
    <row r="127" spans="2:21">
      <c r="B127" s="76" t="s">
        <v>565</v>
      </c>
      <c r="C127" s="73" t="s">
        <v>566</v>
      </c>
      <c r="D127" s="86" t="s">
        <v>110</v>
      </c>
      <c r="E127" s="86" t="s">
        <v>287</v>
      </c>
      <c r="F127" s="73" t="s">
        <v>567</v>
      </c>
      <c r="G127" s="86" t="s">
        <v>406</v>
      </c>
      <c r="H127" s="73" t="s">
        <v>467</v>
      </c>
      <c r="I127" s="73" t="s">
        <v>117</v>
      </c>
      <c r="J127" s="73"/>
      <c r="K127" s="83">
        <v>5.5100000005384695</v>
      </c>
      <c r="L127" s="86" t="s">
        <v>119</v>
      </c>
      <c r="M127" s="87">
        <v>2.2499999999999999E-2</v>
      </c>
      <c r="N127" s="87">
        <v>-9.0000000153142741E-4</v>
      </c>
      <c r="O127" s="83">
        <v>1752.1468139999999</v>
      </c>
      <c r="P127" s="85">
        <v>115.53</v>
      </c>
      <c r="Q127" s="73"/>
      <c r="R127" s="83">
        <v>2.0242552410000001</v>
      </c>
      <c r="S127" s="84">
        <v>4.2827614559860856E-6</v>
      </c>
      <c r="T127" s="84">
        <f t="shared" si="3"/>
        <v>9.3429106835390898E-4</v>
      </c>
      <c r="U127" s="84">
        <f>R127/'סכום נכסי הקרן'!$C$42</f>
        <v>3.9183672940830416E-4</v>
      </c>
    </row>
    <row r="128" spans="2:21">
      <c r="B128" s="76" t="s">
        <v>568</v>
      </c>
      <c r="C128" s="73" t="s">
        <v>569</v>
      </c>
      <c r="D128" s="86" t="s">
        <v>110</v>
      </c>
      <c r="E128" s="86" t="s">
        <v>287</v>
      </c>
      <c r="F128" s="73" t="s">
        <v>570</v>
      </c>
      <c r="G128" s="86" t="s">
        <v>341</v>
      </c>
      <c r="H128" s="73" t="s">
        <v>463</v>
      </c>
      <c r="I128" s="73" t="s">
        <v>291</v>
      </c>
      <c r="J128" s="73"/>
      <c r="K128" s="83">
        <v>5.4000000002538959</v>
      </c>
      <c r="L128" s="86" t="s">
        <v>119</v>
      </c>
      <c r="M128" s="87">
        <v>1.4199999999999999E-2</v>
      </c>
      <c r="N128" s="87">
        <v>3.399999999830735E-3</v>
      </c>
      <c r="O128" s="83">
        <v>6674.9836560000003</v>
      </c>
      <c r="P128" s="85">
        <v>106.21</v>
      </c>
      <c r="Q128" s="73"/>
      <c r="R128" s="83">
        <v>7.0894999180000005</v>
      </c>
      <c r="S128" s="84">
        <v>8.6976779879264987E-6</v>
      </c>
      <c r="T128" s="84">
        <f t="shared" si="3"/>
        <v>3.2721448947372E-3</v>
      </c>
      <c r="U128" s="84">
        <f>R128/'סכום נכסי הקרן'!$C$42</f>
        <v>1.3723202512926386E-3</v>
      </c>
    </row>
    <row r="129" spans="2:21">
      <c r="B129" s="76" t="s">
        <v>571</v>
      </c>
      <c r="C129" s="73" t="s">
        <v>572</v>
      </c>
      <c r="D129" s="86" t="s">
        <v>110</v>
      </c>
      <c r="E129" s="86" t="s">
        <v>287</v>
      </c>
      <c r="F129" s="73" t="s">
        <v>573</v>
      </c>
      <c r="G129" s="86" t="s">
        <v>115</v>
      </c>
      <c r="H129" s="73" t="s">
        <v>463</v>
      </c>
      <c r="I129" s="73" t="s">
        <v>291</v>
      </c>
      <c r="J129" s="73"/>
      <c r="K129" s="83">
        <v>1.259999999996817</v>
      </c>
      <c r="L129" s="86" t="s">
        <v>119</v>
      </c>
      <c r="M129" s="87">
        <v>2.1499999999999998E-2</v>
      </c>
      <c r="N129" s="87">
        <v>5.1000000003660504E-3</v>
      </c>
      <c r="O129" s="83">
        <v>5492.0160569999998</v>
      </c>
      <c r="P129" s="85">
        <v>102.63</v>
      </c>
      <c r="Q129" s="83">
        <v>0.64682884699999998</v>
      </c>
      <c r="R129" s="83">
        <v>6.2832849269999995</v>
      </c>
      <c r="S129" s="84">
        <v>1.1628582973339437E-5</v>
      </c>
      <c r="T129" s="84">
        <f t="shared" si="3"/>
        <v>2.9000379341089441E-3</v>
      </c>
      <c r="U129" s="84">
        <f>R129/'סכום נכסי הקרן'!$C$42</f>
        <v>1.2162605613509066E-3</v>
      </c>
    </row>
    <row r="130" spans="2:21">
      <c r="B130" s="76" t="s">
        <v>574</v>
      </c>
      <c r="C130" s="73" t="s">
        <v>575</v>
      </c>
      <c r="D130" s="86" t="s">
        <v>110</v>
      </c>
      <c r="E130" s="86" t="s">
        <v>287</v>
      </c>
      <c r="F130" s="73" t="s">
        <v>573</v>
      </c>
      <c r="G130" s="86" t="s">
        <v>115</v>
      </c>
      <c r="H130" s="73" t="s">
        <v>463</v>
      </c>
      <c r="I130" s="73" t="s">
        <v>291</v>
      </c>
      <c r="J130" s="73"/>
      <c r="K130" s="83">
        <v>2.780000000046039</v>
      </c>
      <c r="L130" s="86" t="s">
        <v>119</v>
      </c>
      <c r="M130" s="87">
        <v>1.8000000000000002E-2</v>
      </c>
      <c r="N130" s="87">
        <v>8.6999999995395986E-3</v>
      </c>
      <c r="O130" s="83">
        <v>4210.161959</v>
      </c>
      <c r="P130" s="85">
        <v>103.18</v>
      </c>
      <c r="Q130" s="73"/>
      <c r="R130" s="83">
        <v>4.34404506</v>
      </c>
      <c r="S130" s="84">
        <v>5.3603747483025278E-6</v>
      </c>
      <c r="T130" s="84">
        <f t="shared" si="3"/>
        <v>2.0049855462298E-3</v>
      </c>
      <c r="U130" s="84">
        <f>R130/'סכום נכסי הקרן'!$C$42</f>
        <v>8.4088032686620089E-4</v>
      </c>
    </row>
    <row r="131" spans="2:21">
      <c r="B131" s="76" t="s">
        <v>576</v>
      </c>
      <c r="C131" s="73" t="s">
        <v>577</v>
      </c>
      <c r="D131" s="86" t="s">
        <v>110</v>
      </c>
      <c r="E131" s="86" t="s">
        <v>287</v>
      </c>
      <c r="F131" s="73" t="s">
        <v>578</v>
      </c>
      <c r="G131" s="86" t="s">
        <v>341</v>
      </c>
      <c r="H131" s="73" t="s">
        <v>579</v>
      </c>
      <c r="I131" s="73" t="s">
        <v>117</v>
      </c>
      <c r="J131" s="73"/>
      <c r="K131" s="83">
        <v>4.190000000813435</v>
      </c>
      <c r="L131" s="86" t="s">
        <v>119</v>
      </c>
      <c r="M131" s="87">
        <v>2.5000000000000001E-2</v>
      </c>
      <c r="N131" s="87">
        <v>6.0000000008889999E-3</v>
      </c>
      <c r="O131" s="83">
        <v>2055.1011600000002</v>
      </c>
      <c r="P131" s="85">
        <v>109.47</v>
      </c>
      <c r="Q131" s="73"/>
      <c r="R131" s="83">
        <v>2.2497192429999999</v>
      </c>
      <c r="S131" s="84">
        <v>6.7018384664263866E-6</v>
      </c>
      <c r="T131" s="84">
        <f t="shared" si="3"/>
        <v>1.0383535398433568E-3</v>
      </c>
      <c r="U131" s="84">
        <f>R131/'סכום נכסי הקרן'!$C$42</f>
        <v>4.354799792088303E-4</v>
      </c>
    </row>
    <row r="132" spans="2:21">
      <c r="B132" s="76" t="s">
        <v>580</v>
      </c>
      <c r="C132" s="73" t="s">
        <v>581</v>
      </c>
      <c r="D132" s="86" t="s">
        <v>110</v>
      </c>
      <c r="E132" s="86" t="s">
        <v>287</v>
      </c>
      <c r="F132" s="73" t="s">
        <v>578</v>
      </c>
      <c r="G132" s="86" t="s">
        <v>341</v>
      </c>
      <c r="H132" s="73" t="s">
        <v>579</v>
      </c>
      <c r="I132" s="73" t="s">
        <v>117</v>
      </c>
      <c r="J132" s="73"/>
      <c r="K132" s="83">
        <v>6.8500000005913577</v>
      </c>
      <c r="L132" s="86" t="s">
        <v>119</v>
      </c>
      <c r="M132" s="87">
        <v>1.9E-2</v>
      </c>
      <c r="N132" s="87">
        <v>1.0300000000477235E-2</v>
      </c>
      <c r="O132" s="83">
        <v>4515.9460049999998</v>
      </c>
      <c r="P132" s="85">
        <v>106.72</v>
      </c>
      <c r="Q132" s="73"/>
      <c r="R132" s="83">
        <v>4.8194175590000006</v>
      </c>
      <c r="S132" s="84">
        <v>2.0895626140574274E-5</v>
      </c>
      <c r="T132" s="84">
        <f t="shared" si="3"/>
        <v>2.2243927983198928E-3</v>
      </c>
      <c r="U132" s="84">
        <f>R132/'סכום נכסי הקרן'!$C$42</f>
        <v>9.3289856719778791E-4</v>
      </c>
    </row>
    <row r="133" spans="2:21">
      <c r="B133" s="76" t="s">
        <v>582</v>
      </c>
      <c r="C133" s="73" t="s">
        <v>583</v>
      </c>
      <c r="D133" s="86" t="s">
        <v>110</v>
      </c>
      <c r="E133" s="86" t="s">
        <v>287</v>
      </c>
      <c r="F133" s="73" t="s">
        <v>570</v>
      </c>
      <c r="G133" s="86" t="s">
        <v>341</v>
      </c>
      <c r="H133" s="73" t="s">
        <v>579</v>
      </c>
      <c r="I133" s="73" t="s">
        <v>117</v>
      </c>
      <c r="J133" s="73"/>
      <c r="K133" s="83">
        <v>3.6400000000743349</v>
      </c>
      <c r="L133" s="86" t="s">
        <v>119</v>
      </c>
      <c r="M133" s="87">
        <v>2.1499999999999998E-2</v>
      </c>
      <c r="N133" s="87">
        <v>9.8000000003555139E-3</v>
      </c>
      <c r="O133" s="83">
        <v>11680.347739999999</v>
      </c>
      <c r="P133" s="85">
        <v>105.96</v>
      </c>
      <c r="Q133" s="73"/>
      <c r="R133" s="83">
        <v>12.376495722</v>
      </c>
      <c r="S133" s="84">
        <v>1.1169841312646791E-5</v>
      </c>
      <c r="T133" s="84">
        <f t="shared" si="3"/>
        <v>5.712347522376978E-3</v>
      </c>
      <c r="U133" s="84">
        <f>R133/'סכום נכסי הקרן'!$C$42</f>
        <v>2.3957283187512556E-3</v>
      </c>
    </row>
    <row r="134" spans="2:21">
      <c r="B134" s="76" t="s">
        <v>584</v>
      </c>
      <c r="C134" s="73" t="s">
        <v>585</v>
      </c>
      <c r="D134" s="86" t="s">
        <v>110</v>
      </c>
      <c r="E134" s="86" t="s">
        <v>287</v>
      </c>
      <c r="F134" s="73" t="s">
        <v>586</v>
      </c>
      <c r="G134" s="86" t="s">
        <v>115</v>
      </c>
      <c r="H134" s="73" t="s">
        <v>587</v>
      </c>
      <c r="I134" s="73" t="s">
        <v>291</v>
      </c>
      <c r="J134" s="73"/>
      <c r="K134" s="83">
        <v>1.6799999998756525</v>
      </c>
      <c r="L134" s="86" t="s">
        <v>119</v>
      </c>
      <c r="M134" s="87">
        <v>3.15E-2</v>
      </c>
      <c r="N134" s="87">
        <v>3.2999999999451413E-2</v>
      </c>
      <c r="O134" s="83">
        <v>5446.7566740000002</v>
      </c>
      <c r="P134" s="85">
        <v>100.4</v>
      </c>
      <c r="Q134" s="73"/>
      <c r="R134" s="83">
        <v>5.4685437009999998</v>
      </c>
      <c r="S134" s="84">
        <v>1.4627196459479184E-5</v>
      </c>
      <c r="T134" s="84">
        <f t="shared" si="3"/>
        <v>2.5239957063039804E-3</v>
      </c>
      <c r="U134" s="84">
        <f>R134/'סכום נכסי הקרן'!$C$42</f>
        <v>1.0585504411823445E-3</v>
      </c>
    </row>
    <row r="135" spans="2:21">
      <c r="B135" s="76" t="s">
        <v>588</v>
      </c>
      <c r="C135" s="73" t="s">
        <v>589</v>
      </c>
      <c r="D135" s="86" t="s">
        <v>110</v>
      </c>
      <c r="E135" s="86" t="s">
        <v>287</v>
      </c>
      <c r="F135" s="73" t="s">
        <v>586</v>
      </c>
      <c r="G135" s="86" t="s">
        <v>115</v>
      </c>
      <c r="H135" s="73" t="s">
        <v>587</v>
      </c>
      <c r="I135" s="73" t="s">
        <v>291</v>
      </c>
      <c r="J135" s="73"/>
      <c r="K135" s="83">
        <v>1.310000000138356</v>
      </c>
      <c r="L135" s="86" t="s">
        <v>119</v>
      </c>
      <c r="M135" s="87">
        <v>2.8500000000000001E-2</v>
      </c>
      <c r="N135" s="87">
        <v>2.7800000000095412E-2</v>
      </c>
      <c r="O135" s="83">
        <v>2060.8012819999999</v>
      </c>
      <c r="P135" s="85">
        <v>101.71</v>
      </c>
      <c r="Q135" s="73"/>
      <c r="R135" s="83">
        <v>2.0960408410000002</v>
      </c>
      <c r="S135" s="84">
        <v>1.4295520622656107E-5</v>
      </c>
      <c r="T135" s="84">
        <f t="shared" si="3"/>
        <v>9.6742357237711405E-4</v>
      </c>
      <c r="U135" s="84">
        <f>R135/'סכום נכסי הקרן'!$C$42</f>
        <v>4.0573232624455943E-4</v>
      </c>
    </row>
    <row r="136" spans="2:21">
      <c r="B136" s="76" t="s">
        <v>590</v>
      </c>
      <c r="C136" s="73" t="s">
        <v>591</v>
      </c>
      <c r="D136" s="86" t="s">
        <v>110</v>
      </c>
      <c r="E136" s="86" t="s">
        <v>287</v>
      </c>
      <c r="F136" s="73" t="s">
        <v>592</v>
      </c>
      <c r="G136" s="86" t="s">
        <v>402</v>
      </c>
      <c r="H136" s="73" t="s">
        <v>593</v>
      </c>
      <c r="I136" s="73" t="s">
        <v>117</v>
      </c>
      <c r="J136" s="73"/>
      <c r="K136" s="83">
        <v>1.0000000593992853E-2</v>
      </c>
      <c r="L136" s="86" t="s">
        <v>119</v>
      </c>
      <c r="M136" s="87">
        <v>4.8000000000000001E-2</v>
      </c>
      <c r="N136" s="87">
        <v>6.489999996706039E-2</v>
      </c>
      <c r="O136" s="83">
        <v>723.95390100000009</v>
      </c>
      <c r="P136" s="85">
        <v>102.32</v>
      </c>
      <c r="Q136" s="73"/>
      <c r="R136" s="83">
        <v>0.74074965599999998</v>
      </c>
      <c r="S136" s="84">
        <v>9.3000603900107927E-6</v>
      </c>
      <c r="T136" s="84">
        <f t="shared" si="3"/>
        <v>3.4189156261990903E-4</v>
      </c>
      <c r="U136" s="84">
        <f>R136/'סכום נכסי הקרן'!$C$42</f>
        <v>1.4338751192956222E-4</v>
      </c>
    </row>
    <row r="137" spans="2:21">
      <c r="B137" s="76" t="s">
        <v>594</v>
      </c>
      <c r="C137" s="73" t="s">
        <v>595</v>
      </c>
      <c r="D137" s="86" t="s">
        <v>110</v>
      </c>
      <c r="E137" s="86" t="s">
        <v>287</v>
      </c>
      <c r="F137" s="73" t="s">
        <v>337</v>
      </c>
      <c r="G137" s="86" t="s">
        <v>297</v>
      </c>
      <c r="H137" s="73" t="s">
        <v>587</v>
      </c>
      <c r="I137" s="73" t="s">
        <v>291</v>
      </c>
      <c r="J137" s="73"/>
      <c r="K137" s="83">
        <v>0.98000000000420562</v>
      </c>
      <c r="L137" s="86" t="s">
        <v>119</v>
      </c>
      <c r="M137" s="87">
        <v>5.0999999999999997E-2</v>
      </c>
      <c r="N137" s="87">
        <v>1.3000000000210286E-2</v>
      </c>
      <c r="O137" s="83">
        <v>18735.575445999999</v>
      </c>
      <c r="P137" s="85">
        <v>125.37</v>
      </c>
      <c r="Q137" s="83">
        <v>0.28858836200000004</v>
      </c>
      <c r="R137" s="83">
        <v>23.777380304999998</v>
      </c>
      <c r="S137" s="84">
        <v>1.6330965126149987E-5</v>
      </c>
      <c r="T137" s="84">
        <f t="shared" si="3"/>
        <v>1.0974403621571574E-2</v>
      </c>
      <c r="U137" s="84">
        <f>R137/'סכום נכסי הקרן'!$C$42</f>
        <v>4.6026067977504737E-3</v>
      </c>
    </row>
    <row r="138" spans="2:21">
      <c r="B138" s="76" t="s">
        <v>596</v>
      </c>
      <c r="C138" s="73" t="s">
        <v>597</v>
      </c>
      <c r="D138" s="86" t="s">
        <v>110</v>
      </c>
      <c r="E138" s="86" t="s">
        <v>287</v>
      </c>
      <c r="F138" s="73" t="s">
        <v>506</v>
      </c>
      <c r="G138" s="86" t="s">
        <v>297</v>
      </c>
      <c r="H138" s="73" t="s">
        <v>587</v>
      </c>
      <c r="I138" s="73" t="s">
        <v>291</v>
      </c>
      <c r="J138" s="73"/>
      <c r="K138" s="83">
        <v>0.48999999988974763</v>
      </c>
      <c r="L138" s="86" t="s">
        <v>119</v>
      </c>
      <c r="M138" s="87">
        <v>2.4E-2</v>
      </c>
      <c r="N138" s="87">
        <v>9.8000000198454201E-3</v>
      </c>
      <c r="O138" s="83">
        <v>442.31458600000008</v>
      </c>
      <c r="P138" s="85">
        <v>102.53</v>
      </c>
      <c r="Q138" s="73"/>
      <c r="R138" s="83">
        <v>0.45350514500000005</v>
      </c>
      <c r="S138" s="84">
        <v>1.0164159107528479E-5</v>
      </c>
      <c r="T138" s="84">
        <f t="shared" si="3"/>
        <v>2.093144173936929E-4</v>
      </c>
      <c r="U138" s="84">
        <f>R138/'סכום נכסי הקרן'!$C$42</f>
        <v>8.7785358875421948E-5</v>
      </c>
    </row>
    <row r="139" spans="2:21">
      <c r="B139" s="76" t="s">
        <v>598</v>
      </c>
      <c r="C139" s="73" t="s">
        <v>599</v>
      </c>
      <c r="D139" s="86" t="s">
        <v>110</v>
      </c>
      <c r="E139" s="86" t="s">
        <v>287</v>
      </c>
      <c r="F139" s="73" t="s">
        <v>523</v>
      </c>
      <c r="G139" s="86" t="s">
        <v>341</v>
      </c>
      <c r="H139" s="73" t="s">
        <v>587</v>
      </c>
      <c r="I139" s="73" t="s">
        <v>291</v>
      </c>
      <c r="J139" s="73"/>
      <c r="K139" s="83">
        <v>2.2999999957018922</v>
      </c>
      <c r="L139" s="86" t="s">
        <v>119</v>
      </c>
      <c r="M139" s="87">
        <v>3.4500000000000003E-2</v>
      </c>
      <c r="N139" s="87">
        <v>2.7999999656151357E-3</v>
      </c>
      <c r="O139" s="83">
        <v>108.21419099999999</v>
      </c>
      <c r="P139" s="85">
        <v>107.5</v>
      </c>
      <c r="Q139" s="73"/>
      <c r="R139" s="83">
        <v>0.11633025499999999</v>
      </c>
      <c r="S139" s="84">
        <v>4.2795884181698388E-7</v>
      </c>
      <c r="T139" s="84">
        <f t="shared" ref="T139:T152" si="4">IFERROR(R139/$R$11,0)</f>
        <v>5.3692002878125513E-5</v>
      </c>
      <c r="U139" s="84">
        <f>R139/'סכום נכסי הקרן'!$C$42</f>
        <v>2.2518141846537039E-5</v>
      </c>
    </row>
    <row r="140" spans="2:21">
      <c r="B140" s="76" t="s">
        <v>600</v>
      </c>
      <c r="C140" s="73" t="s">
        <v>601</v>
      </c>
      <c r="D140" s="86" t="s">
        <v>110</v>
      </c>
      <c r="E140" s="86" t="s">
        <v>287</v>
      </c>
      <c r="F140" s="73" t="s">
        <v>523</v>
      </c>
      <c r="G140" s="86" t="s">
        <v>341</v>
      </c>
      <c r="H140" s="73" t="s">
        <v>587</v>
      </c>
      <c r="I140" s="73" t="s">
        <v>291</v>
      </c>
      <c r="J140" s="73"/>
      <c r="K140" s="83">
        <v>4.0999999997362373</v>
      </c>
      <c r="L140" s="86" t="s">
        <v>119</v>
      </c>
      <c r="M140" s="87">
        <v>2.0499999999999997E-2</v>
      </c>
      <c r="N140" s="87">
        <v>5.2999999992087128E-3</v>
      </c>
      <c r="O140" s="83">
        <v>4543.8203839999996</v>
      </c>
      <c r="P140" s="85">
        <v>108.47</v>
      </c>
      <c r="Q140" s="73"/>
      <c r="R140" s="83">
        <v>4.9286819629999998</v>
      </c>
      <c r="S140" s="84">
        <v>7.9469512757774541E-6</v>
      </c>
      <c r="T140" s="84">
        <f t="shared" si="4"/>
        <v>2.2748235714153751E-3</v>
      </c>
      <c r="U140" s="84">
        <f>R140/'סכום נכסי הקרן'!$C$42</f>
        <v>9.5404896653327733E-4</v>
      </c>
    </row>
    <row r="141" spans="2:21">
      <c r="B141" s="76" t="s">
        <v>602</v>
      </c>
      <c r="C141" s="73" t="s">
        <v>603</v>
      </c>
      <c r="D141" s="86" t="s">
        <v>110</v>
      </c>
      <c r="E141" s="86" t="s">
        <v>287</v>
      </c>
      <c r="F141" s="73" t="s">
        <v>523</v>
      </c>
      <c r="G141" s="86" t="s">
        <v>341</v>
      </c>
      <c r="H141" s="73" t="s">
        <v>587</v>
      </c>
      <c r="I141" s="73" t="s">
        <v>291</v>
      </c>
      <c r="J141" s="73"/>
      <c r="K141" s="83">
        <v>6.6700000000107673</v>
      </c>
      <c r="L141" s="86" t="s">
        <v>119</v>
      </c>
      <c r="M141" s="87">
        <v>8.3999999999999995E-3</v>
      </c>
      <c r="N141" s="87">
        <v>8.9000000000358879E-3</v>
      </c>
      <c r="O141" s="83">
        <v>8381.29637</v>
      </c>
      <c r="P141" s="85">
        <v>99.74</v>
      </c>
      <c r="Q141" s="73"/>
      <c r="R141" s="83">
        <v>8.3595048730000006</v>
      </c>
      <c r="S141" s="84">
        <v>1.4634144261963047E-5</v>
      </c>
      <c r="T141" s="84">
        <f t="shared" si="4"/>
        <v>3.8583132109597826E-3</v>
      </c>
      <c r="U141" s="84">
        <f>R141/'סכום נכסי הקרן'!$C$42</f>
        <v>1.6181561408683547E-3</v>
      </c>
    </row>
    <row r="142" spans="2:21">
      <c r="B142" s="76" t="s">
        <v>604</v>
      </c>
      <c r="C142" s="73" t="s">
        <v>605</v>
      </c>
      <c r="D142" s="86" t="s">
        <v>110</v>
      </c>
      <c r="E142" s="86" t="s">
        <v>287</v>
      </c>
      <c r="F142" s="73" t="s">
        <v>606</v>
      </c>
      <c r="G142" s="86" t="s">
        <v>116</v>
      </c>
      <c r="H142" s="73" t="s">
        <v>593</v>
      </c>
      <c r="I142" s="73" t="s">
        <v>117</v>
      </c>
      <c r="J142" s="73"/>
      <c r="K142" s="83">
        <v>3.2300000001749254</v>
      </c>
      <c r="L142" s="86" t="s">
        <v>119</v>
      </c>
      <c r="M142" s="87">
        <v>1.8500000000000003E-2</v>
      </c>
      <c r="N142" s="87">
        <v>1.3600000000959267E-2</v>
      </c>
      <c r="O142" s="83">
        <v>6975.0522000000001</v>
      </c>
      <c r="P142" s="85">
        <v>101.63</v>
      </c>
      <c r="Q142" s="73"/>
      <c r="R142" s="83">
        <v>7.0887455119999991</v>
      </c>
      <c r="S142" s="84">
        <v>1.39501044E-5</v>
      </c>
      <c r="T142" s="84">
        <f t="shared" si="4"/>
        <v>3.2717967001155744E-3</v>
      </c>
      <c r="U142" s="84">
        <f>R142/'סכום נכסי הקרן'!$C$42</f>
        <v>1.3721742203111204E-3</v>
      </c>
    </row>
    <row r="143" spans="2:21">
      <c r="B143" s="76" t="s">
        <v>607</v>
      </c>
      <c r="C143" s="73" t="s">
        <v>608</v>
      </c>
      <c r="D143" s="86" t="s">
        <v>110</v>
      </c>
      <c r="E143" s="86" t="s">
        <v>287</v>
      </c>
      <c r="F143" s="73" t="s">
        <v>609</v>
      </c>
      <c r="G143" s="86" t="s">
        <v>141</v>
      </c>
      <c r="H143" s="73" t="s">
        <v>587</v>
      </c>
      <c r="I143" s="73" t="s">
        <v>291</v>
      </c>
      <c r="J143" s="73"/>
      <c r="K143" s="83">
        <v>1.979999999835715</v>
      </c>
      <c r="L143" s="86" t="s">
        <v>119</v>
      </c>
      <c r="M143" s="87">
        <v>1.9799999999999998E-2</v>
      </c>
      <c r="N143" s="87">
        <v>8.5999999989308448E-3</v>
      </c>
      <c r="O143" s="83">
        <v>7425.2497370000001</v>
      </c>
      <c r="P143" s="85">
        <v>102.3</v>
      </c>
      <c r="Q143" s="83">
        <v>7.3575267E-2</v>
      </c>
      <c r="R143" s="83">
        <v>7.6696054370000004</v>
      </c>
      <c r="S143" s="84">
        <v>1.221742137003319E-5</v>
      </c>
      <c r="T143" s="84">
        <f t="shared" si="4"/>
        <v>3.5398914684532509E-3</v>
      </c>
      <c r="U143" s="84">
        <f>R143/'סכום נכסי הקרן'!$C$42</f>
        <v>1.4846117472822329E-3</v>
      </c>
    </row>
    <row r="144" spans="2:21">
      <c r="B144" s="76" t="s">
        <v>610</v>
      </c>
      <c r="C144" s="73" t="s">
        <v>611</v>
      </c>
      <c r="D144" s="86" t="s">
        <v>110</v>
      </c>
      <c r="E144" s="86" t="s">
        <v>287</v>
      </c>
      <c r="F144" s="73" t="s">
        <v>612</v>
      </c>
      <c r="G144" s="86" t="s">
        <v>402</v>
      </c>
      <c r="H144" s="73" t="s">
        <v>613</v>
      </c>
      <c r="I144" s="73" t="s">
        <v>117</v>
      </c>
      <c r="J144" s="73"/>
      <c r="K144" s="83">
        <v>2.4</v>
      </c>
      <c r="L144" s="86" t="s">
        <v>119</v>
      </c>
      <c r="M144" s="87">
        <v>4.6500000000000007E-2</v>
      </c>
      <c r="N144" s="87">
        <v>1.3090909090909089E-2</v>
      </c>
      <c r="O144" s="83">
        <v>9.7999999999999997E-5</v>
      </c>
      <c r="P144" s="85">
        <v>108.7</v>
      </c>
      <c r="Q144" s="83">
        <v>3E-9</v>
      </c>
      <c r="R144" s="83">
        <v>1.1000000000000002E-7</v>
      </c>
      <c r="S144" s="84">
        <v>1.367527092386223E-13</v>
      </c>
      <c r="T144" s="84">
        <f t="shared" si="4"/>
        <v>5.0770285998202343E-11</v>
      </c>
      <c r="U144" s="84">
        <f>R144/'סכום נכסי הקרן'!$C$42</f>
        <v>2.1292789250045696E-11</v>
      </c>
    </row>
    <row r="145" spans="2:21">
      <c r="B145" s="76" t="s">
        <v>614</v>
      </c>
      <c r="C145" s="73" t="s">
        <v>615</v>
      </c>
      <c r="D145" s="86" t="s">
        <v>110</v>
      </c>
      <c r="E145" s="86" t="s">
        <v>287</v>
      </c>
      <c r="F145" s="73" t="s">
        <v>616</v>
      </c>
      <c r="G145" s="86" t="s">
        <v>410</v>
      </c>
      <c r="H145" s="73" t="s">
        <v>617</v>
      </c>
      <c r="I145" s="73" t="s">
        <v>291</v>
      </c>
      <c r="J145" s="73"/>
      <c r="K145" s="83">
        <v>5.7399999997191538</v>
      </c>
      <c r="L145" s="86" t="s">
        <v>119</v>
      </c>
      <c r="M145" s="87">
        <v>2.75E-2</v>
      </c>
      <c r="N145" s="87">
        <v>1.019999999988537E-2</v>
      </c>
      <c r="O145" s="83">
        <v>6315.7406359999995</v>
      </c>
      <c r="P145" s="85">
        <v>110.5</v>
      </c>
      <c r="Q145" s="73"/>
      <c r="R145" s="83">
        <v>6.978893403999999</v>
      </c>
      <c r="S145" s="84">
        <v>6.6094998571510791E-6</v>
      </c>
      <c r="T145" s="84">
        <f t="shared" si="4"/>
        <v>3.2210946733822522E-3</v>
      </c>
      <c r="U145" s="84">
        <f>R145/'סכום נכסי הקרן'!$C$42</f>
        <v>1.3509100586355089E-3</v>
      </c>
    </row>
    <row r="146" spans="2:21">
      <c r="B146" s="76" t="s">
        <v>618</v>
      </c>
      <c r="C146" s="73" t="s">
        <v>619</v>
      </c>
      <c r="D146" s="86" t="s">
        <v>110</v>
      </c>
      <c r="E146" s="86" t="s">
        <v>287</v>
      </c>
      <c r="F146" s="73" t="s">
        <v>620</v>
      </c>
      <c r="G146" s="86" t="s">
        <v>402</v>
      </c>
      <c r="H146" s="73" t="s">
        <v>617</v>
      </c>
      <c r="I146" s="73" t="s">
        <v>291</v>
      </c>
      <c r="J146" s="73"/>
      <c r="K146" s="83">
        <v>1.2599999999720433</v>
      </c>
      <c r="L146" s="86" t="s">
        <v>119</v>
      </c>
      <c r="M146" s="87">
        <v>2.5000000000000001E-2</v>
      </c>
      <c r="N146" s="87">
        <v>9.6900000012161314E-2</v>
      </c>
      <c r="O146" s="83">
        <v>1548.954223</v>
      </c>
      <c r="P146" s="85">
        <v>92.37</v>
      </c>
      <c r="Q146" s="73"/>
      <c r="R146" s="83">
        <v>1.4307689539999999</v>
      </c>
      <c r="S146" s="84">
        <v>5.3023689897890945E-6</v>
      </c>
      <c r="T146" s="84">
        <f t="shared" si="4"/>
        <v>6.6036862719935261E-4</v>
      </c>
      <c r="U146" s="84">
        <f>R146/'סכום נכסי הקרן'!$C$42</f>
        <v>2.7695510730027566E-4</v>
      </c>
    </row>
    <row r="147" spans="2:21">
      <c r="B147" s="76" t="s">
        <v>625</v>
      </c>
      <c r="C147" s="73" t="s">
        <v>626</v>
      </c>
      <c r="D147" s="86" t="s">
        <v>110</v>
      </c>
      <c r="E147" s="86" t="s">
        <v>287</v>
      </c>
      <c r="F147" s="73" t="s">
        <v>627</v>
      </c>
      <c r="G147" s="86" t="s">
        <v>341</v>
      </c>
      <c r="H147" s="73" t="s">
        <v>624</v>
      </c>
      <c r="I147" s="73"/>
      <c r="J147" s="73"/>
      <c r="K147" s="83">
        <v>1.4899999999934279</v>
      </c>
      <c r="L147" s="86" t="s">
        <v>119</v>
      </c>
      <c r="M147" s="87">
        <v>0.01</v>
      </c>
      <c r="N147" s="87">
        <v>8.5999999990798923E-3</v>
      </c>
      <c r="O147" s="83">
        <v>2997.26</v>
      </c>
      <c r="P147" s="85">
        <v>101.53</v>
      </c>
      <c r="Q147" s="73"/>
      <c r="R147" s="83">
        <v>3.0431178979999993</v>
      </c>
      <c r="S147" s="84">
        <v>5.8005047181861111E-6</v>
      </c>
      <c r="T147" s="84">
        <f t="shared" si="4"/>
        <v>1.4045451455246207E-3</v>
      </c>
      <c r="U147" s="84">
        <f>R147/'סכום נכסי הקרן'!$C$42</f>
        <v>5.8905880059232762E-4</v>
      </c>
    </row>
    <row r="148" spans="2:21">
      <c r="B148" s="76" t="s">
        <v>628</v>
      </c>
      <c r="C148" s="73" t="s">
        <v>629</v>
      </c>
      <c r="D148" s="86" t="s">
        <v>110</v>
      </c>
      <c r="E148" s="86" t="s">
        <v>287</v>
      </c>
      <c r="F148" s="73" t="s">
        <v>627</v>
      </c>
      <c r="G148" s="86" t="s">
        <v>341</v>
      </c>
      <c r="H148" s="73" t="s">
        <v>624</v>
      </c>
      <c r="I148" s="73"/>
      <c r="J148" s="73"/>
      <c r="K148" s="83">
        <v>4.9900000002213094</v>
      </c>
      <c r="L148" s="86" t="s">
        <v>119</v>
      </c>
      <c r="M148" s="87">
        <v>1E-3</v>
      </c>
      <c r="N148" s="87">
        <v>1.0600000001076644E-2</v>
      </c>
      <c r="O148" s="83">
        <v>8766.0435039999993</v>
      </c>
      <c r="P148" s="85">
        <v>95.36</v>
      </c>
      <c r="Q148" s="73"/>
      <c r="R148" s="83">
        <v>8.359299085</v>
      </c>
      <c r="S148" s="84">
        <v>1.6978256287889056E-5</v>
      </c>
      <c r="T148" s="84">
        <f t="shared" si="4"/>
        <v>3.8582182299087366E-3</v>
      </c>
      <c r="U148" s="84">
        <f>R148/'סכום נכסי הקרן'!$C$42</f>
        <v>1.6181163063182255E-3</v>
      </c>
    </row>
    <row r="149" spans="2:21">
      <c r="B149" s="76" t="s">
        <v>630</v>
      </c>
      <c r="C149" s="73" t="s">
        <v>631</v>
      </c>
      <c r="D149" s="86" t="s">
        <v>110</v>
      </c>
      <c r="E149" s="86" t="s">
        <v>287</v>
      </c>
      <c r="F149" s="73" t="s">
        <v>632</v>
      </c>
      <c r="G149" s="86" t="s">
        <v>341</v>
      </c>
      <c r="H149" s="73" t="s">
        <v>624</v>
      </c>
      <c r="I149" s="73"/>
      <c r="J149" s="73"/>
      <c r="K149" s="83">
        <v>2.029999997458432</v>
      </c>
      <c r="L149" s="86" t="s">
        <v>119</v>
      </c>
      <c r="M149" s="87">
        <v>2.1000000000000001E-2</v>
      </c>
      <c r="N149" s="87">
        <v>5.9999999959657645E-3</v>
      </c>
      <c r="O149" s="83">
        <v>471.83490899999998</v>
      </c>
      <c r="P149" s="85">
        <v>105.07</v>
      </c>
      <c r="Q149" s="73"/>
      <c r="R149" s="83">
        <v>0.49575694199999998</v>
      </c>
      <c r="S149" s="84">
        <v>1.9876533187521088E-6</v>
      </c>
      <c r="T149" s="84">
        <f t="shared" si="4"/>
        <v>2.2881565209940184E-4</v>
      </c>
      <c r="U149" s="84">
        <f>R149/'סכום נכסי הקרן'!$C$42</f>
        <v>9.5964073502301147E-5</v>
      </c>
    </row>
    <row r="150" spans="2:21">
      <c r="B150" s="76" t="s">
        <v>633</v>
      </c>
      <c r="C150" s="73" t="s">
        <v>634</v>
      </c>
      <c r="D150" s="86" t="s">
        <v>110</v>
      </c>
      <c r="E150" s="86" t="s">
        <v>287</v>
      </c>
      <c r="F150" s="73" t="s">
        <v>632</v>
      </c>
      <c r="G150" s="86" t="s">
        <v>341</v>
      </c>
      <c r="H150" s="73" t="s">
        <v>624</v>
      </c>
      <c r="I150" s="73"/>
      <c r="J150" s="73"/>
      <c r="K150" s="83">
        <v>5.6799999997428401</v>
      </c>
      <c r="L150" s="86" t="s">
        <v>119</v>
      </c>
      <c r="M150" s="87">
        <v>2.75E-2</v>
      </c>
      <c r="N150" s="87">
        <v>6.2000000001330132E-3</v>
      </c>
      <c r="O150" s="83">
        <v>8054.271326</v>
      </c>
      <c r="P150" s="85">
        <v>112.01</v>
      </c>
      <c r="Q150" s="73"/>
      <c r="R150" s="83">
        <v>9.0215892239999995</v>
      </c>
      <c r="S150" s="84">
        <v>1.7234396861365566E-5</v>
      </c>
      <c r="T150" s="84">
        <f t="shared" si="4"/>
        <v>4.1638969550980018E-3</v>
      </c>
      <c r="U150" s="84">
        <f>R150/'סכום נכסי הקרן'!$C$42</f>
        <v>1.7463163458828661E-3</v>
      </c>
    </row>
    <row r="151" spans="2:21">
      <c r="B151" s="76" t="s">
        <v>635</v>
      </c>
      <c r="C151" s="73" t="s">
        <v>636</v>
      </c>
      <c r="D151" s="86" t="s">
        <v>110</v>
      </c>
      <c r="E151" s="86" t="s">
        <v>287</v>
      </c>
      <c r="F151" s="73" t="s">
        <v>637</v>
      </c>
      <c r="G151" s="86" t="s">
        <v>140</v>
      </c>
      <c r="H151" s="73" t="s">
        <v>624</v>
      </c>
      <c r="I151" s="73"/>
      <c r="J151" s="73"/>
      <c r="K151" s="83">
        <v>4.7600000007893826</v>
      </c>
      <c r="L151" s="86" t="s">
        <v>119</v>
      </c>
      <c r="M151" s="87">
        <v>1.6399999999999998E-2</v>
      </c>
      <c r="N151" s="87">
        <v>1.2700000002682668E-2</v>
      </c>
      <c r="O151" s="83">
        <v>3174.7834280000006</v>
      </c>
      <c r="P151" s="85">
        <v>102.15</v>
      </c>
      <c r="Q151" s="73"/>
      <c r="R151" s="83">
        <v>3.2430412190000002</v>
      </c>
      <c r="S151" s="84">
        <v>1.4430833763636366E-5</v>
      </c>
      <c r="T151" s="84">
        <f t="shared" si="4"/>
        <v>1.4968193653871703E-3</v>
      </c>
      <c r="U151" s="84">
        <f>R151/'סכום נכסי הקרן'!$C$42</f>
        <v>6.2775812004889353E-4</v>
      </c>
    </row>
    <row r="152" spans="2:21">
      <c r="B152" s="76" t="s">
        <v>638</v>
      </c>
      <c r="C152" s="73" t="s">
        <v>639</v>
      </c>
      <c r="D152" s="86" t="s">
        <v>110</v>
      </c>
      <c r="E152" s="86" t="s">
        <v>287</v>
      </c>
      <c r="F152" s="73" t="s">
        <v>640</v>
      </c>
      <c r="G152" s="86" t="s">
        <v>641</v>
      </c>
      <c r="H152" s="73" t="s">
        <v>624</v>
      </c>
      <c r="I152" s="73"/>
      <c r="J152" s="73"/>
      <c r="K152" s="83">
        <v>0</v>
      </c>
      <c r="L152" s="86" t="s">
        <v>119</v>
      </c>
      <c r="M152" s="87">
        <v>4.9000000000000002E-2</v>
      </c>
      <c r="N152" s="87">
        <v>0</v>
      </c>
      <c r="O152" s="83">
        <v>0</v>
      </c>
      <c r="P152" s="85">
        <v>24.08</v>
      </c>
      <c r="Q152" s="83">
        <v>3.9380883959999999</v>
      </c>
      <c r="R152" s="83">
        <v>3.9380883950000003</v>
      </c>
      <c r="S152" s="84">
        <v>5.065671288302232E-6</v>
      </c>
      <c r="T152" s="84">
        <f t="shared" si="4"/>
        <v>1.8176170372759238E-3</v>
      </c>
      <c r="U152" s="84">
        <f>R152/'סכום נכסי הקרן'!$C$42</f>
        <v>7.6229896584350642E-4</v>
      </c>
    </row>
    <row r="153" spans="2:21">
      <c r="B153" s="72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83"/>
      <c r="P153" s="85"/>
      <c r="Q153" s="73"/>
      <c r="R153" s="73"/>
      <c r="S153" s="73"/>
      <c r="T153" s="84"/>
      <c r="U153" s="73"/>
    </row>
    <row r="154" spans="2:21">
      <c r="B154" s="89" t="s">
        <v>42</v>
      </c>
      <c r="C154" s="71"/>
      <c r="D154" s="71"/>
      <c r="E154" s="71"/>
      <c r="F154" s="71"/>
      <c r="G154" s="71"/>
      <c r="H154" s="71"/>
      <c r="I154" s="71"/>
      <c r="J154" s="71"/>
      <c r="K154" s="80">
        <v>4.8879709353644465</v>
      </c>
      <c r="L154" s="71"/>
      <c r="M154" s="71"/>
      <c r="N154" s="91">
        <v>2.1587596565539928E-2</v>
      </c>
      <c r="O154" s="80"/>
      <c r="P154" s="82"/>
      <c r="Q154" s="80">
        <v>1.3975695290000001</v>
      </c>
      <c r="R154" s="80">
        <v>371.21571485300007</v>
      </c>
      <c r="S154" s="71"/>
      <c r="T154" s="81">
        <f t="shared" ref="T154:T184" si="5">IFERROR(R154/$R$11,0)</f>
        <v>0.1713338910010358</v>
      </c>
      <c r="U154" s="81">
        <f>R154/'סכום נכסי הקרן'!$C$42</f>
        <v>7.1856527115181701E-2</v>
      </c>
    </row>
    <row r="155" spans="2:21">
      <c r="B155" s="76" t="s">
        <v>642</v>
      </c>
      <c r="C155" s="73" t="s">
        <v>643</v>
      </c>
      <c r="D155" s="86" t="s">
        <v>110</v>
      </c>
      <c r="E155" s="86" t="s">
        <v>287</v>
      </c>
      <c r="F155" s="73" t="s">
        <v>492</v>
      </c>
      <c r="G155" s="86" t="s">
        <v>297</v>
      </c>
      <c r="H155" s="73" t="s">
        <v>303</v>
      </c>
      <c r="I155" s="73" t="s">
        <v>117</v>
      </c>
      <c r="J155" s="73"/>
      <c r="K155" s="83">
        <v>5.170000000060214</v>
      </c>
      <c r="L155" s="86" t="s">
        <v>119</v>
      </c>
      <c r="M155" s="87">
        <v>2.6800000000000001E-2</v>
      </c>
      <c r="N155" s="87">
        <v>8.5000000002376872E-3</v>
      </c>
      <c r="O155" s="83">
        <v>22989.973303999999</v>
      </c>
      <c r="P155" s="85">
        <v>109.8</v>
      </c>
      <c r="Q155" s="73"/>
      <c r="R155" s="83">
        <v>25.242990944000006</v>
      </c>
      <c r="S155" s="84">
        <v>1.0499888912051089E-5</v>
      </c>
      <c r="T155" s="84">
        <f t="shared" si="5"/>
        <v>1.1650853360699197E-2</v>
      </c>
      <c r="U155" s="84">
        <f>R155/'סכום נכסי הקרן'!$C$42</f>
        <v>4.886306238285492E-3</v>
      </c>
    </row>
    <row r="156" spans="2:21">
      <c r="B156" s="76" t="s">
        <v>644</v>
      </c>
      <c r="C156" s="73" t="s">
        <v>645</v>
      </c>
      <c r="D156" s="86" t="s">
        <v>110</v>
      </c>
      <c r="E156" s="86" t="s">
        <v>287</v>
      </c>
      <c r="F156" s="73" t="s">
        <v>646</v>
      </c>
      <c r="G156" s="86" t="s">
        <v>341</v>
      </c>
      <c r="H156" s="73" t="s">
        <v>303</v>
      </c>
      <c r="I156" s="73" t="s">
        <v>117</v>
      </c>
      <c r="J156" s="73"/>
      <c r="K156" s="83">
        <v>3.6500000015190541</v>
      </c>
      <c r="L156" s="86" t="s">
        <v>119</v>
      </c>
      <c r="M156" s="87">
        <v>1.44E-2</v>
      </c>
      <c r="N156" s="87">
        <v>6.0000000071484885E-3</v>
      </c>
      <c r="O156" s="83">
        <v>540.89793299999997</v>
      </c>
      <c r="P156" s="85">
        <v>103.45</v>
      </c>
      <c r="Q156" s="73"/>
      <c r="R156" s="83">
        <v>0.55955891099999999</v>
      </c>
      <c r="S156" s="84">
        <v>7.2119724399999993E-7</v>
      </c>
      <c r="T156" s="84">
        <f t="shared" si="5"/>
        <v>2.5826332676647857E-4</v>
      </c>
      <c r="U156" s="84">
        <f>R156/'סכום נכסי הקרן'!$C$42</f>
        <v>1.0831427240825522E-4</v>
      </c>
    </row>
    <row r="157" spans="2:21">
      <c r="B157" s="76" t="s">
        <v>647</v>
      </c>
      <c r="C157" s="73" t="s">
        <v>648</v>
      </c>
      <c r="D157" s="86" t="s">
        <v>110</v>
      </c>
      <c r="E157" s="86" t="s">
        <v>287</v>
      </c>
      <c r="F157" s="73" t="s">
        <v>345</v>
      </c>
      <c r="G157" s="86" t="s">
        <v>341</v>
      </c>
      <c r="H157" s="73" t="s">
        <v>332</v>
      </c>
      <c r="I157" s="73" t="s">
        <v>117</v>
      </c>
      <c r="J157" s="73"/>
      <c r="K157" s="83">
        <v>2.4600000000954769</v>
      </c>
      <c r="L157" s="86" t="s">
        <v>119</v>
      </c>
      <c r="M157" s="87">
        <v>1.6299999999999999E-2</v>
      </c>
      <c r="N157" s="87">
        <v>4.8999999999246226E-3</v>
      </c>
      <c r="O157" s="83">
        <v>3870.1068140000002</v>
      </c>
      <c r="P157" s="85">
        <v>102.84</v>
      </c>
      <c r="Q157" s="73"/>
      <c r="R157" s="83">
        <v>3.9800178470000001</v>
      </c>
      <c r="S157" s="84">
        <v>4.6446539516273246E-6</v>
      </c>
      <c r="T157" s="84">
        <f t="shared" si="5"/>
        <v>1.8369694942739954E-3</v>
      </c>
      <c r="U157" s="84">
        <f>R157/'סכום נכסי הקרן'!$C$42</f>
        <v>7.704152838871964E-4</v>
      </c>
    </row>
    <row r="158" spans="2:21">
      <c r="B158" s="76" t="s">
        <v>649</v>
      </c>
      <c r="C158" s="73" t="s">
        <v>650</v>
      </c>
      <c r="D158" s="86" t="s">
        <v>110</v>
      </c>
      <c r="E158" s="86" t="s">
        <v>287</v>
      </c>
      <c r="F158" s="73" t="s">
        <v>651</v>
      </c>
      <c r="G158" s="86" t="s">
        <v>652</v>
      </c>
      <c r="H158" s="73" t="s">
        <v>332</v>
      </c>
      <c r="I158" s="73" t="s">
        <v>117</v>
      </c>
      <c r="J158" s="73"/>
      <c r="K158" s="83">
        <v>4.24999999938054</v>
      </c>
      <c r="L158" s="86" t="s">
        <v>119</v>
      </c>
      <c r="M158" s="87">
        <v>2.6099999999999998E-2</v>
      </c>
      <c r="N158" s="87">
        <v>6.7000000022300575E-3</v>
      </c>
      <c r="O158" s="83">
        <v>1487.8419280000003</v>
      </c>
      <c r="P158" s="85">
        <v>108.5</v>
      </c>
      <c r="Q158" s="73"/>
      <c r="R158" s="83">
        <v>1.6143084919999999</v>
      </c>
      <c r="S158" s="84">
        <v>2.5967803623451981E-6</v>
      </c>
      <c r="T158" s="84">
        <f t="shared" si="5"/>
        <v>7.4508094389242469E-4</v>
      </c>
      <c r="U158" s="84">
        <f>R158/'סכום נכסי הקרן'!$C$42</f>
        <v>3.1248300458831883E-4</v>
      </c>
    </row>
    <row r="159" spans="2:21">
      <c r="B159" s="76" t="s">
        <v>653</v>
      </c>
      <c r="C159" s="73" t="s">
        <v>654</v>
      </c>
      <c r="D159" s="86" t="s">
        <v>110</v>
      </c>
      <c r="E159" s="86" t="s">
        <v>287</v>
      </c>
      <c r="F159" s="73" t="s">
        <v>655</v>
      </c>
      <c r="G159" s="86" t="s">
        <v>462</v>
      </c>
      <c r="H159" s="73" t="s">
        <v>373</v>
      </c>
      <c r="I159" s="73" t="s">
        <v>291</v>
      </c>
      <c r="J159" s="73"/>
      <c r="K159" s="83">
        <v>10.569999999267978</v>
      </c>
      <c r="L159" s="86" t="s">
        <v>119</v>
      </c>
      <c r="M159" s="87">
        <v>2.4E-2</v>
      </c>
      <c r="N159" s="87">
        <v>2.3199999997338096E-2</v>
      </c>
      <c r="O159" s="83">
        <v>3720.6254079999994</v>
      </c>
      <c r="P159" s="85">
        <v>100.97</v>
      </c>
      <c r="Q159" s="73"/>
      <c r="R159" s="83">
        <v>3.756715475</v>
      </c>
      <c r="S159" s="84">
        <v>4.8548682855539747E-6</v>
      </c>
      <c r="T159" s="84">
        <f t="shared" si="5"/>
        <v>1.7339047189056593E-3</v>
      </c>
      <c r="U159" s="84">
        <f>R159/'סכום נכסי הקרן'!$C$42</f>
        <v>7.2719046255963909E-4</v>
      </c>
    </row>
    <row r="160" spans="2:21">
      <c r="B160" s="76" t="s">
        <v>656</v>
      </c>
      <c r="C160" s="73" t="s">
        <v>657</v>
      </c>
      <c r="D160" s="86" t="s">
        <v>110</v>
      </c>
      <c r="E160" s="86" t="s">
        <v>287</v>
      </c>
      <c r="F160" s="73" t="s">
        <v>378</v>
      </c>
      <c r="G160" s="86" t="s">
        <v>341</v>
      </c>
      <c r="H160" s="73" t="s">
        <v>369</v>
      </c>
      <c r="I160" s="73" t="s">
        <v>117</v>
      </c>
      <c r="J160" s="73"/>
      <c r="K160" s="83">
        <v>3.1300000002262744</v>
      </c>
      <c r="L160" s="86" t="s">
        <v>119</v>
      </c>
      <c r="M160" s="87">
        <v>3.39E-2</v>
      </c>
      <c r="N160" s="87">
        <v>9.0999999998040149E-3</v>
      </c>
      <c r="O160" s="83">
        <v>4575.1234839999997</v>
      </c>
      <c r="P160" s="85">
        <v>107.8</v>
      </c>
      <c r="Q160" s="83">
        <v>0.68067670599999996</v>
      </c>
      <c r="R160" s="83">
        <v>5.6126598210000003</v>
      </c>
      <c r="S160" s="84">
        <v>5.2047857132713562E-6</v>
      </c>
      <c r="T160" s="84">
        <f t="shared" si="5"/>
        <v>2.5905122211162647E-3</v>
      </c>
      <c r="U160" s="84">
        <f>R160/'סכום נכסי הקרן'!$C$42</f>
        <v>1.0864471154613837E-3</v>
      </c>
    </row>
    <row r="161" spans="2:21">
      <c r="B161" s="76" t="s">
        <v>658</v>
      </c>
      <c r="C161" s="73" t="s">
        <v>659</v>
      </c>
      <c r="D161" s="86" t="s">
        <v>110</v>
      </c>
      <c r="E161" s="86" t="s">
        <v>287</v>
      </c>
      <c r="F161" s="73" t="s">
        <v>378</v>
      </c>
      <c r="G161" s="86" t="s">
        <v>341</v>
      </c>
      <c r="H161" s="73" t="s">
        <v>369</v>
      </c>
      <c r="I161" s="73" t="s">
        <v>117</v>
      </c>
      <c r="J161" s="73"/>
      <c r="K161" s="83">
        <v>8.610000000092386</v>
      </c>
      <c r="L161" s="86" t="s">
        <v>119</v>
      </c>
      <c r="M161" s="87">
        <v>2.4399999999999998E-2</v>
      </c>
      <c r="N161" s="87">
        <v>2.26000000010049E-2</v>
      </c>
      <c r="O161" s="83">
        <v>5948.885346</v>
      </c>
      <c r="P161" s="85">
        <v>101.5</v>
      </c>
      <c r="Q161" s="83">
        <v>0.13163172000000001</v>
      </c>
      <c r="R161" s="83">
        <v>6.1697503630000003</v>
      </c>
      <c r="S161" s="84">
        <v>7.4402453189586708E-6</v>
      </c>
      <c r="T161" s="84">
        <f t="shared" si="5"/>
        <v>2.8476362769729335E-3</v>
      </c>
      <c r="U161" s="84">
        <f>R161/'סכום נכסי הקרן'!$C$42</f>
        <v>1.194283583679563E-3</v>
      </c>
    </row>
    <row r="162" spans="2:21">
      <c r="B162" s="76" t="s">
        <v>664</v>
      </c>
      <c r="C162" s="73" t="s">
        <v>665</v>
      </c>
      <c r="D162" s="86" t="s">
        <v>110</v>
      </c>
      <c r="E162" s="86" t="s">
        <v>287</v>
      </c>
      <c r="F162" s="73" t="s">
        <v>385</v>
      </c>
      <c r="G162" s="86" t="s">
        <v>341</v>
      </c>
      <c r="H162" s="73" t="s">
        <v>369</v>
      </c>
      <c r="I162" s="73" t="s">
        <v>117</v>
      </c>
      <c r="J162" s="73"/>
      <c r="K162" s="83">
        <v>2.2200000003300273</v>
      </c>
      <c r="L162" s="86" t="s">
        <v>119</v>
      </c>
      <c r="M162" s="87">
        <v>3.5000000000000003E-2</v>
      </c>
      <c r="N162" s="87">
        <v>4.9000000002912001E-3</v>
      </c>
      <c r="O162" s="83">
        <v>1897.620547</v>
      </c>
      <c r="P162" s="85">
        <v>106.83</v>
      </c>
      <c r="Q162" s="83">
        <v>3.3208359999999999E-2</v>
      </c>
      <c r="R162" s="83">
        <v>2.0604363060000002</v>
      </c>
      <c r="S162" s="84">
        <v>1.4266947692519871E-5</v>
      </c>
      <c r="T162" s="84">
        <f t="shared" si="5"/>
        <v>9.5099036851545033E-4</v>
      </c>
      <c r="U162" s="84">
        <f>R162/'סכום נכסי הקרן'!$C$42</f>
        <v>3.9884032751636968E-4</v>
      </c>
    </row>
    <row r="163" spans="2:21">
      <c r="B163" s="76" t="s">
        <v>666</v>
      </c>
      <c r="C163" s="73" t="s">
        <v>667</v>
      </c>
      <c r="D163" s="86" t="s">
        <v>110</v>
      </c>
      <c r="E163" s="86" t="s">
        <v>287</v>
      </c>
      <c r="F163" s="73" t="s">
        <v>308</v>
      </c>
      <c r="G163" s="86" t="s">
        <v>297</v>
      </c>
      <c r="H163" s="73" t="s">
        <v>369</v>
      </c>
      <c r="I163" s="73" t="s">
        <v>117</v>
      </c>
      <c r="J163" s="73"/>
      <c r="K163" s="83">
        <v>9.0000000030740573E-2</v>
      </c>
      <c r="L163" s="86" t="s">
        <v>119</v>
      </c>
      <c r="M163" s="87">
        <v>1.43E-2</v>
      </c>
      <c r="N163" s="87">
        <v>2E-3</v>
      </c>
      <c r="O163" s="83">
        <v>9726.0213920000006</v>
      </c>
      <c r="P163" s="85">
        <v>100.34</v>
      </c>
      <c r="Q163" s="73"/>
      <c r="R163" s="83">
        <v>9.75908993</v>
      </c>
      <c r="S163" s="84">
        <v>1.2005282026104799E-5</v>
      </c>
      <c r="T163" s="84">
        <f t="shared" si="5"/>
        <v>4.5042889711661488E-3</v>
      </c>
      <c r="U163" s="84">
        <f>R163/'סכום נכסי הקרן'!$C$42</f>
        <v>1.889074955924847E-3</v>
      </c>
    </row>
    <row r="164" spans="2:21">
      <c r="B164" s="76" t="s">
        <v>668</v>
      </c>
      <c r="C164" s="73" t="s">
        <v>669</v>
      </c>
      <c r="D164" s="86" t="s">
        <v>110</v>
      </c>
      <c r="E164" s="86" t="s">
        <v>287</v>
      </c>
      <c r="F164" s="73" t="s">
        <v>396</v>
      </c>
      <c r="G164" s="86" t="s">
        <v>341</v>
      </c>
      <c r="H164" s="73" t="s">
        <v>373</v>
      </c>
      <c r="I164" s="73" t="s">
        <v>291</v>
      </c>
      <c r="J164" s="73"/>
      <c r="K164" s="83">
        <v>7.7399999998875817</v>
      </c>
      <c r="L164" s="86" t="s">
        <v>119</v>
      </c>
      <c r="M164" s="87">
        <v>2.5499999999999998E-2</v>
      </c>
      <c r="N164" s="87">
        <v>1.8499999999824344E-2</v>
      </c>
      <c r="O164" s="83">
        <v>21582.680906000001</v>
      </c>
      <c r="P164" s="85">
        <v>105.51</v>
      </c>
      <c r="Q164" s="73"/>
      <c r="R164" s="83">
        <v>22.771887344</v>
      </c>
      <c r="S164" s="84">
        <v>1.4252535111328653E-5</v>
      </c>
      <c r="T164" s="84">
        <f t="shared" si="5"/>
        <v>1.051032030157931E-2</v>
      </c>
      <c r="U164" s="84">
        <f>R164/'סכום נכסי הקרן'!$C$42</f>
        <v>4.4079727094688617E-3</v>
      </c>
    </row>
    <row r="165" spans="2:21">
      <c r="B165" s="76" t="s">
        <v>670</v>
      </c>
      <c r="C165" s="73" t="s">
        <v>671</v>
      </c>
      <c r="D165" s="86" t="s">
        <v>110</v>
      </c>
      <c r="E165" s="86" t="s">
        <v>287</v>
      </c>
      <c r="F165" s="73" t="s">
        <v>672</v>
      </c>
      <c r="G165" s="86" t="s">
        <v>402</v>
      </c>
      <c r="H165" s="73" t="s">
        <v>373</v>
      </c>
      <c r="I165" s="73" t="s">
        <v>291</v>
      </c>
      <c r="J165" s="73"/>
      <c r="K165" s="83">
        <v>3.0700000002001309</v>
      </c>
      <c r="L165" s="86" t="s">
        <v>119</v>
      </c>
      <c r="M165" s="87">
        <v>4.3499999999999997E-2</v>
      </c>
      <c r="N165" s="87">
        <v>0.1060000000111701</v>
      </c>
      <c r="O165" s="83">
        <v>5134.0305040000003</v>
      </c>
      <c r="P165" s="85">
        <v>83.7</v>
      </c>
      <c r="Q165" s="73"/>
      <c r="R165" s="83">
        <v>4.2971837019999999</v>
      </c>
      <c r="S165" s="84">
        <v>3.5190832585674815E-6</v>
      </c>
      <c r="T165" s="84">
        <f t="shared" si="5"/>
        <v>1.9833567776123078E-3</v>
      </c>
      <c r="U165" s="84">
        <f>R165/'סכום נכסי הקרן'!$C$42</f>
        <v>8.3180933577651963E-4</v>
      </c>
    </row>
    <row r="166" spans="2:21">
      <c r="B166" s="76" t="s">
        <v>673</v>
      </c>
      <c r="C166" s="73" t="s">
        <v>674</v>
      </c>
      <c r="D166" s="86" t="s">
        <v>110</v>
      </c>
      <c r="E166" s="86" t="s">
        <v>287</v>
      </c>
      <c r="F166" s="73" t="s">
        <v>340</v>
      </c>
      <c r="G166" s="86" t="s">
        <v>341</v>
      </c>
      <c r="H166" s="73" t="s">
        <v>373</v>
      </c>
      <c r="I166" s="73" t="s">
        <v>291</v>
      </c>
      <c r="J166" s="73"/>
      <c r="K166" s="83">
        <v>3.0900000000889025</v>
      </c>
      <c r="L166" s="86" t="s">
        <v>119</v>
      </c>
      <c r="M166" s="87">
        <v>2.5499999999999998E-2</v>
      </c>
      <c r="N166" s="87">
        <v>9.4000000008890236E-3</v>
      </c>
      <c r="O166" s="83">
        <v>4281.8</v>
      </c>
      <c r="P166" s="85">
        <v>105.08</v>
      </c>
      <c r="Q166" s="73"/>
      <c r="R166" s="83">
        <v>4.4993154400000002</v>
      </c>
      <c r="S166" s="84">
        <v>1.2760922691780414E-5</v>
      </c>
      <c r="T166" s="84">
        <f t="shared" si="5"/>
        <v>2.0766502880447961E-3</v>
      </c>
      <c r="U166" s="84">
        <f>R166/'סכום נכסי הקרן'!$C$42</f>
        <v>8.7093614030360554E-4</v>
      </c>
    </row>
    <row r="167" spans="2:21">
      <c r="B167" s="76" t="s">
        <v>675</v>
      </c>
      <c r="C167" s="73" t="s">
        <v>676</v>
      </c>
      <c r="D167" s="86" t="s">
        <v>110</v>
      </c>
      <c r="E167" s="86" t="s">
        <v>287</v>
      </c>
      <c r="F167" s="73" t="s">
        <v>409</v>
      </c>
      <c r="G167" s="86" t="s">
        <v>410</v>
      </c>
      <c r="H167" s="73" t="s">
        <v>369</v>
      </c>
      <c r="I167" s="73" t="s">
        <v>117</v>
      </c>
      <c r="J167" s="73"/>
      <c r="K167" s="83">
        <v>1.7800000001261824</v>
      </c>
      <c r="L167" s="86" t="s">
        <v>119</v>
      </c>
      <c r="M167" s="87">
        <v>4.8000000000000001E-2</v>
      </c>
      <c r="N167" s="87">
        <v>5.1999999987381749E-3</v>
      </c>
      <c r="O167" s="83">
        <v>1455.7360490000001</v>
      </c>
      <c r="P167" s="85">
        <v>108.88</v>
      </c>
      <c r="Q167" s="73"/>
      <c r="R167" s="83">
        <v>1.5850054600000001</v>
      </c>
      <c r="S167" s="84">
        <v>7.5800308051030245E-7</v>
      </c>
      <c r="T167" s="84">
        <f t="shared" si="5"/>
        <v>7.3155618648102047E-4</v>
      </c>
      <c r="U167" s="84">
        <f>R167/'סכום נכסי הקרן'!$C$42</f>
        <v>3.0681079290865212E-4</v>
      </c>
    </row>
    <row r="168" spans="2:21">
      <c r="B168" s="76" t="s">
        <v>677</v>
      </c>
      <c r="C168" s="73" t="s">
        <v>678</v>
      </c>
      <c r="D168" s="86" t="s">
        <v>110</v>
      </c>
      <c r="E168" s="86" t="s">
        <v>287</v>
      </c>
      <c r="F168" s="73" t="s">
        <v>409</v>
      </c>
      <c r="G168" s="86" t="s">
        <v>410</v>
      </c>
      <c r="H168" s="73" t="s">
        <v>369</v>
      </c>
      <c r="I168" s="73" t="s">
        <v>117</v>
      </c>
      <c r="J168" s="73"/>
      <c r="K168" s="83">
        <v>0.1596958174904943</v>
      </c>
      <c r="L168" s="86" t="s">
        <v>119</v>
      </c>
      <c r="M168" s="87">
        <v>4.4999999999999998E-2</v>
      </c>
      <c r="N168" s="84">
        <v>0</v>
      </c>
      <c r="O168" s="83">
        <v>5.1400000000000003E-4</v>
      </c>
      <c r="P168" s="85">
        <v>102.25</v>
      </c>
      <c r="Q168" s="73"/>
      <c r="R168" s="83">
        <v>5.2600000000000002E-7</v>
      </c>
      <c r="S168" s="84">
        <v>8.5594196913280096E-13</v>
      </c>
      <c r="T168" s="84">
        <f t="shared" si="5"/>
        <v>2.42774276682313E-10</v>
      </c>
      <c r="U168" s="84">
        <f>R168/'סכום נכסי הקרן'!$C$42</f>
        <v>1.0181824677749123E-10</v>
      </c>
    </row>
    <row r="169" spans="2:21">
      <c r="B169" s="76" t="s">
        <v>679</v>
      </c>
      <c r="C169" s="73" t="s">
        <v>680</v>
      </c>
      <c r="D169" s="86" t="s">
        <v>110</v>
      </c>
      <c r="E169" s="86" t="s">
        <v>287</v>
      </c>
      <c r="F169" s="73" t="s">
        <v>681</v>
      </c>
      <c r="G169" s="86" t="s">
        <v>113</v>
      </c>
      <c r="H169" s="73" t="s">
        <v>373</v>
      </c>
      <c r="I169" s="73" t="s">
        <v>291</v>
      </c>
      <c r="J169" s="73"/>
      <c r="K169" s="83">
        <v>5.5299999994641515</v>
      </c>
      <c r="L169" s="86" t="s">
        <v>119</v>
      </c>
      <c r="M169" s="87">
        <v>2.2400000000000003E-2</v>
      </c>
      <c r="N169" s="87">
        <v>1.6399999997935264E-2</v>
      </c>
      <c r="O169" s="83">
        <v>3923.1564320000007</v>
      </c>
      <c r="P169" s="85">
        <v>103.7</v>
      </c>
      <c r="Q169" s="73"/>
      <c r="R169" s="83">
        <v>4.0683133060000003</v>
      </c>
      <c r="S169" s="84">
        <v>1.0220492356429041E-5</v>
      </c>
      <c r="T169" s="84">
        <f t="shared" si="5"/>
        <v>1.8777220915992005E-3</v>
      </c>
      <c r="U169" s="84">
        <f>R169/'סכום נכסי הקרן'!$C$42</f>
        <v>7.8750670752558781E-4</v>
      </c>
    </row>
    <row r="170" spans="2:21">
      <c r="B170" s="76" t="s">
        <v>682</v>
      </c>
      <c r="C170" s="73" t="s">
        <v>683</v>
      </c>
      <c r="D170" s="86" t="s">
        <v>110</v>
      </c>
      <c r="E170" s="86" t="s">
        <v>287</v>
      </c>
      <c r="F170" s="73" t="s">
        <v>308</v>
      </c>
      <c r="G170" s="86" t="s">
        <v>297</v>
      </c>
      <c r="H170" s="73" t="s">
        <v>373</v>
      </c>
      <c r="I170" s="73" t="s">
        <v>291</v>
      </c>
      <c r="J170" s="73"/>
      <c r="K170" s="83">
        <v>5.0000000268785955E-2</v>
      </c>
      <c r="L170" s="86" t="s">
        <v>119</v>
      </c>
      <c r="M170" s="87">
        <v>3.2500000000000001E-2</v>
      </c>
      <c r="N170" s="87">
        <v>5.1799999984589604E-2</v>
      </c>
      <c r="O170" s="83">
        <v>1.1171E-2</v>
      </c>
      <c r="P170" s="85">
        <v>4995500</v>
      </c>
      <c r="Q170" s="73"/>
      <c r="R170" s="83">
        <v>0.55806487700000007</v>
      </c>
      <c r="S170" s="84">
        <v>6.0334863624088584E-7</v>
      </c>
      <c r="T170" s="84">
        <f t="shared" si="5"/>
        <v>2.5757375828037825E-4</v>
      </c>
      <c r="U170" s="84">
        <f>R170/'סכום נכסי הקרן'!$C$42</f>
        <v>1.0802507103466976E-4</v>
      </c>
    </row>
    <row r="171" spans="2:21">
      <c r="B171" s="76" t="s">
        <v>684</v>
      </c>
      <c r="C171" s="73" t="s">
        <v>685</v>
      </c>
      <c r="D171" s="86" t="s">
        <v>110</v>
      </c>
      <c r="E171" s="86" t="s">
        <v>287</v>
      </c>
      <c r="F171" s="73" t="s">
        <v>686</v>
      </c>
      <c r="G171" s="86" t="s">
        <v>402</v>
      </c>
      <c r="H171" s="73" t="s">
        <v>373</v>
      </c>
      <c r="I171" s="73" t="s">
        <v>291</v>
      </c>
      <c r="J171" s="73"/>
      <c r="K171" s="83">
        <v>2.4099999984383373</v>
      </c>
      <c r="L171" s="86" t="s">
        <v>119</v>
      </c>
      <c r="M171" s="87">
        <v>3.3799999999999997E-2</v>
      </c>
      <c r="N171" s="87">
        <v>2.4799999992191686E-2</v>
      </c>
      <c r="O171" s="83">
        <v>501.24694699999998</v>
      </c>
      <c r="P171" s="85">
        <v>102.2</v>
      </c>
      <c r="Q171" s="73"/>
      <c r="R171" s="83">
        <v>0.51227437999999992</v>
      </c>
      <c r="S171" s="84">
        <v>6.1237530618951796E-7</v>
      </c>
      <c r="T171" s="84">
        <f t="shared" si="5"/>
        <v>2.3643924347410705E-4</v>
      </c>
      <c r="U171" s="84">
        <f>R171/'סכום נכסי הקרן'!$C$42</f>
        <v>9.916136737761655E-5</v>
      </c>
    </row>
    <row r="172" spans="2:21">
      <c r="B172" s="76" t="s">
        <v>687</v>
      </c>
      <c r="C172" s="73" t="s">
        <v>688</v>
      </c>
      <c r="D172" s="86" t="s">
        <v>110</v>
      </c>
      <c r="E172" s="86" t="s">
        <v>287</v>
      </c>
      <c r="F172" s="73" t="s">
        <v>458</v>
      </c>
      <c r="G172" s="86" t="s">
        <v>114</v>
      </c>
      <c r="H172" s="73" t="s">
        <v>373</v>
      </c>
      <c r="I172" s="73" t="s">
        <v>291</v>
      </c>
      <c r="J172" s="73"/>
      <c r="K172" s="83">
        <v>4.4299999996172801</v>
      </c>
      <c r="L172" s="86" t="s">
        <v>119</v>
      </c>
      <c r="M172" s="87">
        <v>5.0900000000000001E-2</v>
      </c>
      <c r="N172" s="87">
        <v>1.0299999998510024E-2</v>
      </c>
      <c r="O172" s="83">
        <v>2856.677917</v>
      </c>
      <c r="P172" s="85">
        <v>119.82</v>
      </c>
      <c r="Q172" s="73"/>
      <c r="R172" s="83">
        <v>3.4228714169999996</v>
      </c>
      <c r="S172" s="84">
        <v>3.074380725104396E-6</v>
      </c>
      <c r="T172" s="84">
        <f t="shared" si="5"/>
        <v>1.5798196434196551E-3</v>
      </c>
      <c r="U172" s="84">
        <f>R172/'סכום נכסי הקרן'!$C$42</f>
        <v>6.6256799738351147E-4</v>
      </c>
    </row>
    <row r="173" spans="2:21">
      <c r="B173" s="76" t="s">
        <v>689</v>
      </c>
      <c r="C173" s="73" t="s">
        <v>690</v>
      </c>
      <c r="D173" s="86" t="s">
        <v>110</v>
      </c>
      <c r="E173" s="86" t="s">
        <v>287</v>
      </c>
      <c r="F173" s="73" t="s">
        <v>458</v>
      </c>
      <c r="G173" s="86" t="s">
        <v>114</v>
      </c>
      <c r="H173" s="73" t="s">
        <v>373</v>
      </c>
      <c r="I173" s="73" t="s">
        <v>291</v>
      </c>
      <c r="J173" s="73"/>
      <c r="K173" s="83">
        <v>6.1100000000244297</v>
      </c>
      <c r="L173" s="86" t="s">
        <v>119</v>
      </c>
      <c r="M173" s="87">
        <v>3.5200000000000002E-2</v>
      </c>
      <c r="N173" s="87">
        <v>1.429999999910425E-2</v>
      </c>
      <c r="O173" s="83">
        <v>4281.8</v>
      </c>
      <c r="P173" s="85">
        <v>114.72</v>
      </c>
      <c r="Q173" s="73"/>
      <c r="R173" s="83">
        <v>4.9120810080000004</v>
      </c>
      <c r="S173" s="84">
        <v>5.0083046763515572E-6</v>
      </c>
      <c r="T173" s="84">
        <f t="shared" si="5"/>
        <v>2.2671614329318E-3</v>
      </c>
      <c r="U173" s="84">
        <f>R173/'סכום נכסי הקרן'!$C$42</f>
        <v>9.5083550620450933E-4</v>
      </c>
    </row>
    <row r="174" spans="2:21">
      <c r="B174" s="76" t="s">
        <v>691</v>
      </c>
      <c r="C174" s="73" t="s">
        <v>692</v>
      </c>
      <c r="D174" s="86" t="s">
        <v>110</v>
      </c>
      <c r="E174" s="86" t="s">
        <v>287</v>
      </c>
      <c r="F174" s="73" t="s">
        <v>693</v>
      </c>
      <c r="G174" s="86" t="s">
        <v>694</v>
      </c>
      <c r="H174" s="73" t="s">
        <v>373</v>
      </c>
      <c r="I174" s="73" t="s">
        <v>291</v>
      </c>
      <c r="J174" s="73"/>
      <c r="K174" s="83">
        <v>1.9003852504127683</v>
      </c>
      <c r="L174" s="86" t="s">
        <v>119</v>
      </c>
      <c r="M174" s="87">
        <v>1.0500000000000001E-2</v>
      </c>
      <c r="N174" s="87">
        <v>5.6026417171161254E-3</v>
      </c>
      <c r="O174" s="83">
        <v>1.7979999999999999E-3</v>
      </c>
      <c r="P174" s="85">
        <v>101.02</v>
      </c>
      <c r="Q174" s="73"/>
      <c r="R174" s="83">
        <v>1.8170000000000001E-6</v>
      </c>
      <c r="S174" s="84">
        <v>3.8805029546209928E-12</v>
      </c>
      <c r="T174" s="84">
        <f t="shared" si="5"/>
        <v>8.3863281507939678E-10</v>
      </c>
      <c r="U174" s="84">
        <f>R174/'סכום נכסי הקרן'!$C$42</f>
        <v>3.5171816424848206E-10</v>
      </c>
    </row>
    <row r="175" spans="2:21">
      <c r="B175" s="76" t="s">
        <v>695</v>
      </c>
      <c r="C175" s="73" t="s">
        <v>696</v>
      </c>
      <c r="D175" s="86" t="s">
        <v>110</v>
      </c>
      <c r="E175" s="86" t="s">
        <v>287</v>
      </c>
      <c r="F175" s="73" t="s">
        <v>466</v>
      </c>
      <c r="G175" s="86" t="s">
        <v>141</v>
      </c>
      <c r="H175" s="73" t="s">
        <v>467</v>
      </c>
      <c r="I175" s="73" t="s">
        <v>117</v>
      </c>
      <c r="J175" s="73"/>
      <c r="K175" s="83">
        <v>6.6799999994457924</v>
      </c>
      <c r="L175" s="86" t="s">
        <v>119</v>
      </c>
      <c r="M175" s="87">
        <v>3.2000000000000001E-2</v>
      </c>
      <c r="N175" s="87">
        <v>1.930000000075574E-2</v>
      </c>
      <c r="O175" s="83">
        <v>1455.8119999999999</v>
      </c>
      <c r="P175" s="85">
        <v>109.07</v>
      </c>
      <c r="Q175" s="73"/>
      <c r="R175" s="83">
        <v>1.5878541159999999</v>
      </c>
      <c r="S175" s="84">
        <v>1.7439761561922742E-6</v>
      </c>
      <c r="T175" s="84">
        <f t="shared" si="5"/>
        <v>7.3287097811584303E-4</v>
      </c>
      <c r="U175" s="84">
        <f>R175/'סכום נכסי הקרן'!$C$42</f>
        <v>3.0736220956186915E-4</v>
      </c>
    </row>
    <row r="176" spans="2:21">
      <c r="B176" s="76" t="s">
        <v>697</v>
      </c>
      <c r="C176" s="73" t="s">
        <v>698</v>
      </c>
      <c r="D176" s="86" t="s">
        <v>110</v>
      </c>
      <c r="E176" s="86" t="s">
        <v>287</v>
      </c>
      <c r="F176" s="73" t="s">
        <v>466</v>
      </c>
      <c r="G176" s="86" t="s">
        <v>141</v>
      </c>
      <c r="H176" s="73" t="s">
        <v>467</v>
      </c>
      <c r="I176" s="73" t="s">
        <v>117</v>
      </c>
      <c r="J176" s="73"/>
      <c r="K176" s="83">
        <v>3.5200000001291505</v>
      </c>
      <c r="L176" s="86" t="s">
        <v>119</v>
      </c>
      <c r="M176" s="87">
        <v>3.6499999999999998E-2</v>
      </c>
      <c r="N176" s="87">
        <v>1.2000000000922505E-2</v>
      </c>
      <c r="O176" s="83">
        <v>9926.7870750000002</v>
      </c>
      <c r="P176" s="85">
        <v>109.2</v>
      </c>
      <c r="Q176" s="73"/>
      <c r="R176" s="83">
        <v>10.840051154999999</v>
      </c>
      <c r="S176" s="84">
        <v>4.62794180379381E-6</v>
      </c>
      <c r="T176" s="84">
        <f t="shared" si="5"/>
        <v>5.0032045215863043E-3</v>
      </c>
      <c r="U176" s="84">
        <f>R176/'סכום נכסי הקרן'!$C$42</f>
        <v>2.0983174973011761E-3</v>
      </c>
    </row>
    <row r="177" spans="2:21">
      <c r="B177" s="76" t="s">
        <v>699</v>
      </c>
      <c r="C177" s="73" t="s">
        <v>700</v>
      </c>
      <c r="D177" s="86" t="s">
        <v>110</v>
      </c>
      <c r="E177" s="86" t="s">
        <v>287</v>
      </c>
      <c r="F177" s="73" t="s">
        <v>337</v>
      </c>
      <c r="G177" s="86" t="s">
        <v>297</v>
      </c>
      <c r="H177" s="73" t="s">
        <v>467</v>
      </c>
      <c r="I177" s="73" t="s">
        <v>117</v>
      </c>
      <c r="J177" s="73"/>
      <c r="K177" s="83">
        <v>0.9900000000979583</v>
      </c>
      <c r="L177" s="86" t="s">
        <v>119</v>
      </c>
      <c r="M177" s="87">
        <v>3.6000000000000004E-2</v>
      </c>
      <c r="N177" s="87">
        <v>2.0800000000909612E-2</v>
      </c>
      <c r="O177" s="83">
        <v>0.10885300000000001</v>
      </c>
      <c r="P177" s="85">
        <v>5251800</v>
      </c>
      <c r="Q177" s="73"/>
      <c r="R177" s="83">
        <v>5.7167189559999994</v>
      </c>
      <c r="S177" s="84">
        <v>6.9417129009629492E-6</v>
      </c>
      <c r="T177" s="84">
        <f t="shared" si="5"/>
        <v>2.6385405124314965E-3</v>
      </c>
      <c r="U177" s="84">
        <f>R177/'סכום נכסי הקרן'!$C$42</f>
        <v>1.1065899266531748E-3</v>
      </c>
    </row>
    <row r="178" spans="2:21">
      <c r="B178" s="76" t="s">
        <v>701</v>
      </c>
      <c r="C178" s="73" t="s">
        <v>702</v>
      </c>
      <c r="D178" s="86" t="s">
        <v>110</v>
      </c>
      <c r="E178" s="86" t="s">
        <v>287</v>
      </c>
      <c r="F178" s="73" t="s">
        <v>405</v>
      </c>
      <c r="G178" s="86" t="s">
        <v>406</v>
      </c>
      <c r="H178" s="73" t="s">
        <v>463</v>
      </c>
      <c r="I178" s="73" t="s">
        <v>291</v>
      </c>
      <c r="J178" s="73"/>
      <c r="K178" s="83">
        <v>9.5000000002606075</v>
      </c>
      <c r="L178" s="86" t="s">
        <v>119</v>
      </c>
      <c r="M178" s="87">
        <v>3.0499999999999999E-2</v>
      </c>
      <c r="N178" s="87">
        <v>2.2500000001303037E-2</v>
      </c>
      <c r="O178" s="83">
        <v>5335.3511909999997</v>
      </c>
      <c r="P178" s="85">
        <v>107.88</v>
      </c>
      <c r="Q178" s="73"/>
      <c r="R178" s="83">
        <v>5.7557768649999996</v>
      </c>
      <c r="S178" s="84">
        <v>7.8154920996947985E-6</v>
      </c>
      <c r="T178" s="84">
        <f t="shared" si="5"/>
        <v>2.6565676143444216E-3</v>
      </c>
      <c r="U178" s="84">
        <f>R178/'סכום נכסי הקרן'!$C$42</f>
        <v>1.1141503977884881E-3</v>
      </c>
    </row>
    <row r="179" spans="2:21">
      <c r="B179" s="76" t="s">
        <v>703</v>
      </c>
      <c r="C179" s="73" t="s">
        <v>704</v>
      </c>
      <c r="D179" s="86" t="s">
        <v>110</v>
      </c>
      <c r="E179" s="86" t="s">
        <v>287</v>
      </c>
      <c r="F179" s="73" t="s">
        <v>405</v>
      </c>
      <c r="G179" s="86" t="s">
        <v>406</v>
      </c>
      <c r="H179" s="73" t="s">
        <v>463</v>
      </c>
      <c r="I179" s="73" t="s">
        <v>291</v>
      </c>
      <c r="J179" s="73"/>
      <c r="K179" s="83">
        <v>8.7600000004006855</v>
      </c>
      <c r="L179" s="86" t="s">
        <v>119</v>
      </c>
      <c r="M179" s="87">
        <v>3.0499999999999999E-2</v>
      </c>
      <c r="N179" s="87">
        <v>2.0400000001001711E-2</v>
      </c>
      <c r="O179" s="83">
        <v>9142.7298059999994</v>
      </c>
      <c r="P179" s="85">
        <v>109.19</v>
      </c>
      <c r="Q179" s="73"/>
      <c r="R179" s="83">
        <v>9.9829466749999991</v>
      </c>
      <c r="S179" s="84">
        <v>1.2543678557880229E-5</v>
      </c>
      <c r="T179" s="84">
        <f t="shared" si="5"/>
        <v>4.6076096163141182E-3</v>
      </c>
      <c r="U179" s="84">
        <f>R179/'סכום נכסי הקרן'!$C$42</f>
        <v>1.9324070876838126E-3</v>
      </c>
    </row>
    <row r="180" spans="2:21">
      <c r="B180" s="76" t="s">
        <v>705</v>
      </c>
      <c r="C180" s="73" t="s">
        <v>706</v>
      </c>
      <c r="D180" s="86" t="s">
        <v>110</v>
      </c>
      <c r="E180" s="86" t="s">
        <v>287</v>
      </c>
      <c r="F180" s="73" t="s">
        <v>405</v>
      </c>
      <c r="G180" s="86" t="s">
        <v>406</v>
      </c>
      <c r="H180" s="73" t="s">
        <v>463</v>
      </c>
      <c r="I180" s="73" t="s">
        <v>291</v>
      </c>
      <c r="J180" s="73"/>
      <c r="K180" s="83">
        <v>5.1399999996397598</v>
      </c>
      <c r="L180" s="86" t="s">
        <v>119</v>
      </c>
      <c r="M180" s="87">
        <v>2.9100000000000001E-2</v>
      </c>
      <c r="N180" s="87">
        <v>1.2500000000000002E-2</v>
      </c>
      <c r="O180" s="83">
        <v>4489.6449949999997</v>
      </c>
      <c r="P180" s="85">
        <v>108.82</v>
      </c>
      <c r="Q180" s="73"/>
      <c r="R180" s="83">
        <v>4.8856316839999998</v>
      </c>
      <c r="S180" s="84">
        <v>7.4827416583333325E-6</v>
      </c>
      <c r="T180" s="84">
        <f t="shared" si="5"/>
        <v>2.2549537988959898E-3</v>
      </c>
      <c r="U180" s="84">
        <f>R180/'סכום נכסי הקרן'!$C$42</f>
        <v>9.4571568909779854E-4</v>
      </c>
    </row>
    <row r="181" spans="2:21">
      <c r="B181" s="76" t="s">
        <v>707</v>
      </c>
      <c r="C181" s="73" t="s">
        <v>708</v>
      </c>
      <c r="D181" s="86" t="s">
        <v>110</v>
      </c>
      <c r="E181" s="86" t="s">
        <v>287</v>
      </c>
      <c r="F181" s="73" t="s">
        <v>405</v>
      </c>
      <c r="G181" s="86" t="s">
        <v>406</v>
      </c>
      <c r="H181" s="73" t="s">
        <v>463</v>
      </c>
      <c r="I181" s="73" t="s">
        <v>291</v>
      </c>
      <c r="J181" s="73"/>
      <c r="K181" s="83">
        <v>7.0399999998130491</v>
      </c>
      <c r="L181" s="86" t="s">
        <v>119</v>
      </c>
      <c r="M181" s="87">
        <v>3.95E-2</v>
      </c>
      <c r="N181" s="87">
        <v>1.5700000000623167E-2</v>
      </c>
      <c r="O181" s="83">
        <v>3267.9585649999999</v>
      </c>
      <c r="P181" s="85">
        <v>117.85</v>
      </c>
      <c r="Q181" s="73"/>
      <c r="R181" s="83">
        <v>3.8512891680000001</v>
      </c>
      <c r="S181" s="84">
        <v>1.3615928222282663E-5</v>
      </c>
      <c r="T181" s="84">
        <f t="shared" si="5"/>
        <v>1.7775550229194427E-3</v>
      </c>
      <c r="U181" s="84">
        <f>R181/'סכום נכסי הקרן'!$C$42</f>
        <v>7.4549716904734385E-4</v>
      </c>
    </row>
    <row r="182" spans="2:21">
      <c r="B182" s="76" t="s">
        <v>709</v>
      </c>
      <c r="C182" s="73" t="s">
        <v>710</v>
      </c>
      <c r="D182" s="86" t="s">
        <v>110</v>
      </c>
      <c r="E182" s="86" t="s">
        <v>287</v>
      </c>
      <c r="F182" s="73" t="s">
        <v>405</v>
      </c>
      <c r="G182" s="86" t="s">
        <v>406</v>
      </c>
      <c r="H182" s="73" t="s">
        <v>463</v>
      </c>
      <c r="I182" s="73" t="s">
        <v>291</v>
      </c>
      <c r="J182" s="73"/>
      <c r="K182" s="83">
        <v>7.7900000025239207</v>
      </c>
      <c r="L182" s="86" t="s">
        <v>119</v>
      </c>
      <c r="M182" s="87">
        <v>3.95E-2</v>
      </c>
      <c r="N182" s="87">
        <v>1.8000000008448272E-2</v>
      </c>
      <c r="O182" s="83">
        <v>803.51231199999995</v>
      </c>
      <c r="P182" s="85">
        <v>117.85</v>
      </c>
      <c r="Q182" s="73"/>
      <c r="R182" s="83">
        <v>0.94693925899999998</v>
      </c>
      <c r="S182" s="84">
        <v>3.3478288504286442E-6</v>
      </c>
      <c r="T182" s="84">
        <f t="shared" si="5"/>
        <v>4.3705797274868897E-4</v>
      </c>
      <c r="U182" s="84">
        <f>R182/'סכום נכסי הקרן'!$C$42</f>
        <v>1.8329980067710396E-4</v>
      </c>
    </row>
    <row r="183" spans="2:21">
      <c r="B183" s="76" t="s">
        <v>711</v>
      </c>
      <c r="C183" s="73" t="s">
        <v>712</v>
      </c>
      <c r="D183" s="86" t="s">
        <v>110</v>
      </c>
      <c r="E183" s="86" t="s">
        <v>287</v>
      </c>
      <c r="F183" s="73" t="s">
        <v>422</v>
      </c>
      <c r="G183" s="86" t="s">
        <v>406</v>
      </c>
      <c r="H183" s="73" t="s">
        <v>467</v>
      </c>
      <c r="I183" s="73" t="s">
        <v>117</v>
      </c>
      <c r="J183" s="73"/>
      <c r="K183" s="83">
        <v>3.3400000001960555</v>
      </c>
      <c r="L183" s="86" t="s">
        <v>119</v>
      </c>
      <c r="M183" s="87">
        <v>3.9199999999999999E-2</v>
      </c>
      <c r="N183" s="87">
        <v>1.2400000001011902E-2</v>
      </c>
      <c r="O183" s="83">
        <v>5697.4399370000001</v>
      </c>
      <c r="P183" s="85">
        <v>111.01</v>
      </c>
      <c r="Q183" s="73"/>
      <c r="R183" s="83">
        <v>6.324728264</v>
      </c>
      <c r="S183" s="84">
        <v>5.9357359942241221E-6</v>
      </c>
      <c r="T183" s="84">
        <f t="shared" si="5"/>
        <v>2.9191660256744885E-3</v>
      </c>
      <c r="U183" s="84">
        <f>R183/'סכום נכסי הקרן'!$C$42</f>
        <v>1.2242827817196306E-3</v>
      </c>
    </row>
    <row r="184" spans="2:21">
      <c r="B184" s="76" t="s">
        <v>713</v>
      </c>
      <c r="C184" s="73" t="s">
        <v>714</v>
      </c>
      <c r="D184" s="86" t="s">
        <v>110</v>
      </c>
      <c r="E184" s="86" t="s">
        <v>287</v>
      </c>
      <c r="F184" s="73" t="s">
        <v>422</v>
      </c>
      <c r="G184" s="86" t="s">
        <v>406</v>
      </c>
      <c r="H184" s="73" t="s">
        <v>467</v>
      </c>
      <c r="I184" s="73" t="s">
        <v>117</v>
      </c>
      <c r="J184" s="73"/>
      <c r="K184" s="83">
        <v>8.240000000090312</v>
      </c>
      <c r="L184" s="86" t="s">
        <v>119</v>
      </c>
      <c r="M184" s="87">
        <v>2.64E-2</v>
      </c>
      <c r="N184" s="87">
        <v>2.180000000013977E-2</v>
      </c>
      <c r="O184" s="83">
        <v>17785.946019999999</v>
      </c>
      <c r="P184" s="85">
        <v>104.59</v>
      </c>
      <c r="Q184" s="73"/>
      <c r="R184" s="83">
        <v>18.602320942999999</v>
      </c>
      <c r="S184" s="84">
        <v>1.0870460585538739E-5</v>
      </c>
      <c r="T184" s="84">
        <f t="shared" si="5"/>
        <v>8.5858650409678071E-3</v>
      </c>
      <c r="U184" s="84">
        <f>R184/'סכום נכסי הקרן'!$C$42</f>
        <v>3.6008663581910023E-3</v>
      </c>
    </row>
    <row r="185" spans="2:21">
      <c r="B185" s="76" t="s">
        <v>715</v>
      </c>
      <c r="C185" s="73" t="s">
        <v>716</v>
      </c>
      <c r="D185" s="86" t="s">
        <v>110</v>
      </c>
      <c r="E185" s="86" t="s">
        <v>287</v>
      </c>
      <c r="F185" s="73" t="s">
        <v>433</v>
      </c>
      <c r="G185" s="86" t="s">
        <v>341</v>
      </c>
      <c r="H185" s="73" t="s">
        <v>463</v>
      </c>
      <c r="I185" s="73" t="s">
        <v>291</v>
      </c>
      <c r="J185" s="73"/>
      <c r="K185" s="83">
        <v>1.6900037969225621</v>
      </c>
      <c r="L185" s="86" t="s">
        <v>119</v>
      </c>
      <c r="M185" s="87">
        <v>5.74E-2</v>
      </c>
      <c r="N185" s="87">
        <v>1.3299976188790712E-2</v>
      </c>
      <c r="O185" s="83">
        <v>0.14253299999999999</v>
      </c>
      <c r="P185" s="85">
        <v>109.02</v>
      </c>
      <c r="Q185" s="73"/>
      <c r="R185" s="83">
        <v>1.55389E-4</v>
      </c>
      <c r="S185" s="84">
        <v>9.5021955656420697E-9</v>
      </c>
      <c r="T185" s="84">
        <f t="shared" ref="T185:T201" si="6">IFERROR(R185/$R$11,0)</f>
        <v>7.1719490645224197E-8</v>
      </c>
      <c r="U185" s="84">
        <f>R185/'סכום נכסי הקרן'!$C$42</f>
        <v>3.0078774807048639E-8</v>
      </c>
    </row>
    <row r="186" spans="2:21">
      <c r="B186" s="76" t="s">
        <v>717</v>
      </c>
      <c r="C186" s="73" t="s">
        <v>718</v>
      </c>
      <c r="D186" s="86" t="s">
        <v>110</v>
      </c>
      <c r="E186" s="86" t="s">
        <v>287</v>
      </c>
      <c r="F186" s="73" t="s">
        <v>433</v>
      </c>
      <c r="G186" s="86" t="s">
        <v>341</v>
      </c>
      <c r="H186" s="73" t="s">
        <v>463</v>
      </c>
      <c r="I186" s="73" t="s">
        <v>291</v>
      </c>
      <c r="J186" s="73"/>
      <c r="K186" s="83">
        <v>3.7200000033417271</v>
      </c>
      <c r="L186" s="86" t="s">
        <v>119</v>
      </c>
      <c r="M186" s="87">
        <v>5.6500000000000002E-2</v>
      </c>
      <c r="N186" s="87">
        <v>1.3699999991645681E-2</v>
      </c>
      <c r="O186" s="83">
        <v>205.5264</v>
      </c>
      <c r="P186" s="85">
        <v>116.48</v>
      </c>
      <c r="Q186" s="73"/>
      <c r="R186" s="83">
        <v>0.23939716000000003</v>
      </c>
      <c r="S186" s="84">
        <v>6.58445588317422E-7</v>
      </c>
      <c r="T186" s="84">
        <f t="shared" si="6"/>
        <v>1.1049329345779459E-4</v>
      </c>
      <c r="U186" s="84">
        <f>R186/'סכום נכסי הקרן'!$C$42</f>
        <v>4.6340302499449724E-5</v>
      </c>
    </row>
    <row r="187" spans="2:21">
      <c r="B187" s="76" t="s">
        <v>719</v>
      </c>
      <c r="C187" s="73" t="s">
        <v>720</v>
      </c>
      <c r="D187" s="86" t="s">
        <v>110</v>
      </c>
      <c r="E187" s="86" t="s">
        <v>287</v>
      </c>
      <c r="F187" s="73" t="s">
        <v>543</v>
      </c>
      <c r="G187" s="86" t="s">
        <v>406</v>
      </c>
      <c r="H187" s="73" t="s">
        <v>467</v>
      </c>
      <c r="I187" s="73" t="s">
        <v>117</v>
      </c>
      <c r="J187" s="73"/>
      <c r="K187" s="83">
        <v>3.3099999999483538</v>
      </c>
      <c r="L187" s="86" t="s">
        <v>119</v>
      </c>
      <c r="M187" s="87">
        <v>4.0999999999999995E-2</v>
      </c>
      <c r="N187" s="87">
        <v>9.0000000008607813E-3</v>
      </c>
      <c r="O187" s="83">
        <v>2055.2640000000001</v>
      </c>
      <c r="P187" s="85">
        <v>111</v>
      </c>
      <c r="Q187" s="83">
        <v>4.2132911999999995E-2</v>
      </c>
      <c r="R187" s="83">
        <v>2.3234759519999999</v>
      </c>
      <c r="S187" s="84">
        <v>6.8508800000000002E-6</v>
      </c>
      <c r="T187" s="84">
        <f t="shared" si="6"/>
        <v>1.0723958053907765E-3</v>
      </c>
      <c r="U187" s="84">
        <f>R187/'סכום נכסי הקרן'!$C$42</f>
        <v>4.4975712521350255E-4</v>
      </c>
    </row>
    <row r="188" spans="2:21">
      <c r="B188" s="76" t="s">
        <v>721</v>
      </c>
      <c r="C188" s="73" t="s">
        <v>722</v>
      </c>
      <c r="D188" s="86" t="s">
        <v>110</v>
      </c>
      <c r="E188" s="86" t="s">
        <v>287</v>
      </c>
      <c r="F188" s="73" t="s">
        <v>562</v>
      </c>
      <c r="G188" s="86" t="s">
        <v>410</v>
      </c>
      <c r="H188" s="73" t="s">
        <v>463</v>
      </c>
      <c r="I188" s="73" t="s">
        <v>291</v>
      </c>
      <c r="J188" s="73"/>
      <c r="K188" s="83">
        <v>7.2299999999369984</v>
      </c>
      <c r="L188" s="86" t="s">
        <v>119</v>
      </c>
      <c r="M188" s="87">
        <v>2.4300000000000002E-2</v>
      </c>
      <c r="N188" s="87">
        <v>1.8600000000120825E-2</v>
      </c>
      <c r="O188" s="83">
        <v>11098.673516000003</v>
      </c>
      <c r="P188" s="85">
        <v>104.4</v>
      </c>
      <c r="Q188" s="73"/>
      <c r="R188" s="83">
        <v>11.587015150999999</v>
      </c>
      <c r="S188" s="84">
        <v>1.2836549812344226E-5</v>
      </c>
      <c r="T188" s="84">
        <f t="shared" si="6"/>
        <v>5.3479643007433957E-3</v>
      </c>
      <c r="U188" s="84">
        <f>R188/'סכום נכסי הקרן'!$C$42</f>
        <v>2.2429079240666307E-3</v>
      </c>
    </row>
    <row r="189" spans="2:21">
      <c r="B189" s="76" t="s">
        <v>723</v>
      </c>
      <c r="C189" s="73" t="s">
        <v>724</v>
      </c>
      <c r="D189" s="86" t="s">
        <v>110</v>
      </c>
      <c r="E189" s="86" t="s">
        <v>287</v>
      </c>
      <c r="F189" s="73" t="s">
        <v>562</v>
      </c>
      <c r="G189" s="86" t="s">
        <v>410</v>
      </c>
      <c r="H189" s="73" t="s">
        <v>463</v>
      </c>
      <c r="I189" s="73" t="s">
        <v>291</v>
      </c>
      <c r="J189" s="73"/>
      <c r="K189" s="83">
        <v>3.3199999995927505</v>
      </c>
      <c r="L189" s="86" t="s">
        <v>119</v>
      </c>
      <c r="M189" s="87">
        <v>1.7500000000000002E-2</v>
      </c>
      <c r="N189" s="87">
        <v>1.1799999999830313E-2</v>
      </c>
      <c r="O189" s="83">
        <v>3463.8643750000001</v>
      </c>
      <c r="P189" s="85">
        <v>102.08</v>
      </c>
      <c r="Q189" s="73"/>
      <c r="R189" s="83">
        <v>3.5359126669999994</v>
      </c>
      <c r="S189" s="84">
        <v>4.9868622491762381E-6</v>
      </c>
      <c r="T189" s="84">
        <f t="shared" si="6"/>
        <v>1.6319936124386939E-3</v>
      </c>
      <c r="U189" s="84">
        <f>R189/'סכום נכסי הקרן'!$C$42</f>
        <v>6.8444948386361807E-4</v>
      </c>
    </row>
    <row r="190" spans="2:21">
      <c r="B190" s="76" t="s">
        <v>725</v>
      </c>
      <c r="C190" s="73" t="s">
        <v>726</v>
      </c>
      <c r="D190" s="86" t="s">
        <v>110</v>
      </c>
      <c r="E190" s="86" t="s">
        <v>287</v>
      </c>
      <c r="F190" s="73" t="s">
        <v>562</v>
      </c>
      <c r="G190" s="86" t="s">
        <v>410</v>
      </c>
      <c r="H190" s="73" t="s">
        <v>463</v>
      </c>
      <c r="I190" s="73" t="s">
        <v>291</v>
      </c>
      <c r="J190" s="73"/>
      <c r="K190" s="83">
        <v>1.8699999998123555</v>
      </c>
      <c r="L190" s="86" t="s">
        <v>119</v>
      </c>
      <c r="M190" s="87">
        <v>2.9600000000000001E-2</v>
      </c>
      <c r="N190" s="87">
        <v>9.4999999968725969E-3</v>
      </c>
      <c r="O190" s="83">
        <v>2765.2435590000005</v>
      </c>
      <c r="P190" s="85">
        <v>104.07</v>
      </c>
      <c r="Q190" s="73"/>
      <c r="R190" s="83">
        <v>2.8777889420000005</v>
      </c>
      <c r="S190" s="84">
        <v>6.7710190624739843E-6</v>
      </c>
      <c r="T190" s="84">
        <f t="shared" si="6"/>
        <v>1.328237887525492E-3</v>
      </c>
      <c r="U190" s="84">
        <f>R190/'סכום נכסי הקרן'!$C$42</f>
        <v>5.5705594043743614E-4</v>
      </c>
    </row>
    <row r="191" spans="2:21">
      <c r="B191" s="76" t="s">
        <v>727</v>
      </c>
      <c r="C191" s="73" t="s">
        <v>728</v>
      </c>
      <c r="D191" s="86" t="s">
        <v>110</v>
      </c>
      <c r="E191" s="86" t="s">
        <v>287</v>
      </c>
      <c r="F191" s="73" t="s">
        <v>567</v>
      </c>
      <c r="G191" s="86" t="s">
        <v>406</v>
      </c>
      <c r="H191" s="73" t="s">
        <v>463</v>
      </c>
      <c r="I191" s="73" t="s">
        <v>291</v>
      </c>
      <c r="J191" s="73"/>
      <c r="K191" s="83">
        <v>2.9000000009346336</v>
      </c>
      <c r="L191" s="86" t="s">
        <v>119</v>
      </c>
      <c r="M191" s="87">
        <v>3.85E-2</v>
      </c>
      <c r="N191" s="87">
        <v>9.8999999997663422E-3</v>
      </c>
      <c r="O191" s="83">
        <v>776.09123599999987</v>
      </c>
      <c r="P191" s="85">
        <v>110.29</v>
      </c>
      <c r="Q191" s="73"/>
      <c r="R191" s="83">
        <v>0.85595099799999996</v>
      </c>
      <c r="S191" s="84">
        <v>1.9459150266654295E-6</v>
      </c>
      <c r="T191" s="84">
        <f t="shared" si="6"/>
        <v>3.950625178991519E-4</v>
      </c>
      <c r="U191" s="84">
        <f>R191/'סכום נכסי הקרן'!$C$42</f>
        <v>1.6568712917072983E-4</v>
      </c>
    </row>
    <row r="192" spans="2:21">
      <c r="B192" s="76" t="s">
        <v>729</v>
      </c>
      <c r="C192" s="73" t="s">
        <v>730</v>
      </c>
      <c r="D192" s="86" t="s">
        <v>110</v>
      </c>
      <c r="E192" s="86" t="s">
        <v>287</v>
      </c>
      <c r="F192" s="73" t="s">
        <v>567</v>
      </c>
      <c r="G192" s="86" t="s">
        <v>406</v>
      </c>
      <c r="H192" s="73" t="s">
        <v>467</v>
      </c>
      <c r="I192" s="73" t="s">
        <v>117</v>
      </c>
      <c r="J192" s="73"/>
      <c r="K192" s="83">
        <v>4.2299999998827662</v>
      </c>
      <c r="L192" s="86" t="s">
        <v>119</v>
      </c>
      <c r="M192" s="87">
        <v>3.61E-2</v>
      </c>
      <c r="N192" s="87">
        <v>1.1699999999271253E-2</v>
      </c>
      <c r="O192" s="83">
        <v>11234.663655</v>
      </c>
      <c r="P192" s="85">
        <v>112.37</v>
      </c>
      <c r="Q192" s="73"/>
      <c r="R192" s="83">
        <v>12.624391176</v>
      </c>
      <c r="S192" s="84">
        <v>1.4637998247557004E-5</v>
      </c>
      <c r="T192" s="84">
        <f t="shared" si="6"/>
        <v>5.8267631868972897E-3</v>
      </c>
      <c r="U192" s="84">
        <f>R192/'סכום נכסי הקרן'!$C$42</f>
        <v>2.4437136429154953E-3</v>
      </c>
    </row>
    <row r="193" spans="2:21">
      <c r="B193" s="76" t="s">
        <v>731</v>
      </c>
      <c r="C193" s="73" t="s">
        <v>732</v>
      </c>
      <c r="D193" s="86" t="s">
        <v>110</v>
      </c>
      <c r="E193" s="86" t="s">
        <v>287</v>
      </c>
      <c r="F193" s="73" t="s">
        <v>567</v>
      </c>
      <c r="G193" s="86" t="s">
        <v>406</v>
      </c>
      <c r="H193" s="73" t="s">
        <v>467</v>
      </c>
      <c r="I193" s="73" t="s">
        <v>117</v>
      </c>
      <c r="J193" s="73"/>
      <c r="K193" s="83">
        <v>5.1899999996540185</v>
      </c>
      <c r="L193" s="86" t="s">
        <v>119</v>
      </c>
      <c r="M193" s="87">
        <v>3.3000000000000002E-2</v>
      </c>
      <c r="N193" s="87">
        <v>1.1999999998634284E-2</v>
      </c>
      <c r="O193" s="83">
        <v>3902.032514</v>
      </c>
      <c r="P193" s="85">
        <v>112.59</v>
      </c>
      <c r="Q193" s="73"/>
      <c r="R193" s="83">
        <v>4.3932984079999997</v>
      </c>
      <c r="S193" s="84">
        <v>1.2654761757122703E-5</v>
      </c>
      <c r="T193" s="84">
        <f t="shared" si="6"/>
        <v>2.0277183331782454E-3</v>
      </c>
      <c r="U193" s="84">
        <f>R193/'סכום נכסי הקרן'!$C$42</f>
        <v>8.5041433740095686E-4</v>
      </c>
    </row>
    <row r="194" spans="2:21">
      <c r="B194" s="76" t="s">
        <v>733</v>
      </c>
      <c r="C194" s="73" t="s">
        <v>734</v>
      </c>
      <c r="D194" s="86" t="s">
        <v>110</v>
      </c>
      <c r="E194" s="86" t="s">
        <v>287</v>
      </c>
      <c r="F194" s="73" t="s">
        <v>567</v>
      </c>
      <c r="G194" s="86" t="s">
        <v>406</v>
      </c>
      <c r="H194" s="73" t="s">
        <v>467</v>
      </c>
      <c r="I194" s="73" t="s">
        <v>117</v>
      </c>
      <c r="J194" s="73"/>
      <c r="K194" s="83">
        <v>7.5399999998684848</v>
      </c>
      <c r="L194" s="86" t="s">
        <v>119</v>
      </c>
      <c r="M194" s="87">
        <v>2.6200000000000001E-2</v>
      </c>
      <c r="N194" s="87">
        <v>1.7599999999567163E-2</v>
      </c>
      <c r="O194" s="83">
        <v>11215.233104000001</v>
      </c>
      <c r="P194" s="85">
        <v>107.12</v>
      </c>
      <c r="Q194" s="73"/>
      <c r="R194" s="83">
        <v>12.013757327</v>
      </c>
      <c r="S194" s="84">
        <v>1.4019041380000001E-5</v>
      </c>
      <c r="T194" s="84">
        <f t="shared" si="6"/>
        <v>5.5449263218617165E-3</v>
      </c>
      <c r="U194" s="84">
        <f>R194/'סכום נכסי הקרן'!$C$42</f>
        <v>2.3255127533182117E-3</v>
      </c>
    </row>
    <row r="195" spans="2:21">
      <c r="B195" s="76" t="s">
        <v>735</v>
      </c>
      <c r="C195" s="73" t="s">
        <v>736</v>
      </c>
      <c r="D195" s="86" t="s">
        <v>110</v>
      </c>
      <c r="E195" s="86" t="s">
        <v>287</v>
      </c>
      <c r="F195" s="73" t="s">
        <v>573</v>
      </c>
      <c r="G195" s="86" t="s">
        <v>115</v>
      </c>
      <c r="H195" s="73" t="s">
        <v>463</v>
      </c>
      <c r="I195" s="73" t="s">
        <v>291</v>
      </c>
      <c r="J195" s="73"/>
      <c r="K195" s="83">
        <v>2.7399999959315164</v>
      </c>
      <c r="L195" s="86" t="s">
        <v>119</v>
      </c>
      <c r="M195" s="87">
        <v>2.7000000000000003E-2</v>
      </c>
      <c r="N195" s="87">
        <v>1.7699999979657585E-2</v>
      </c>
      <c r="O195" s="83">
        <v>143.639904</v>
      </c>
      <c r="P195" s="85">
        <v>102.67</v>
      </c>
      <c r="Q195" s="73"/>
      <c r="R195" s="83">
        <v>0.14747509</v>
      </c>
      <c r="S195" s="84">
        <v>9.2109595871763661E-7</v>
      </c>
      <c r="T195" s="84">
        <f t="shared" si="6"/>
        <v>6.8066840881005717E-5</v>
      </c>
      <c r="U195" s="84">
        <f>R195/'סכום נכסי הקרן'!$C$42</f>
        <v>2.8546872827286555E-5</v>
      </c>
    </row>
    <row r="196" spans="2:21">
      <c r="B196" s="76" t="s">
        <v>737</v>
      </c>
      <c r="C196" s="73" t="s">
        <v>738</v>
      </c>
      <c r="D196" s="86" t="s">
        <v>110</v>
      </c>
      <c r="E196" s="86" t="s">
        <v>287</v>
      </c>
      <c r="F196" s="73" t="s">
        <v>739</v>
      </c>
      <c r="G196" s="86" t="s">
        <v>641</v>
      </c>
      <c r="H196" s="73" t="s">
        <v>579</v>
      </c>
      <c r="I196" s="73" t="s">
        <v>117</v>
      </c>
      <c r="J196" s="73"/>
      <c r="K196" s="83">
        <v>2.8900000008953834</v>
      </c>
      <c r="L196" s="86" t="s">
        <v>119</v>
      </c>
      <c r="M196" s="87">
        <v>3.7499999999999999E-2</v>
      </c>
      <c r="N196" s="87">
        <v>0.01</v>
      </c>
      <c r="O196" s="83">
        <v>712.94262100000003</v>
      </c>
      <c r="P196" s="85">
        <v>108.09</v>
      </c>
      <c r="Q196" s="73"/>
      <c r="R196" s="83">
        <v>0.77061967900000006</v>
      </c>
      <c r="S196" s="84">
        <v>1.8036730824577184E-6</v>
      </c>
      <c r="T196" s="84">
        <f t="shared" si="6"/>
        <v>3.5567801362429891E-4</v>
      </c>
      <c r="U196" s="84">
        <f>R196/'סכום נכסי הקרן'!$C$42</f>
        <v>1.4916947651713513E-4</v>
      </c>
    </row>
    <row r="197" spans="2:21">
      <c r="B197" s="76" t="s">
        <v>740</v>
      </c>
      <c r="C197" s="73" t="s">
        <v>741</v>
      </c>
      <c r="D197" s="86" t="s">
        <v>110</v>
      </c>
      <c r="E197" s="86" t="s">
        <v>287</v>
      </c>
      <c r="F197" s="73" t="s">
        <v>739</v>
      </c>
      <c r="G197" s="86" t="s">
        <v>641</v>
      </c>
      <c r="H197" s="73" t="s">
        <v>742</v>
      </c>
      <c r="I197" s="73" t="s">
        <v>291</v>
      </c>
      <c r="J197" s="73"/>
      <c r="K197" s="83">
        <v>5.419999999721556</v>
      </c>
      <c r="L197" s="86" t="s">
        <v>119</v>
      </c>
      <c r="M197" s="87">
        <v>3.7499999999999999E-2</v>
      </c>
      <c r="N197" s="87">
        <v>1.5499999998312459E-2</v>
      </c>
      <c r="O197" s="83">
        <v>4146.8034100000004</v>
      </c>
      <c r="P197" s="85">
        <v>114.32</v>
      </c>
      <c r="Q197" s="73"/>
      <c r="R197" s="83">
        <v>4.7406257960000007</v>
      </c>
      <c r="S197" s="84">
        <v>7.5854448588659897E-6</v>
      </c>
      <c r="T197" s="84">
        <f t="shared" si="6"/>
        <v>2.1880266133943236E-3</v>
      </c>
      <c r="U197" s="84">
        <f>R197/'סכום נכסי הקרן'!$C$42</f>
        <v>9.1764678170507387E-4</v>
      </c>
    </row>
    <row r="198" spans="2:21">
      <c r="B198" s="76" t="s">
        <v>743</v>
      </c>
      <c r="C198" s="73" t="s">
        <v>744</v>
      </c>
      <c r="D198" s="86" t="s">
        <v>110</v>
      </c>
      <c r="E198" s="86" t="s">
        <v>287</v>
      </c>
      <c r="F198" s="73" t="s">
        <v>745</v>
      </c>
      <c r="G198" s="86" t="s">
        <v>663</v>
      </c>
      <c r="H198" s="73" t="s">
        <v>579</v>
      </c>
      <c r="I198" s="73" t="s">
        <v>117</v>
      </c>
      <c r="J198" s="73"/>
      <c r="K198" s="83">
        <v>2.3100000011033641</v>
      </c>
      <c r="L198" s="86" t="s">
        <v>119</v>
      </c>
      <c r="M198" s="87">
        <v>3.0499999999999999E-2</v>
      </c>
      <c r="N198" s="87">
        <v>1.3100000011033642E-2</v>
      </c>
      <c r="O198" s="83">
        <v>513.81600000000003</v>
      </c>
      <c r="P198" s="85">
        <v>104.07</v>
      </c>
      <c r="Q198" s="73"/>
      <c r="R198" s="83">
        <v>0.53472831099999996</v>
      </c>
      <c r="S198" s="84">
        <v>2.7016890288708391E-6</v>
      </c>
      <c r="T198" s="84">
        <f t="shared" si="6"/>
        <v>2.4680281164368798E-4</v>
      </c>
      <c r="U198" s="84">
        <f>R198/'סכום נכסי הקרן'!$C$42</f>
        <v>1.03507793019599E-4</v>
      </c>
    </row>
    <row r="199" spans="2:21">
      <c r="B199" s="76" t="s">
        <v>746</v>
      </c>
      <c r="C199" s="73" t="s">
        <v>747</v>
      </c>
      <c r="D199" s="86" t="s">
        <v>110</v>
      </c>
      <c r="E199" s="86" t="s">
        <v>287</v>
      </c>
      <c r="F199" s="73" t="s">
        <v>745</v>
      </c>
      <c r="G199" s="86" t="s">
        <v>663</v>
      </c>
      <c r="H199" s="73" t="s">
        <v>579</v>
      </c>
      <c r="I199" s="73" t="s">
        <v>117</v>
      </c>
      <c r="J199" s="73"/>
      <c r="K199" s="83">
        <v>4.9199999997123376</v>
      </c>
      <c r="L199" s="86" t="s">
        <v>119</v>
      </c>
      <c r="M199" s="87">
        <v>2.58E-2</v>
      </c>
      <c r="N199" s="87">
        <v>1.7799999999280846E-2</v>
      </c>
      <c r="O199" s="83">
        <v>5348.6636499999995</v>
      </c>
      <c r="P199" s="85">
        <v>103.99</v>
      </c>
      <c r="Q199" s="73"/>
      <c r="R199" s="83">
        <v>5.5620753299999999</v>
      </c>
      <c r="S199" s="84">
        <v>2.5469826904761901E-5</v>
      </c>
      <c r="T199" s="84">
        <f t="shared" si="6"/>
        <v>2.5671650477058689E-3</v>
      </c>
      <c r="U199" s="84">
        <f>R199/'סכום נכסי הקרן'!$C$42</f>
        <v>1.076655434496076E-3</v>
      </c>
    </row>
    <row r="200" spans="2:21">
      <c r="B200" s="76" t="s">
        <v>748</v>
      </c>
      <c r="C200" s="73" t="s">
        <v>749</v>
      </c>
      <c r="D200" s="86" t="s">
        <v>110</v>
      </c>
      <c r="E200" s="86" t="s">
        <v>287</v>
      </c>
      <c r="F200" s="73" t="s">
        <v>750</v>
      </c>
      <c r="G200" s="86" t="s">
        <v>114</v>
      </c>
      <c r="H200" s="73" t="s">
        <v>742</v>
      </c>
      <c r="I200" s="73" t="s">
        <v>291</v>
      </c>
      <c r="J200" s="73"/>
      <c r="K200" s="83">
        <v>1.3199999987361193</v>
      </c>
      <c r="L200" s="86" t="s">
        <v>119</v>
      </c>
      <c r="M200" s="87">
        <v>3.4000000000000002E-2</v>
      </c>
      <c r="N200" s="87">
        <v>2.039999999277782E-2</v>
      </c>
      <c r="O200" s="83">
        <v>216.51672300000001</v>
      </c>
      <c r="P200" s="85">
        <v>102.32</v>
      </c>
      <c r="Q200" s="73"/>
      <c r="R200" s="83">
        <v>0.22153990400000004</v>
      </c>
      <c r="S200" s="84">
        <v>5.6226630874839582E-7</v>
      </c>
      <c r="T200" s="84">
        <f t="shared" si="6"/>
        <v>1.0225131169176628E-4</v>
      </c>
      <c r="U200" s="84">
        <f>R200/'סכום נכסי הקרן'!$C$42</f>
        <v>4.2883658966794145E-5</v>
      </c>
    </row>
    <row r="201" spans="2:21">
      <c r="B201" s="76" t="s">
        <v>751</v>
      </c>
      <c r="C201" s="73" t="s">
        <v>752</v>
      </c>
      <c r="D201" s="86" t="s">
        <v>110</v>
      </c>
      <c r="E201" s="86" t="s">
        <v>287</v>
      </c>
      <c r="F201" s="73" t="s">
        <v>753</v>
      </c>
      <c r="G201" s="86" t="s">
        <v>115</v>
      </c>
      <c r="H201" s="73" t="s">
        <v>742</v>
      </c>
      <c r="I201" s="73" t="s">
        <v>291</v>
      </c>
      <c r="J201" s="73"/>
      <c r="K201" s="83">
        <v>2.1999999997576682</v>
      </c>
      <c r="L201" s="86" t="s">
        <v>119</v>
      </c>
      <c r="M201" s="87">
        <v>2.9500000000000002E-2</v>
      </c>
      <c r="N201" s="87">
        <v>7.499999998990284E-3</v>
      </c>
      <c r="O201" s="83">
        <v>2360.2900690000001</v>
      </c>
      <c r="P201" s="85">
        <v>104.9</v>
      </c>
      <c r="Q201" s="73"/>
      <c r="R201" s="83">
        <v>2.475944283</v>
      </c>
      <c r="S201" s="84">
        <v>1.6500983264333562E-5</v>
      </c>
      <c r="T201" s="84">
        <f t="shared" si="6"/>
        <v>1.1427672669411275E-3</v>
      </c>
      <c r="U201" s="84">
        <f>R201/'סכום נכסי הקרן'!$C$42</f>
        <v>4.7927054375249541E-4</v>
      </c>
    </row>
    <row r="202" spans="2:21">
      <c r="B202" s="76" t="s">
        <v>754</v>
      </c>
      <c r="C202" s="73" t="s">
        <v>755</v>
      </c>
      <c r="D202" s="86" t="s">
        <v>110</v>
      </c>
      <c r="E202" s="86" t="s">
        <v>287</v>
      </c>
      <c r="F202" s="73" t="s">
        <v>543</v>
      </c>
      <c r="G202" s="86" t="s">
        <v>406</v>
      </c>
      <c r="H202" s="73" t="s">
        <v>579</v>
      </c>
      <c r="I202" s="73" t="s">
        <v>117</v>
      </c>
      <c r="J202" s="73"/>
      <c r="K202" s="83">
        <v>7.5199999997229536</v>
      </c>
      <c r="L202" s="86" t="s">
        <v>119</v>
      </c>
      <c r="M202" s="87">
        <v>3.4300000000000004E-2</v>
      </c>
      <c r="N202" s="87">
        <v>1.8699999999003309E-2</v>
      </c>
      <c r="O202" s="83">
        <v>5273.1063219999996</v>
      </c>
      <c r="P202" s="85">
        <v>112.26</v>
      </c>
      <c r="Q202" s="73"/>
      <c r="R202" s="83">
        <v>5.9195891570000008</v>
      </c>
      <c r="S202" s="84">
        <v>1.7352594188495457E-5</v>
      </c>
      <c r="T202" s="84">
        <f t="shared" ref="T202:T266" si="7">IFERROR(R202/$R$11,0)</f>
        <v>2.732174859024977E-3</v>
      </c>
      <c r="U202" s="84">
        <f>R202/'סכום נכסי הקרן'!$C$42</f>
        <v>1.1458596760623332E-3</v>
      </c>
    </row>
    <row r="203" spans="2:21">
      <c r="B203" s="76" t="s">
        <v>756</v>
      </c>
      <c r="C203" s="73" t="s">
        <v>757</v>
      </c>
      <c r="D203" s="86" t="s">
        <v>110</v>
      </c>
      <c r="E203" s="86" t="s">
        <v>287</v>
      </c>
      <c r="F203" s="73" t="s">
        <v>758</v>
      </c>
      <c r="G203" s="86" t="s">
        <v>402</v>
      </c>
      <c r="H203" s="73" t="s">
        <v>742</v>
      </c>
      <c r="I203" s="73" t="s">
        <v>291</v>
      </c>
      <c r="J203" s="73"/>
      <c r="K203" s="83">
        <v>3.5099999999391733</v>
      </c>
      <c r="L203" s="86" t="s">
        <v>119</v>
      </c>
      <c r="M203" s="87">
        <v>3.9E-2</v>
      </c>
      <c r="N203" s="87">
        <v>4.5399999997566963E-2</v>
      </c>
      <c r="O203" s="83">
        <v>5016.3856079999996</v>
      </c>
      <c r="P203" s="85">
        <v>98.32</v>
      </c>
      <c r="Q203" s="73"/>
      <c r="R203" s="83">
        <v>4.9321103300000004</v>
      </c>
      <c r="S203" s="84">
        <v>1.1918519347097815E-5</v>
      </c>
      <c r="T203" s="84">
        <f t="shared" si="7"/>
        <v>2.2764059275344373E-3</v>
      </c>
      <c r="U203" s="84">
        <f>R203/'סכום נכסי הקרן'!$C$42</f>
        <v>9.5471259831512111E-4</v>
      </c>
    </row>
    <row r="204" spans="2:21">
      <c r="B204" s="76" t="s">
        <v>759</v>
      </c>
      <c r="C204" s="73" t="s">
        <v>760</v>
      </c>
      <c r="D204" s="86" t="s">
        <v>110</v>
      </c>
      <c r="E204" s="86" t="s">
        <v>287</v>
      </c>
      <c r="F204" s="73" t="s">
        <v>761</v>
      </c>
      <c r="G204" s="86" t="s">
        <v>141</v>
      </c>
      <c r="H204" s="73" t="s">
        <v>742</v>
      </c>
      <c r="I204" s="73" t="s">
        <v>291</v>
      </c>
      <c r="J204" s="73"/>
      <c r="K204" s="83">
        <v>0.98999999936860361</v>
      </c>
      <c r="L204" s="86" t="s">
        <v>119</v>
      </c>
      <c r="M204" s="87">
        <v>1.21E-2</v>
      </c>
      <c r="N204" s="87">
        <v>8.2999999933200085E-3</v>
      </c>
      <c r="O204" s="83">
        <v>1088.4618829999999</v>
      </c>
      <c r="P204" s="85">
        <v>100.4</v>
      </c>
      <c r="Q204" s="73"/>
      <c r="R204" s="83">
        <v>1.092815731</v>
      </c>
      <c r="S204" s="84">
        <v>9.9650080290473895E-6</v>
      </c>
      <c r="T204" s="84">
        <f t="shared" si="7"/>
        <v>5.0438697460185951E-4</v>
      </c>
      <c r="U204" s="84">
        <f>R204/'סכום נכסי הקרן'!$C$42</f>
        <v>2.1153722772106933E-4</v>
      </c>
    </row>
    <row r="205" spans="2:21">
      <c r="B205" s="76" t="s">
        <v>762</v>
      </c>
      <c r="C205" s="73" t="s">
        <v>763</v>
      </c>
      <c r="D205" s="86" t="s">
        <v>110</v>
      </c>
      <c r="E205" s="86" t="s">
        <v>287</v>
      </c>
      <c r="F205" s="73" t="s">
        <v>761</v>
      </c>
      <c r="G205" s="86" t="s">
        <v>141</v>
      </c>
      <c r="H205" s="73" t="s">
        <v>742</v>
      </c>
      <c r="I205" s="73" t="s">
        <v>291</v>
      </c>
      <c r="J205" s="73"/>
      <c r="K205" s="83">
        <v>1.9499999998867144</v>
      </c>
      <c r="L205" s="86" t="s">
        <v>119</v>
      </c>
      <c r="M205" s="87">
        <v>2.1600000000000001E-2</v>
      </c>
      <c r="N205" s="87">
        <v>9.4999999988671438E-3</v>
      </c>
      <c r="O205" s="83">
        <v>5603.239654</v>
      </c>
      <c r="P205" s="85">
        <v>102.4</v>
      </c>
      <c r="Q205" s="73"/>
      <c r="R205" s="83">
        <v>5.7377174069999999</v>
      </c>
      <c r="S205" s="84">
        <v>1.0952257157694176E-5</v>
      </c>
      <c r="T205" s="84">
        <f t="shared" si="7"/>
        <v>2.6482323066386714E-3</v>
      </c>
      <c r="U205" s="84">
        <f>R205/'סכום נכסי הקרן'!$C$42</f>
        <v>1.1106546138506333E-3</v>
      </c>
    </row>
    <row r="206" spans="2:21">
      <c r="B206" s="76" t="s">
        <v>764</v>
      </c>
      <c r="C206" s="73" t="s">
        <v>765</v>
      </c>
      <c r="D206" s="86" t="s">
        <v>110</v>
      </c>
      <c r="E206" s="86" t="s">
        <v>287</v>
      </c>
      <c r="F206" s="73" t="s">
        <v>761</v>
      </c>
      <c r="G206" s="86" t="s">
        <v>141</v>
      </c>
      <c r="H206" s="73" t="s">
        <v>742</v>
      </c>
      <c r="I206" s="73" t="s">
        <v>291</v>
      </c>
      <c r="J206" s="73"/>
      <c r="K206" s="83">
        <v>4.4899999997508173</v>
      </c>
      <c r="L206" s="86" t="s">
        <v>119</v>
      </c>
      <c r="M206" s="87">
        <v>0.04</v>
      </c>
      <c r="N206" s="87">
        <v>1.4499999999406704E-2</v>
      </c>
      <c r="O206" s="83">
        <v>8135.42</v>
      </c>
      <c r="P206" s="85">
        <v>113.95</v>
      </c>
      <c r="Q206" s="73"/>
      <c r="R206" s="83">
        <v>9.2703108190000005</v>
      </c>
      <c r="S206" s="84">
        <v>9.8691995212563212E-6</v>
      </c>
      <c r="T206" s="84">
        <f t="shared" si="7"/>
        <v>4.2786939233896305E-3</v>
      </c>
      <c r="U206" s="84">
        <f>R206/'סכום נכסי הקרן'!$C$42</f>
        <v>1.7944615868307773E-3</v>
      </c>
    </row>
    <row r="207" spans="2:21">
      <c r="B207" s="76" t="s">
        <v>766</v>
      </c>
      <c r="C207" s="73" t="s">
        <v>767</v>
      </c>
      <c r="D207" s="86" t="s">
        <v>110</v>
      </c>
      <c r="E207" s="86" t="s">
        <v>287</v>
      </c>
      <c r="F207" s="73" t="s">
        <v>768</v>
      </c>
      <c r="G207" s="86" t="s">
        <v>114</v>
      </c>
      <c r="H207" s="73" t="s">
        <v>579</v>
      </c>
      <c r="I207" s="73" t="s">
        <v>117</v>
      </c>
      <c r="J207" s="73"/>
      <c r="K207" s="83">
        <v>2.8000000001648933</v>
      </c>
      <c r="L207" s="86" t="s">
        <v>119</v>
      </c>
      <c r="M207" s="87">
        <v>0.03</v>
      </c>
      <c r="N207" s="87">
        <v>1.4000000000824466E-2</v>
      </c>
      <c r="O207" s="83">
        <v>4596.0815819999998</v>
      </c>
      <c r="P207" s="85">
        <v>105.56</v>
      </c>
      <c r="Q207" s="73"/>
      <c r="R207" s="83">
        <v>4.8516235640000005</v>
      </c>
      <c r="S207" s="84">
        <v>1.2329465757314064E-5</v>
      </c>
      <c r="T207" s="84">
        <f t="shared" si="7"/>
        <v>2.2392574172717975E-3</v>
      </c>
      <c r="U207" s="84">
        <f>R207/'סכום נכסי הקרן'!$C$42</f>
        <v>9.3913270971643262E-4</v>
      </c>
    </row>
    <row r="208" spans="2:21">
      <c r="B208" s="76" t="s">
        <v>769</v>
      </c>
      <c r="C208" s="73" t="s">
        <v>770</v>
      </c>
      <c r="D208" s="86" t="s">
        <v>110</v>
      </c>
      <c r="E208" s="86" t="s">
        <v>287</v>
      </c>
      <c r="F208" s="73" t="s">
        <v>768</v>
      </c>
      <c r="G208" s="86" t="s">
        <v>114</v>
      </c>
      <c r="H208" s="73" t="s">
        <v>579</v>
      </c>
      <c r="I208" s="73" t="s">
        <v>117</v>
      </c>
      <c r="J208" s="73"/>
      <c r="K208" s="83">
        <v>3.8200000000371146</v>
      </c>
      <c r="L208" s="86" t="s">
        <v>119</v>
      </c>
      <c r="M208" s="87">
        <v>2.5499999999999998E-2</v>
      </c>
      <c r="N208" s="87">
        <v>1.5100000001197806E-2</v>
      </c>
      <c r="O208" s="83">
        <v>5650.6378839999998</v>
      </c>
      <c r="P208" s="85">
        <v>104.9</v>
      </c>
      <c r="Q208" s="73"/>
      <c r="R208" s="83">
        <v>5.9275188789999991</v>
      </c>
      <c r="S208" s="84">
        <v>2.0997929648340174E-5</v>
      </c>
      <c r="T208" s="84">
        <f t="shared" si="7"/>
        <v>2.7358348067870329E-3</v>
      </c>
      <c r="U208" s="84">
        <f>R208/'סכום נכסי הקרן'!$C$42</f>
        <v>1.1473946387837643E-3</v>
      </c>
    </row>
    <row r="209" spans="2:21">
      <c r="B209" s="76" t="s">
        <v>771</v>
      </c>
      <c r="C209" s="73" t="s">
        <v>772</v>
      </c>
      <c r="D209" s="86" t="s">
        <v>110</v>
      </c>
      <c r="E209" s="86" t="s">
        <v>287</v>
      </c>
      <c r="F209" s="73" t="s">
        <v>773</v>
      </c>
      <c r="G209" s="86" t="s">
        <v>774</v>
      </c>
      <c r="H209" s="73" t="s">
        <v>742</v>
      </c>
      <c r="I209" s="73" t="s">
        <v>291</v>
      </c>
      <c r="J209" s="73"/>
      <c r="K209" s="83">
        <v>4.7700000000229394</v>
      </c>
      <c r="L209" s="86" t="s">
        <v>119</v>
      </c>
      <c r="M209" s="87">
        <v>2.6200000000000001E-2</v>
      </c>
      <c r="N209" s="87">
        <v>1.1800000000152931E-2</v>
      </c>
      <c r="O209" s="83">
        <v>6039.3852139999999</v>
      </c>
      <c r="P209" s="85">
        <v>106.96</v>
      </c>
      <c r="Q209" s="83">
        <v>7.9115945999999993E-2</v>
      </c>
      <c r="R209" s="83">
        <v>6.5388423050000011</v>
      </c>
      <c r="S209" s="84">
        <v>8.461124741547794E-6</v>
      </c>
      <c r="T209" s="84">
        <f t="shared" si="7"/>
        <v>3.0179899447454056E-3</v>
      </c>
      <c r="U209" s="84">
        <f>R209/'סכום נכסי הקרן'!$C$42</f>
        <v>1.2657290103604366E-3</v>
      </c>
    </row>
    <row r="210" spans="2:21">
      <c r="B210" s="76" t="s">
        <v>775</v>
      </c>
      <c r="C210" s="73" t="s">
        <v>776</v>
      </c>
      <c r="D210" s="86" t="s">
        <v>110</v>
      </c>
      <c r="E210" s="86" t="s">
        <v>287</v>
      </c>
      <c r="F210" s="73" t="s">
        <v>773</v>
      </c>
      <c r="G210" s="86" t="s">
        <v>774</v>
      </c>
      <c r="H210" s="73" t="s">
        <v>742</v>
      </c>
      <c r="I210" s="73" t="s">
        <v>291</v>
      </c>
      <c r="J210" s="73"/>
      <c r="K210" s="83">
        <v>2.640000000314946</v>
      </c>
      <c r="L210" s="86" t="s">
        <v>119</v>
      </c>
      <c r="M210" s="87">
        <v>3.3500000000000002E-2</v>
      </c>
      <c r="N210" s="87">
        <v>1.0900000000370525E-2</v>
      </c>
      <c r="O210" s="83">
        <v>2019.3625030000001</v>
      </c>
      <c r="P210" s="85">
        <v>106.92</v>
      </c>
      <c r="Q210" s="73"/>
      <c r="R210" s="83">
        <v>2.159102388</v>
      </c>
      <c r="S210" s="84">
        <v>5.8773131122921194E-6</v>
      </c>
      <c r="T210" s="84">
        <f t="shared" si="7"/>
        <v>9.9652950671056013E-4</v>
      </c>
      <c r="U210" s="84">
        <f>R210/'סכום נכסי הקרן'!$C$42</f>
        <v>4.1793920106322167E-4</v>
      </c>
    </row>
    <row r="211" spans="2:21">
      <c r="B211" s="76" t="s">
        <v>777</v>
      </c>
      <c r="C211" s="73" t="s">
        <v>778</v>
      </c>
      <c r="D211" s="86" t="s">
        <v>110</v>
      </c>
      <c r="E211" s="86" t="s">
        <v>287</v>
      </c>
      <c r="F211" s="73" t="s">
        <v>779</v>
      </c>
      <c r="G211" s="86" t="s">
        <v>663</v>
      </c>
      <c r="H211" s="73" t="s">
        <v>593</v>
      </c>
      <c r="I211" s="73" t="s">
        <v>117</v>
      </c>
      <c r="J211" s="73"/>
      <c r="K211" s="83">
        <v>3.8499999998437735</v>
      </c>
      <c r="L211" s="86" t="s">
        <v>119</v>
      </c>
      <c r="M211" s="87">
        <v>2.9500000000000002E-2</v>
      </c>
      <c r="N211" s="87">
        <v>1.7599999998393102E-2</v>
      </c>
      <c r="O211" s="83">
        <v>4281.9969629999996</v>
      </c>
      <c r="P211" s="85">
        <v>104.64</v>
      </c>
      <c r="Q211" s="73"/>
      <c r="R211" s="83">
        <v>4.4806816219999996</v>
      </c>
      <c r="S211" s="84">
        <v>1.420045122778276E-5</v>
      </c>
      <c r="T211" s="84">
        <f t="shared" si="7"/>
        <v>2.0680498855984463E-3</v>
      </c>
      <c r="U211" s="84">
        <f>R211/'סכום נכסי הקרן'!$C$42</f>
        <v>8.6732917703453538E-4</v>
      </c>
    </row>
    <row r="212" spans="2:21">
      <c r="B212" s="76" t="s">
        <v>780</v>
      </c>
      <c r="C212" s="73" t="s">
        <v>781</v>
      </c>
      <c r="D212" s="86" t="s">
        <v>110</v>
      </c>
      <c r="E212" s="86" t="s">
        <v>287</v>
      </c>
      <c r="F212" s="73" t="s">
        <v>779</v>
      </c>
      <c r="G212" s="86" t="s">
        <v>663</v>
      </c>
      <c r="H212" s="73" t="s">
        <v>593</v>
      </c>
      <c r="I212" s="73" t="s">
        <v>117</v>
      </c>
      <c r="J212" s="73"/>
      <c r="K212" s="83">
        <v>5.7000000003137625</v>
      </c>
      <c r="L212" s="86" t="s">
        <v>119</v>
      </c>
      <c r="M212" s="87">
        <v>2.5499999999999998E-2</v>
      </c>
      <c r="N212" s="87">
        <v>2.2900000001324777E-2</v>
      </c>
      <c r="O212" s="83">
        <v>5642.0422239999998</v>
      </c>
      <c r="P212" s="85">
        <v>101.68</v>
      </c>
      <c r="Q212" s="73"/>
      <c r="R212" s="83">
        <v>5.7368284560000005</v>
      </c>
      <c r="S212" s="84">
        <v>1.4105105559999999E-5</v>
      </c>
      <c r="T212" s="84">
        <f t="shared" si="7"/>
        <v>2.6478220130340502E-3</v>
      </c>
      <c r="U212" s="84">
        <f>R212/'סכום נכסי הקרן'!$C$42</f>
        <v>1.1104825388843003E-3</v>
      </c>
    </row>
    <row r="213" spans="2:21">
      <c r="B213" s="76" t="s">
        <v>782</v>
      </c>
      <c r="C213" s="73" t="s">
        <v>783</v>
      </c>
      <c r="D213" s="86" t="s">
        <v>110</v>
      </c>
      <c r="E213" s="86" t="s">
        <v>287</v>
      </c>
      <c r="F213" s="73" t="s">
        <v>784</v>
      </c>
      <c r="G213" s="86" t="s">
        <v>406</v>
      </c>
      <c r="H213" s="73" t="s">
        <v>593</v>
      </c>
      <c r="I213" s="73" t="s">
        <v>117</v>
      </c>
      <c r="J213" s="73"/>
      <c r="K213" s="83">
        <v>1.4699999771701873</v>
      </c>
      <c r="L213" s="86" t="s">
        <v>119</v>
      </c>
      <c r="M213" s="87">
        <v>4.3499999999999997E-2</v>
      </c>
      <c r="N213" s="87">
        <v>8.399999627958607E-3</v>
      </c>
      <c r="O213" s="83">
        <v>11.015872</v>
      </c>
      <c r="P213" s="85">
        <v>107.36</v>
      </c>
      <c r="Q213" s="73"/>
      <c r="R213" s="83">
        <v>1.1826641000000001E-2</v>
      </c>
      <c r="S213" s="84">
        <v>6.3758483576906384E-8</v>
      </c>
      <c r="T213" s="84">
        <f t="shared" si="7"/>
        <v>5.4585631451642331E-6</v>
      </c>
      <c r="U213" s="84">
        <f>R213/'סכום נכסי הקרן'!$C$42</f>
        <v>2.2892924940813604E-6</v>
      </c>
    </row>
    <row r="214" spans="2:21">
      <c r="B214" s="76" t="s">
        <v>785</v>
      </c>
      <c r="C214" s="73" t="s">
        <v>786</v>
      </c>
      <c r="D214" s="86" t="s">
        <v>110</v>
      </c>
      <c r="E214" s="86" t="s">
        <v>287</v>
      </c>
      <c r="F214" s="73" t="s">
        <v>784</v>
      </c>
      <c r="G214" s="86" t="s">
        <v>406</v>
      </c>
      <c r="H214" s="73" t="s">
        <v>593</v>
      </c>
      <c r="I214" s="73" t="s">
        <v>117</v>
      </c>
      <c r="J214" s="73"/>
      <c r="K214" s="83">
        <v>4.5500000001216927</v>
      </c>
      <c r="L214" s="86" t="s">
        <v>119</v>
      </c>
      <c r="M214" s="87">
        <v>3.27E-2</v>
      </c>
      <c r="N214" s="87">
        <v>1.4999999999999999E-2</v>
      </c>
      <c r="O214" s="83">
        <v>2267.0832759999998</v>
      </c>
      <c r="P214" s="85">
        <v>108.74</v>
      </c>
      <c r="Q214" s="73"/>
      <c r="R214" s="83">
        <v>2.4652263539999999</v>
      </c>
      <c r="S214" s="84">
        <v>7.1835664162386357E-6</v>
      </c>
      <c r="T214" s="84">
        <f t="shared" si="7"/>
        <v>1.1378204276625962E-3</v>
      </c>
      <c r="U214" s="84">
        <f>R214/'סכום נכסי הקרן'!$C$42</f>
        <v>4.7719586553982306E-4</v>
      </c>
    </row>
    <row r="215" spans="2:21">
      <c r="B215" s="76" t="s">
        <v>787</v>
      </c>
      <c r="C215" s="73" t="s">
        <v>788</v>
      </c>
      <c r="D215" s="86" t="s">
        <v>110</v>
      </c>
      <c r="E215" s="86" t="s">
        <v>287</v>
      </c>
      <c r="F215" s="73" t="s">
        <v>789</v>
      </c>
      <c r="G215" s="86" t="s">
        <v>115</v>
      </c>
      <c r="H215" s="73" t="s">
        <v>587</v>
      </c>
      <c r="I215" s="73" t="s">
        <v>291</v>
      </c>
      <c r="J215" s="73"/>
      <c r="K215" s="83">
        <v>0.48999999968826596</v>
      </c>
      <c r="L215" s="86" t="s">
        <v>119</v>
      </c>
      <c r="M215" s="87">
        <v>3.3000000000000002E-2</v>
      </c>
      <c r="N215" s="87">
        <v>3.2299999989180997E-2</v>
      </c>
      <c r="O215" s="83">
        <v>542.73163899999997</v>
      </c>
      <c r="P215" s="85">
        <v>100.48</v>
      </c>
      <c r="Q215" s="73"/>
      <c r="R215" s="83">
        <v>0.54533673299999996</v>
      </c>
      <c r="S215" s="84">
        <v>3.7809628770102811E-6</v>
      </c>
      <c r="T215" s="84">
        <f t="shared" si="7"/>
        <v>2.516991081794118E-4</v>
      </c>
      <c r="U215" s="84">
        <f>R215/'סכום נכסי הקרן'!$C$42</f>
        <v>1.0556127387343126E-4</v>
      </c>
    </row>
    <row r="216" spans="2:21">
      <c r="B216" s="76" t="s">
        <v>790</v>
      </c>
      <c r="C216" s="73" t="s">
        <v>791</v>
      </c>
      <c r="D216" s="86" t="s">
        <v>110</v>
      </c>
      <c r="E216" s="86" t="s">
        <v>287</v>
      </c>
      <c r="F216" s="73" t="s">
        <v>586</v>
      </c>
      <c r="G216" s="86" t="s">
        <v>115</v>
      </c>
      <c r="H216" s="73" t="s">
        <v>587</v>
      </c>
      <c r="I216" s="73" t="s">
        <v>291</v>
      </c>
      <c r="J216" s="73"/>
      <c r="K216" s="83">
        <v>3.2999999997034242</v>
      </c>
      <c r="L216" s="86" t="s">
        <v>119</v>
      </c>
      <c r="M216" s="87">
        <v>2.7999999999999997E-2</v>
      </c>
      <c r="N216" s="87">
        <v>3.2599999995093006E-2</v>
      </c>
      <c r="O216" s="83">
        <v>3761.657901</v>
      </c>
      <c r="P216" s="85">
        <v>98.6</v>
      </c>
      <c r="Q216" s="73"/>
      <c r="R216" s="83">
        <v>3.7089946070000002</v>
      </c>
      <c r="S216" s="84">
        <v>1.168807796832241E-5</v>
      </c>
      <c r="T216" s="84">
        <f t="shared" si="7"/>
        <v>1.7118792451198187E-3</v>
      </c>
      <c r="U216" s="84">
        <f>R216/'סכום נכסי הקרן'!$C$42</f>
        <v>7.1795309542188233E-4</v>
      </c>
    </row>
    <row r="217" spans="2:21">
      <c r="B217" s="76" t="s">
        <v>792</v>
      </c>
      <c r="C217" s="73" t="s">
        <v>793</v>
      </c>
      <c r="D217" s="86" t="s">
        <v>110</v>
      </c>
      <c r="E217" s="86" t="s">
        <v>287</v>
      </c>
      <c r="F217" s="73" t="s">
        <v>586</v>
      </c>
      <c r="G217" s="86" t="s">
        <v>115</v>
      </c>
      <c r="H217" s="73" t="s">
        <v>587</v>
      </c>
      <c r="I217" s="73" t="s">
        <v>291</v>
      </c>
      <c r="J217" s="73"/>
      <c r="K217" s="83">
        <v>0.15999999951403002</v>
      </c>
      <c r="L217" s="86" t="s">
        <v>119</v>
      </c>
      <c r="M217" s="87">
        <v>4.2999999999999997E-2</v>
      </c>
      <c r="N217" s="87">
        <v>4.8100000017160811E-2</v>
      </c>
      <c r="O217" s="83">
        <v>656.44193499999994</v>
      </c>
      <c r="P217" s="85">
        <v>100.31</v>
      </c>
      <c r="Q217" s="73"/>
      <c r="R217" s="83">
        <v>0.65847692700000005</v>
      </c>
      <c r="S217" s="84">
        <v>9.8798650391898099E-6</v>
      </c>
      <c r="T217" s="84">
        <f t="shared" si="7"/>
        <v>3.0391874460915821E-4</v>
      </c>
      <c r="U217" s="84">
        <f>R217/'סכום נכסי הקרן'!$C$42</f>
        <v>1.274619130238975E-4</v>
      </c>
    </row>
    <row r="218" spans="2:21">
      <c r="B218" s="76" t="s">
        <v>794</v>
      </c>
      <c r="C218" s="73" t="s">
        <v>795</v>
      </c>
      <c r="D218" s="86" t="s">
        <v>110</v>
      </c>
      <c r="E218" s="86" t="s">
        <v>287</v>
      </c>
      <c r="F218" s="73" t="s">
        <v>586</v>
      </c>
      <c r="G218" s="86" t="s">
        <v>115</v>
      </c>
      <c r="H218" s="73" t="s">
        <v>587</v>
      </c>
      <c r="I218" s="73" t="s">
        <v>291</v>
      </c>
      <c r="J218" s="73"/>
      <c r="K218" s="83">
        <v>0.87999999994066747</v>
      </c>
      <c r="L218" s="86" t="s">
        <v>119</v>
      </c>
      <c r="M218" s="87">
        <v>4.2500000000000003E-2</v>
      </c>
      <c r="N218" s="87">
        <v>3.9000000001977758E-2</v>
      </c>
      <c r="O218" s="83">
        <v>2002.2742330000003</v>
      </c>
      <c r="P218" s="85">
        <v>101.01</v>
      </c>
      <c r="Q218" s="73"/>
      <c r="R218" s="83">
        <v>2.0224972239999999</v>
      </c>
      <c r="S218" s="84">
        <v>7.8102402792852751E-6</v>
      </c>
      <c r="T218" s="84">
        <f t="shared" si="7"/>
        <v>9.3347965902772982E-4</v>
      </c>
      <c r="U218" s="84">
        <f>R218/'סכום נכסי הקרן'!$C$42</f>
        <v>3.9149642863122233E-4</v>
      </c>
    </row>
    <row r="219" spans="2:21">
      <c r="B219" s="76" t="s">
        <v>796</v>
      </c>
      <c r="C219" s="73" t="s">
        <v>797</v>
      </c>
      <c r="D219" s="86" t="s">
        <v>110</v>
      </c>
      <c r="E219" s="86" t="s">
        <v>287</v>
      </c>
      <c r="F219" s="73" t="s">
        <v>586</v>
      </c>
      <c r="G219" s="86" t="s">
        <v>115</v>
      </c>
      <c r="H219" s="73" t="s">
        <v>587</v>
      </c>
      <c r="I219" s="73" t="s">
        <v>291</v>
      </c>
      <c r="J219" s="73"/>
      <c r="K219" s="83">
        <v>1.2999999996700555</v>
      </c>
      <c r="L219" s="86" t="s">
        <v>119</v>
      </c>
      <c r="M219" s="87">
        <v>3.7000000000000005E-2</v>
      </c>
      <c r="N219" s="87">
        <v>3.4699999994143485E-2</v>
      </c>
      <c r="O219" s="83">
        <v>2401.5944709999999</v>
      </c>
      <c r="P219" s="85">
        <v>100.96</v>
      </c>
      <c r="Q219" s="73"/>
      <c r="R219" s="83">
        <v>2.4246498860000001</v>
      </c>
      <c r="S219" s="84">
        <v>1.8318011192409931E-5</v>
      </c>
      <c r="T219" s="84">
        <f t="shared" si="7"/>
        <v>1.1190924377975334E-3</v>
      </c>
      <c r="U219" s="84">
        <f>R219/'סכום נכסי הקרן'!$C$42</f>
        <v>4.693414457067756E-4</v>
      </c>
    </row>
    <row r="220" spans="2:21">
      <c r="B220" s="76" t="s">
        <v>798</v>
      </c>
      <c r="C220" s="73" t="s">
        <v>799</v>
      </c>
      <c r="D220" s="86" t="s">
        <v>110</v>
      </c>
      <c r="E220" s="86" t="s">
        <v>287</v>
      </c>
      <c r="F220" s="73" t="s">
        <v>800</v>
      </c>
      <c r="G220" s="86" t="s">
        <v>140</v>
      </c>
      <c r="H220" s="73" t="s">
        <v>593</v>
      </c>
      <c r="I220" s="73" t="s">
        <v>117</v>
      </c>
      <c r="J220" s="73"/>
      <c r="K220" s="83">
        <v>6.5300000013532191</v>
      </c>
      <c r="L220" s="86" t="s">
        <v>119</v>
      </c>
      <c r="M220" s="87">
        <v>2.5000000000000001E-3</v>
      </c>
      <c r="N220" s="87">
        <v>6.49999999926721E-3</v>
      </c>
      <c r="O220" s="83">
        <v>2099.4563720000001</v>
      </c>
      <c r="P220" s="85">
        <v>97.5</v>
      </c>
      <c r="Q220" s="73"/>
      <c r="R220" s="83">
        <v>2.0469698909999998</v>
      </c>
      <c r="S220" s="84">
        <v>4.1989127440000002E-6</v>
      </c>
      <c r="T220" s="84">
        <f t="shared" si="7"/>
        <v>9.4477497087071857E-4</v>
      </c>
      <c r="U220" s="84">
        <f>R220/'סכום נכסי הקרן'!$C$42</f>
        <v>3.9623362263865457E-4</v>
      </c>
    </row>
    <row r="221" spans="2:21" s="106" customFormat="1">
      <c r="B221" s="76" t="s">
        <v>660</v>
      </c>
      <c r="C221" s="73" t="s">
        <v>661</v>
      </c>
      <c r="D221" s="86" t="s">
        <v>110</v>
      </c>
      <c r="E221" s="86" t="s">
        <v>287</v>
      </c>
      <c r="F221" s="73" t="s">
        <v>662</v>
      </c>
      <c r="G221" s="86" t="s">
        <v>663</v>
      </c>
      <c r="H221" s="73" t="s">
        <v>593</v>
      </c>
      <c r="I221" s="73" t="s">
        <v>117</v>
      </c>
      <c r="J221" s="73"/>
      <c r="K221" s="83">
        <v>4.7200000003204785</v>
      </c>
      <c r="L221" s="86" t="s">
        <v>119</v>
      </c>
      <c r="M221" s="87">
        <v>2.4E-2</v>
      </c>
      <c r="N221" s="87">
        <v>1.7800000002518041E-2</v>
      </c>
      <c r="O221" s="83">
        <v>2529.5161680000001</v>
      </c>
      <c r="P221" s="85">
        <v>103.62</v>
      </c>
      <c r="Q221" s="73"/>
      <c r="R221" s="83">
        <v>2.621084653</v>
      </c>
      <c r="S221" s="84">
        <v>8.7356030722051082E-6</v>
      </c>
      <c r="T221" s="84">
        <f>IFERROR(R221/$R$11,0)</f>
        <v>1.2097565223482629E-3</v>
      </c>
      <c r="U221" s="84">
        <f>R221/'סכום נכסי הקרן'!$C$42</f>
        <v>5.0736548293507406E-4</v>
      </c>
    </row>
    <row r="222" spans="2:21">
      <c r="B222" s="76" t="s">
        <v>801</v>
      </c>
      <c r="C222" s="73" t="s">
        <v>802</v>
      </c>
      <c r="D222" s="86" t="s">
        <v>110</v>
      </c>
      <c r="E222" s="86" t="s">
        <v>287</v>
      </c>
      <c r="F222" s="73" t="s">
        <v>609</v>
      </c>
      <c r="G222" s="86" t="s">
        <v>141</v>
      </c>
      <c r="H222" s="73" t="s">
        <v>587</v>
      </c>
      <c r="I222" s="73" t="s">
        <v>291</v>
      </c>
      <c r="J222" s="73"/>
      <c r="K222" s="83">
        <v>2.4200000005693321</v>
      </c>
      <c r="L222" s="86" t="s">
        <v>119</v>
      </c>
      <c r="M222" s="87">
        <v>4.1399999999999999E-2</v>
      </c>
      <c r="N222" s="87">
        <v>1.6600000002261729E-2</v>
      </c>
      <c r="O222" s="83">
        <v>2372.9148140000002</v>
      </c>
      <c r="P222" s="85">
        <v>106</v>
      </c>
      <c r="Q222" s="83">
        <v>4.9119336E-2</v>
      </c>
      <c r="R222" s="83">
        <v>2.5644090369999999</v>
      </c>
      <c r="S222" s="84">
        <v>4.2162145284405026E-6</v>
      </c>
      <c r="T222" s="84">
        <f t="shared" si="7"/>
        <v>1.1835980020442238E-3</v>
      </c>
      <c r="U222" s="84">
        <f>R222/'סכום נכסי הקרן'!$C$42</f>
        <v>4.9639473796139657E-4</v>
      </c>
    </row>
    <row r="223" spans="2:21">
      <c r="B223" s="76" t="s">
        <v>803</v>
      </c>
      <c r="C223" s="73" t="s">
        <v>804</v>
      </c>
      <c r="D223" s="86" t="s">
        <v>110</v>
      </c>
      <c r="E223" s="86" t="s">
        <v>287</v>
      </c>
      <c r="F223" s="73" t="s">
        <v>609</v>
      </c>
      <c r="G223" s="86" t="s">
        <v>141</v>
      </c>
      <c r="H223" s="73" t="s">
        <v>587</v>
      </c>
      <c r="I223" s="73" t="s">
        <v>291</v>
      </c>
      <c r="J223" s="73"/>
      <c r="K223" s="83">
        <v>4.4600000000695825</v>
      </c>
      <c r="L223" s="86" t="s">
        <v>119</v>
      </c>
      <c r="M223" s="87">
        <v>2.5000000000000001E-2</v>
      </c>
      <c r="N223" s="87">
        <v>2.970000000031478E-2</v>
      </c>
      <c r="O223" s="83">
        <v>12019.156125999998</v>
      </c>
      <c r="P223" s="85">
        <v>97.94</v>
      </c>
      <c r="Q223" s="83">
        <v>0.30047890399999999</v>
      </c>
      <c r="R223" s="83">
        <v>12.072040145999999</v>
      </c>
      <c r="S223" s="84">
        <v>9.8117273299788829E-6</v>
      </c>
      <c r="T223" s="84">
        <f t="shared" si="7"/>
        <v>5.571826643583638E-3</v>
      </c>
      <c r="U223" s="84">
        <f>R223/'סכום נכסי הקרן'!$C$42</f>
        <v>2.3367946058806257E-3</v>
      </c>
    </row>
    <row r="224" spans="2:21">
      <c r="B224" s="76" t="s">
        <v>805</v>
      </c>
      <c r="C224" s="73" t="s">
        <v>806</v>
      </c>
      <c r="D224" s="86" t="s">
        <v>110</v>
      </c>
      <c r="E224" s="86" t="s">
        <v>287</v>
      </c>
      <c r="F224" s="73" t="s">
        <v>609</v>
      </c>
      <c r="G224" s="86" t="s">
        <v>141</v>
      </c>
      <c r="H224" s="73" t="s">
        <v>587</v>
      </c>
      <c r="I224" s="73" t="s">
        <v>291</v>
      </c>
      <c r="J224" s="73"/>
      <c r="K224" s="83">
        <v>3.0599999998351346</v>
      </c>
      <c r="L224" s="86" t="s">
        <v>119</v>
      </c>
      <c r="M224" s="87">
        <v>3.5499999999999997E-2</v>
      </c>
      <c r="N224" s="87">
        <v>2.1499999998969593E-2</v>
      </c>
      <c r="O224" s="83">
        <v>4574.965854</v>
      </c>
      <c r="P224" s="85">
        <v>104.29</v>
      </c>
      <c r="Q224" s="83">
        <v>8.1205645000000007E-2</v>
      </c>
      <c r="R224" s="83">
        <v>4.8524373299999999</v>
      </c>
      <c r="S224" s="84">
        <v>6.4378651373280761E-6</v>
      </c>
      <c r="T224" s="84">
        <f t="shared" si="7"/>
        <v>2.2396330093859391E-3</v>
      </c>
      <c r="U224" s="84">
        <f>R224/'סכום נכסי הקרן'!$C$42</f>
        <v>9.3929023106131295E-4</v>
      </c>
    </row>
    <row r="225" spans="2:21">
      <c r="B225" s="76" t="s">
        <v>807</v>
      </c>
      <c r="C225" s="73" t="s">
        <v>808</v>
      </c>
      <c r="D225" s="86" t="s">
        <v>110</v>
      </c>
      <c r="E225" s="86" t="s">
        <v>287</v>
      </c>
      <c r="F225" s="73" t="s">
        <v>768</v>
      </c>
      <c r="G225" s="86" t="s">
        <v>114</v>
      </c>
      <c r="H225" s="73" t="s">
        <v>593</v>
      </c>
      <c r="I225" s="73" t="s">
        <v>117</v>
      </c>
      <c r="J225" s="73"/>
      <c r="K225" s="83">
        <v>1.7499999998443831</v>
      </c>
      <c r="L225" s="86" t="s">
        <v>119</v>
      </c>
      <c r="M225" s="87">
        <v>2.6499999999999999E-2</v>
      </c>
      <c r="N225" s="87">
        <v>1.3999999998755064E-2</v>
      </c>
      <c r="O225" s="83">
        <v>1568.2398390000003</v>
      </c>
      <c r="P225" s="85">
        <v>102.44</v>
      </c>
      <c r="Q225" s="73"/>
      <c r="R225" s="83">
        <v>1.606504943</v>
      </c>
      <c r="S225" s="84">
        <v>6.3645545887822782E-6</v>
      </c>
      <c r="T225" s="84">
        <f t="shared" si="7"/>
        <v>7.4147923103305214E-4</v>
      </c>
      <c r="U225" s="84">
        <f>R225/'סכום נכסי הקרן'!$C$42</f>
        <v>3.1097246527686973E-4</v>
      </c>
    </row>
    <row r="226" spans="2:21">
      <c r="B226" s="76" t="s">
        <v>809</v>
      </c>
      <c r="C226" s="73" t="s">
        <v>810</v>
      </c>
      <c r="D226" s="86" t="s">
        <v>110</v>
      </c>
      <c r="E226" s="86" t="s">
        <v>287</v>
      </c>
      <c r="F226" s="73" t="s">
        <v>811</v>
      </c>
      <c r="G226" s="86" t="s">
        <v>402</v>
      </c>
      <c r="H226" s="73" t="s">
        <v>587</v>
      </c>
      <c r="I226" s="73" t="s">
        <v>291</v>
      </c>
      <c r="J226" s="73"/>
      <c r="K226" s="83">
        <v>0.729999999912882</v>
      </c>
      <c r="L226" s="86" t="s">
        <v>119</v>
      </c>
      <c r="M226" s="87">
        <v>7.0000000000000007E-2</v>
      </c>
      <c r="N226" s="87">
        <v>6.9099999991412656E-2</v>
      </c>
      <c r="O226" s="83">
        <v>1577.048916</v>
      </c>
      <c r="P226" s="85">
        <v>101.9</v>
      </c>
      <c r="Q226" s="73"/>
      <c r="R226" s="83">
        <v>1.6070129179999997</v>
      </c>
      <c r="S226" s="84">
        <v>3.7227079173281192E-6</v>
      </c>
      <c r="T226" s="84">
        <f t="shared" si="7"/>
        <v>7.4171368590605143E-4</v>
      </c>
      <c r="U226" s="84">
        <f>R226/'סכום נכסי הקרן'!$C$42</f>
        <v>3.1107079440977233E-4</v>
      </c>
    </row>
    <row r="227" spans="2:21">
      <c r="B227" s="76" t="s">
        <v>812</v>
      </c>
      <c r="C227" s="73" t="s">
        <v>813</v>
      </c>
      <c r="D227" s="86" t="s">
        <v>110</v>
      </c>
      <c r="E227" s="86" t="s">
        <v>287</v>
      </c>
      <c r="F227" s="73" t="s">
        <v>814</v>
      </c>
      <c r="G227" s="86" t="s">
        <v>140</v>
      </c>
      <c r="H227" s="73" t="s">
        <v>613</v>
      </c>
      <c r="I227" s="73" t="s">
        <v>117</v>
      </c>
      <c r="J227" s="73"/>
      <c r="K227" s="83">
        <v>4.0599999997119118</v>
      </c>
      <c r="L227" s="86" t="s">
        <v>119</v>
      </c>
      <c r="M227" s="87">
        <v>3.4500000000000003E-2</v>
      </c>
      <c r="N227" s="87">
        <v>1.6299999999588442E-2</v>
      </c>
      <c r="O227" s="83">
        <v>4467.3886640000001</v>
      </c>
      <c r="P227" s="85">
        <v>108.78</v>
      </c>
      <c r="Q227" s="73"/>
      <c r="R227" s="83">
        <v>4.8596252400000006</v>
      </c>
      <c r="S227" s="84">
        <v>8.3968847790433308E-6</v>
      </c>
      <c r="T227" s="84">
        <f t="shared" si="7"/>
        <v>2.2429505752625698E-3</v>
      </c>
      <c r="U227" s="84">
        <f>R227/'סכום נכסי הקרן'!$C$42</f>
        <v>9.4068160063202487E-4</v>
      </c>
    </row>
    <row r="228" spans="2:21">
      <c r="B228" s="76" t="s">
        <v>815</v>
      </c>
      <c r="C228" s="73" t="s">
        <v>816</v>
      </c>
      <c r="D228" s="86" t="s">
        <v>110</v>
      </c>
      <c r="E228" s="86" t="s">
        <v>287</v>
      </c>
      <c r="F228" s="73" t="s">
        <v>817</v>
      </c>
      <c r="G228" s="86" t="s">
        <v>410</v>
      </c>
      <c r="H228" s="73" t="s">
        <v>617</v>
      </c>
      <c r="I228" s="73" t="s">
        <v>291</v>
      </c>
      <c r="J228" s="73"/>
      <c r="K228" s="83">
        <v>2.15</v>
      </c>
      <c r="L228" s="86" t="s">
        <v>119</v>
      </c>
      <c r="M228" s="87">
        <v>5.9000000000000004E-2</v>
      </c>
      <c r="N228" s="87">
        <v>3.2900000000771736E-2</v>
      </c>
      <c r="O228" s="83">
        <v>4903.6442189999998</v>
      </c>
      <c r="P228" s="85">
        <v>105.7</v>
      </c>
      <c r="Q228" s="73"/>
      <c r="R228" s="83">
        <v>5.1831519400000001</v>
      </c>
      <c r="S228" s="84">
        <v>5.4811927832657226E-6</v>
      </c>
      <c r="T228" s="84">
        <f t="shared" si="7"/>
        <v>2.3922736942357933E-3</v>
      </c>
      <c r="U228" s="84">
        <f>R228/'סכום נכסי הקרן'!$C$42</f>
        <v>1.003306926448959E-3</v>
      </c>
    </row>
    <row r="229" spans="2:21">
      <c r="B229" s="76" t="s">
        <v>818</v>
      </c>
      <c r="C229" s="73" t="s">
        <v>819</v>
      </c>
      <c r="D229" s="86" t="s">
        <v>110</v>
      </c>
      <c r="E229" s="86" t="s">
        <v>287</v>
      </c>
      <c r="F229" s="73" t="s">
        <v>817</v>
      </c>
      <c r="G229" s="86" t="s">
        <v>410</v>
      </c>
      <c r="H229" s="73" t="s">
        <v>617</v>
      </c>
      <c r="I229" s="73" t="s">
        <v>291</v>
      </c>
      <c r="J229" s="73"/>
      <c r="K229" s="83">
        <v>4.8299999986283089</v>
      </c>
      <c r="L229" s="86" t="s">
        <v>119</v>
      </c>
      <c r="M229" s="87">
        <v>2.7000000000000003E-2</v>
      </c>
      <c r="N229" s="87">
        <v>4.6399999988242652E-2</v>
      </c>
      <c r="O229" s="83">
        <v>776.65714200000002</v>
      </c>
      <c r="P229" s="85">
        <v>91.99</v>
      </c>
      <c r="Q229" s="73"/>
      <c r="R229" s="83">
        <v>0.71444690600000005</v>
      </c>
      <c r="S229" s="84">
        <v>9.055482424189059E-7</v>
      </c>
      <c r="T229" s="84">
        <f t="shared" si="7"/>
        <v>3.2975157952864343E-4</v>
      </c>
      <c r="U229" s="84">
        <f>R229/'סכום נכסי הקרן'!$C$42</f>
        <v>1.3829606727095643E-4</v>
      </c>
    </row>
    <row r="230" spans="2:21">
      <c r="B230" s="76" t="s">
        <v>820</v>
      </c>
      <c r="C230" s="73" t="s">
        <v>821</v>
      </c>
      <c r="D230" s="86" t="s">
        <v>110</v>
      </c>
      <c r="E230" s="86" t="s">
        <v>287</v>
      </c>
      <c r="F230" s="73" t="s">
        <v>822</v>
      </c>
      <c r="G230" s="86" t="s">
        <v>402</v>
      </c>
      <c r="H230" s="73" t="s">
        <v>613</v>
      </c>
      <c r="I230" s="73" t="s">
        <v>117</v>
      </c>
      <c r="J230" s="73"/>
      <c r="K230" s="83">
        <v>2.4100000005491395</v>
      </c>
      <c r="L230" s="86" t="s">
        <v>119</v>
      </c>
      <c r="M230" s="87">
        <v>4.5999999999999999E-2</v>
      </c>
      <c r="N230" s="87">
        <v>6.0900000010392814E-2</v>
      </c>
      <c r="O230" s="83">
        <v>2250.943221</v>
      </c>
      <c r="P230" s="85">
        <v>97.89</v>
      </c>
      <c r="Q230" s="73"/>
      <c r="R230" s="83">
        <v>2.203448319</v>
      </c>
      <c r="S230" s="84">
        <v>1.0009134915549941E-5</v>
      </c>
      <c r="T230" s="84">
        <f t="shared" si="7"/>
        <v>1.0169972848898924E-3</v>
      </c>
      <c r="U230" s="84">
        <f>R230/'סכום נכסי הקרן'!$C$42</f>
        <v>4.2652327890758593E-4</v>
      </c>
    </row>
    <row r="231" spans="2:21">
      <c r="B231" s="76" t="s">
        <v>823</v>
      </c>
      <c r="C231" s="73" t="s">
        <v>824</v>
      </c>
      <c r="D231" s="86" t="s">
        <v>110</v>
      </c>
      <c r="E231" s="86" t="s">
        <v>287</v>
      </c>
      <c r="F231" s="73" t="s">
        <v>825</v>
      </c>
      <c r="G231" s="86" t="s">
        <v>402</v>
      </c>
      <c r="H231" s="73" t="s">
        <v>613</v>
      </c>
      <c r="I231" s="73" t="s">
        <v>117</v>
      </c>
      <c r="J231" s="73"/>
      <c r="K231" s="83">
        <v>3.9399999998225983</v>
      </c>
      <c r="L231" s="86" t="s">
        <v>119</v>
      </c>
      <c r="M231" s="87">
        <v>5.2400000000000002E-2</v>
      </c>
      <c r="N231" s="87">
        <v>2.5099999999112988E-2</v>
      </c>
      <c r="O231" s="83">
        <v>2487.3832560000001</v>
      </c>
      <c r="P231" s="85">
        <v>113.31</v>
      </c>
      <c r="Q231" s="73"/>
      <c r="R231" s="83">
        <v>2.8184538750000003</v>
      </c>
      <c r="S231" s="84">
        <v>9.9495330239999997E-6</v>
      </c>
      <c r="T231" s="84">
        <f t="shared" si="7"/>
        <v>1.3008519027862874E-3</v>
      </c>
      <c r="U231" s="84">
        <f>R231/'סכום נכסי הקרן'!$C$42</f>
        <v>5.4557040337590581E-4</v>
      </c>
    </row>
    <row r="232" spans="2:21">
      <c r="B232" s="76" t="s">
        <v>826</v>
      </c>
      <c r="C232" s="73" t="s">
        <v>827</v>
      </c>
      <c r="D232" s="86" t="s">
        <v>110</v>
      </c>
      <c r="E232" s="86" t="s">
        <v>287</v>
      </c>
      <c r="F232" s="73" t="s">
        <v>828</v>
      </c>
      <c r="G232" s="86" t="s">
        <v>829</v>
      </c>
      <c r="H232" s="73" t="s">
        <v>830</v>
      </c>
      <c r="I232" s="73" t="s">
        <v>117</v>
      </c>
      <c r="J232" s="73"/>
      <c r="K232" s="83">
        <v>5.0400000004270558</v>
      </c>
      <c r="L232" s="86" t="s">
        <v>119</v>
      </c>
      <c r="M232" s="87">
        <v>0.04</v>
      </c>
      <c r="N232" s="87">
        <v>-2.0000000022878033E-4</v>
      </c>
      <c r="O232" s="83">
        <v>4281.8</v>
      </c>
      <c r="P232" s="85">
        <v>122.5</v>
      </c>
      <c r="Q232" s="73"/>
      <c r="R232" s="83">
        <v>5.2452047940000011</v>
      </c>
      <c r="S232" s="84">
        <v>1.4272666666666668E-5</v>
      </c>
      <c r="T232" s="84">
        <f t="shared" si="7"/>
        <v>2.4209140682774728E-3</v>
      </c>
      <c r="U232" s="84">
        <f>R232/'סכום נכסי הקרן'!$C$42</f>
        <v>1.0153185477451941E-3</v>
      </c>
    </row>
    <row r="233" spans="2:21">
      <c r="B233" s="76" t="s">
        <v>831</v>
      </c>
      <c r="C233" s="73" t="s">
        <v>832</v>
      </c>
      <c r="D233" s="86" t="s">
        <v>110</v>
      </c>
      <c r="E233" s="86" t="s">
        <v>287</v>
      </c>
      <c r="F233" s="73" t="s">
        <v>828</v>
      </c>
      <c r="G233" s="86" t="s">
        <v>829</v>
      </c>
      <c r="H233" s="73" t="s">
        <v>830</v>
      </c>
      <c r="I233" s="73" t="s">
        <v>117</v>
      </c>
      <c r="J233" s="73"/>
      <c r="K233" s="83">
        <v>2.9700000000664994</v>
      </c>
      <c r="L233" s="86" t="s">
        <v>119</v>
      </c>
      <c r="M233" s="87">
        <v>4.2500000000000003E-2</v>
      </c>
      <c r="N233" s="87">
        <v>5.6300000001682046E-2</v>
      </c>
      <c r="O233" s="83">
        <v>2655.460517</v>
      </c>
      <c r="P233" s="85">
        <v>96.27</v>
      </c>
      <c r="Q233" s="73"/>
      <c r="R233" s="83">
        <v>2.5564118389999999</v>
      </c>
      <c r="S233" s="84">
        <v>3.9316698009201121E-6</v>
      </c>
      <c r="T233" s="84">
        <f t="shared" si="7"/>
        <v>1.1799069108656397E-3</v>
      </c>
      <c r="U233" s="84">
        <f>R233/'סכום נכסי הקרן'!$C$42</f>
        <v>4.9484671385589764E-4</v>
      </c>
    </row>
    <row r="234" spans="2:21">
      <c r="B234" s="76" t="s">
        <v>833</v>
      </c>
      <c r="C234" s="73" t="s">
        <v>834</v>
      </c>
      <c r="D234" s="86" t="s">
        <v>110</v>
      </c>
      <c r="E234" s="86" t="s">
        <v>287</v>
      </c>
      <c r="F234" s="73" t="s">
        <v>828</v>
      </c>
      <c r="G234" s="86" t="s">
        <v>829</v>
      </c>
      <c r="H234" s="73" t="s">
        <v>830</v>
      </c>
      <c r="I234" s="73" t="s">
        <v>117</v>
      </c>
      <c r="J234" s="73"/>
      <c r="K234" s="83">
        <v>4.6500000000128958</v>
      </c>
      <c r="L234" s="86" t="s">
        <v>119</v>
      </c>
      <c r="M234" s="87">
        <v>3.1600000000000003E-2</v>
      </c>
      <c r="N234" s="87">
        <v>5.5800000000154754E-2</v>
      </c>
      <c r="O234" s="83">
        <v>4281.8</v>
      </c>
      <c r="P234" s="85">
        <v>90.55</v>
      </c>
      <c r="Q234" s="73"/>
      <c r="R234" s="83">
        <v>3.877170043</v>
      </c>
      <c r="S234" s="84">
        <v>1.8696102104173852E-5</v>
      </c>
      <c r="T234" s="84">
        <f t="shared" si="7"/>
        <v>1.7895002904252039E-3</v>
      </c>
      <c r="U234" s="84">
        <f>R234/'סכום נכסי הקרן'!$C$42</f>
        <v>7.5050695101990547E-4</v>
      </c>
    </row>
    <row r="235" spans="2:21">
      <c r="B235" s="76" t="s">
        <v>835</v>
      </c>
      <c r="C235" s="73" t="s">
        <v>836</v>
      </c>
      <c r="D235" s="86" t="s">
        <v>110</v>
      </c>
      <c r="E235" s="86" t="s">
        <v>287</v>
      </c>
      <c r="F235" s="73" t="s">
        <v>837</v>
      </c>
      <c r="G235" s="86" t="s">
        <v>402</v>
      </c>
      <c r="H235" s="73" t="s">
        <v>838</v>
      </c>
      <c r="I235" s="73" t="s">
        <v>117</v>
      </c>
      <c r="J235" s="73"/>
      <c r="K235" s="83">
        <v>2.6500000000592121</v>
      </c>
      <c r="L235" s="86" t="s">
        <v>119</v>
      </c>
      <c r="M235" s="87">
        <v>4.9500000000000002E-2</v>
      </c>
      <c r="N235" s="87">
        <v>0.25760000001247402</v>
      </c>
      <c r="O235" s="83">
        <v>4079.331897</v>
      </c>
      <c r="P235" s="85">
        <v>62.1</v>
      </c>
      <c r="Q235" s="73"/>
      <c r="R235" s="83">
        <v>2.5332651089999998</v>
      </c>
      <c r="S235" s="84">
        <v>7.0412598618055891E-6</v>
      </c>
      <c r="T235" s="84">
        <f t="shared" si="7"/>
        <v>1.169223582665429E-3</v>
      </c>
      <c r="U235" s="84">
        <f>R235/'סכום נכסי הקרן'!$C$42</f>
        <v>4.9036618254937297E-4</v>
      </c>
    </row>
    <row r="236" spans="2:21">
      <c r="B236" s="76" t="s">
        <v>839</v>
      </c>
      <c r="C236" s="73" t="s">
        <v>840</v>
      </c>
      <c r="D236" s="86" t="s">
        <v>110</v>
      </c>
      <c r="E236" s="86" t="s">
        <v>287</v>
      </c>
      <c r="F236" s="73" t="s">
        <v>837</v>
      </c>
      <c r="G236" s="86" t="s">
        <v>402</v>
      </c>
      <c r="H236" s="73" t="s">
        <v>838</v>
      </c>
      <c r="I236" s="73" t="s">
        <v>117</v>
      </c>
      <c r="J236" s="73"/>
      <c r="K236" s="83">
        <v>3.1300000001084451</v>
      </c>
      <c r="L236" s="86" t="s">
        <v>119</v>
      </c>
      <c r="M236" s="87">
        <v>0.04</v>
      </c>
      <c r="N236" s="87">
        <v>9.2400000002760427E-2</v>
      </c>
      <c r="O236" s="83">
        <v>6995.425518</v>
      </c>
      <c r="P236" s="85">
        <v>87</v>
      </c>
      <c r="Q236" s="73"/>
      <c r="R236" s="83">
        <v>6.0860203180000001</v>
      </c>
      <c r="S236" s="84">
        <v>8.5285209774224339E-6</v>
      </c>
      <c r="T236" s="84">
        <f t="shared" si="7"/>
        <v>2.8089908375975481E-3</v>
      </c>
      <c r="U236" s="84">
        <f>R236/'סכום נכסי הקרן'!$C$42</f>
        <v>1.1780758909333644E-3</v>
      </c>
    </row>
    <row r="237" spans="2:21">
      <c r="B237" s="76" t="s">
        <v>841</v>
      </c>
      <c r="C237" s="73" t="s">
        <v>842</v>
      </c>
      <c r="D237" s="86" t="s">
        <v>110</v>
      </c>
      <c r="E237" s="86" t="s">
        <v>287</v>
      </c>
      <c r="F237" s="73" t="s">
        <v>814</v>
      </c>
      <c r="G237" s="86" t="s">
        <v>140</v>
      </c>
      <c r="H237" s="73" t="s">
        <v>624</v>
      </c>
      <c r="I237" s="73"/>
      <c r="J237" s="73"/>
      <c r="K237" s="83">
        <v>3.2099999986480374</v>
      </c>
      <c r="L237" s="86" t="s">
        <v>119</v>
      </c>
      <c r="M237" s="87">
        <v>4.2500000000000003E-2</v>
      </c>
      <c r="N237" s="87">
        <v>1.4899999981708743E-2</v>
      </c>
      <c r="O237" s="83">
        <v>454.76718099999999</v>
      </c>
      <c r="P237" s="85">
        <v>110.6</v>
      </c>
      <c r="Q237" s="73"/>
      <c r="R237" s="83">
        <v>0.50297250800000004</v>
      </c>
      <c r="S237" s="84">
        <v>3.9170299827734712E-6</v>
      </c>
      <c r="T237" s="84">
        <f t="shared" si="7"/>
        <v>2.3214598254902828E-4</v>
      </c>
      <c r="U237" s="84">
        <f>R237/'סכום נכסי הקרן'!$C$42</f>
        <v>9.7360796467372025E-5</v>
      </c>
    </row>
    <row r="238" spans="2:21">
      <c r="B238" s="72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83"/>
      <c r="P238" s="85"/>
      <c r="Q238" s="73"/>
      <c r="R238" s="73"/>
      <c r="S238" s="73"/>
      <c r="T238" s="84"/>
      <c r="U238" s="73"/>
    </row>
    <row r="239" spans="2:21">
      <c r="B239" s="89" t="s">
        <v>43</v>
      </c>
      <c r="C239" s="71"/>
      <c r="D239" s="71"/>
      <c r="E239" s="71"/>
      <c r="F239" s="71"/>
      <c r="G239" s="71"/>
      <c r="H239" s="71"/>
      <c r="I239" s="71"/>
      <c r="J239" s="71"/>
      <c r="K239" s="80">
        <v>3.6385059273805216</v>
      </c>
      <c r="L239" s="71"/>
      <c r="M239" s="71"/>
      <c r="N239" s="91">
        <v>6.1326634482637976E-2</v>
      </c>
      <c r="O239" s="80"/>
      <c r="P239" s="82"/>
      <c r="Q239" s="71"/>
      <c r="R239" s="80">
        <v>62.023731665999996</v>
      </c>
      <c r="S239" s="71"/>
      <c r="T239" s="81">
        <f t="shared" si="7"/>
        <v>2.8626932685077985E-2</v>
      </c>
      <c r="U239" s="81">
        <f>R239/'סכום נכסי הקרן'!$C$42</f>
        <v>1.2005984062413849E-2</v>
      </c>
    </row>
    <row r="240" spans="2:21">
      <c r="B240" s="76" t="s">
        <v>843</v>
      </c>
      <c r="C240" s="73" t="s">
        <v>844</v>
      </c>
      <c r="D240" s="86" t="s">
        <v>110</v>
      </c>
      <c r="E240" s="86" t="s">
        <v>287</v>
      </c>
      <c r="F240" s="73" t="s">
        <v>681</v>
      </c>
      <c r="G240" s="86" t="s">
        <v>113</v>
      </c>
      <c r="H240" s="73" t="s">
        <v>373</v>
      </c>
      <c r="I240" s="73" t="s">
        <v>291</v>
      </c>
      <c r="J240" s="73"/>
      <c r="K240" s="83">
        <v>2.3800000000025863</v>
      </c>
      <c r="L240" s="86" t="s">
        <v>119</v>
      </c>
      <c r="M240" s="87">
        <v>3.49E-2</v>
      </c>
      <c r="N240" s="87">
        <v>3.780000000037069E-2</v>
      </c>
      <c r="O240" s="83">
        <v>25988.635768</v>
      </c>
      <c r="P240" s="85">
        <v>89.27</v>
      </c>
      <c r="Q240" s="73"/>
      <c r="R240" s="83">
        <v>23.200054962999999</v>
      </c>
      <c r="S240" s="84">
        <v>1.5477282827841125E-5</v>
      </c>
      <c r="T240" s="84">
        <f t="shared" si="7"/>
        <v>1.0707940233141122E-2</v>
      </c>
      <c r="U240" s="84">
        <f>R240/'סכום נכסי הקרן'!$C$42</f>
        <v>4.4908534628785059E-3</v>
      </c>
    </row>
    <row r="241" spans="2:21">
      <c r="B241" s="76" t="s">
        <v>845</v>
      </c>
      <c r="C241" s="73" t="s">
        <v>846</v>
      </c>
      <c r="D241" s="86" t="s">
        <v>110</v>
      </c>
      <c r="E241" s="86" t="s">
        <v>287</v>
      </c>
      <c r="F241" s="73" t="s">
        <v>681</v>
      </c>
      <c r="G241" s="86" t="s">
        <v>113</v>
      </c>
      <c r="H241" s="73" t="s">
        <v>373</v>
      </c>
      <c r="I241" s="73" t="s">
        <v>291</v>
      </c>
      <c r="J241" s="73"/>
      <c r="K241" s="83">
        <v>5.270000000508424</v>
      </c>
      <c r="L241" s="86" t="s">
        <v>119</v>
      </c>
      <c r="M241" s="87">
        <v>3.7699999999999997E-2</v>
      </c>
      <c r="N241" s="87">
        <v>3.1100000003188424E-2</v>
      </c>
      <c r="O241" s="83">
        <v>2361.7552439999999</v>
      </c>
      <c r="P241" s="85">
        <v>98.27</v>
      </c>
      <c r="Q241" s="73"/>
      <c r="R241" s="83">
        <v>2.320896866</v>
      </c>
      <c r="S241" s="84">
        <v>1.6732474027262164E-5</v>
      </c>
      <c r="T241" s="84">
        <f t="shared" si="7"/>
        <v>1.0712054332650135E-3</v>
      </c>
      <c r="U241" s="84">
        <f>R241/'סכום נכסי הקרן'!$C$42</f>
        <v>4.4925788944390492E-4</v>
      </c>
    </row>
    <row r="242" spans="2:21">
      <c r="B242" s="76" t="s">
        <v>847</v>
      </c>
      <c r="C242" s="73" t="s">
        <v>848</v>
      </c>
      <c r="D242" s="86" t="s">
        <v>110</v>
      </c>
      <c r="E242" s="86" t="s">
        <v>287</v>
      </c>
      <c r="F242" s="73" t="s">
        <v>849</v>
      </c>
      <c r="G242" s="86" t="s">
        <v>113</v>
      </c>
      <c r="H242" s="73" t="s">
        <v>579</v>
      </c>
      <c r="I242" s="73" t="s">
        <v>117</v>
      </c>
      <c r="J242" s="73"/>
      <c r="K242" s="83">
        <v>4.5399999999052838</v>
      </c>
      <c r="L242" s="86" t="s">
        <v>119</v>
      </c>
      <c r="M242" s="87">
        <v>4.6900000000000004E-2</v>
      </c>
      <c r="N242" s="87">
        <v>8.1099999998482594E-2</v>
      </c>
      <c r="O242" s="83">
        <v>12923.582354000002</v>
      </c>
      <c r="P242" s="85">
        <v>80.06</v>
      </c>
      <c r="Q242" s="73"/>
      <c r="R242" s="83">
        <v>10.346620587</v>
      </c>
      <c r="S242" s="84">
        <v>6.9774776253719196E-6</v>
      </c>
      <c r="T242" s="84">
        <f t="shared" si="7"/>
        <v>4.77546260288071E-3</v>
      </c>
      <c r="U242" s="84">
        <f>R242/'סכום נכסי הקרן'!$C$42</f>
        <v>2.0028037419015914E-3</v>
      </c>
    </row>
    <row r="243" spans="2:21">
      <c r="B243" s="76" t="s">
        <v>850</v>
      </c>
      <c r="C243" s="73" t="s">
        <v>851</v>
      </c>
      <c r="D243" s="86" t="s">
        <v>110</v>
      </c>
      <c r="E243" s="86" t="s">
        <v>287</v>
      </c>
      <c r="F243" s="73" t="s">
        <v>849</v>
      </c>
      <c r="G243" s="86" t="s">
        <v>113</v>
      </c>
      <c r="H243" s="73" t="s">
        <v>579</v>
      </c>
      <c r="I243" s="73" t="s">
        <v>117</v>
      </c>
      <c r="J243" s="73"/>
      <c r="K243" s="83">
        <v>4.7499999999293685</v>
      </c>
      <c r="L243" s="86" t="s">
        <v>119</v>
      </c>
      <c r="M243" s="87">
        <v>4.6900000000000004E-2</v>
      </c>
      <c r="N243" s="87">
        <v>8.1099999999274849E-2</v>
      </c>
      <c r="O243" s="83">
        <v>26228.540735999999</v>
      </c>
      <c r="P243" s="85">
        <v>80.97</v>
      </c>
      <c r="Q243" s="73"/>
      <c r="R243" s="83">
        <v>21.237250714000002</v>
      </c>
      <c r="S243" s="84">
        <v>1.7061917326320957E-5</v>
      </c>
      <c r="T243" s="84">
        <f t="shared" si="7"/>
        <v>9.8020117505936977E-3</v>
      </c>
      <c r="U243" s="84">
        <f>R243/'סכום נכסי הקרן'!$C$42</f>
        <v>4.110911851850768E-3</v>
      </c>
    </row>
    <row r="244" spans="2:21">
      <c r="B244" s="76" t="s">
        <v>852</v>
      </c>
      <c r="C244" s="73" t="s">
        <v>853</v>
      </c>
      <c r="D244" s="86" t="s">
        <v>110</v>
      </c>
      <c r="E244" s="86" t="s">
        <v>287</v>
      </c>
      <c r="F244" s="73" t="s">
        <v>854</v>
      </c>
      <c r="G244" s="86" t="s">
        <v>113</v>
      </c>
      <c r="H244" s="73" t="s">
        <v>593</v>
      </c>
      <c r="I244" s="73" t="s">
        <v>117</v>
      </c>
      <c r="J244" s="73"/>
      <c r="K244" s="83">
        <v>0.98999999770356861</v>
      </c>
      <c r="L244" s="86" t="s">
        <v>119</v>
      </c>
      <c r="M244" s="87">
        <v>4.4999999999999998E-2</v>
      </c>
      <c r="N244" s="87">
        <v>5.589999989352909E-2</v>
      </c>
      <c r="O244" s="83">
        <v>287.10385300000002</v>
      </c>
      <c r="P244" s="85">
        <v>83.42</v>
      </c>
      <c r="Q244" s="73"/>
      <c r="R244" s="83">
        <v>0.239502045</v>
      </c>
      <c r="S244" s="84">
        <v>1.9017661325946003E-7</v>
      </c>
      <c r="T244" s="84">
        <f t="shared" si="7"/>
        <v>1.1054170292549386E-4</v>
      </c>
      <c r="U244" s="84">
        <f>R244/'סכום נכסי הקרן'!$C$42</f>
        <v>4.6360605173999634E-5</v>
      </c>
    </row>
    <row r="245" spans="2:21">
      <c r="B245" s="76" t="s">
        <v>855</v>
      </c>
      <c r="C245" s="73" t="s">
        <v>856</v>
      </c>
      <c r="D245" s="86" t="s">
        <v>110</v>
      </c>
      <c r="E245" s="86" t="s">
        <v>287</v>
      </c>
      <c r="F245" s="73" t="s">
        <v>817</v>
      </c>
      <c r="G245" s="86" t="s">
        <v>410</v>
      </c>
      <c r="H245" s="73" t="s">
        <v>617</v>
      </c>
      <c r="I245" s="73" t="s">
        <v>291</v>
      </c>
      <c r="J245" s="73"/>
      <c r="K245" s="83">
        <v>1.6500000000750574</v>
      </c>
      <c r="L245" s="86" t="s">
        <v>119</v>
      </c>
      <c r="M245" s="87">
        <v>6.7000000000000004E-2</v>
      </c>
      <c r="N245" s="87">
        <v>5.8400000002702068E-2</v>
      </c>
      <c r="O245" s="83">
        <v>3161.6396559999998</v>
      </c>
      <c r="P245" s="85">
        <v>84.28</v>
      </c>
      <c r="Q245" s="73"/>
      <c r="R245" s="83">
        <v>2.6646298919999998</v>
      </c>
      <c r="S245" s="84">
        <v>3.0885870032464759E-6</v>
      </c>
      <c r="T245" s="84">
        <f t="shared" si="7"/>
        <v>1.2298547426927179E-3</v>
      </c>
      <c r="U245" s="84">
        <f>R245/'סכום נכסי הקרן'!$C$42</f>
        <v>5.1579457017934555E-4</v>
      </c>
    </row>
    <row r="246" spans="2:21">
      <c r="B246" s="76" t="s">
        <v>857</v>
      </c>
      <c r="C246" s="73" t="s">
        <v>858</v>
      </c>
      <c r="D246" s="86" t="s">
        <v>110</v>
      </c>
      <c r="E246" s="86" t="s">
        <v>287</v>
      </c>
      <c r="F246" s="73" t="s">
        <v>817</v>
      </c>
      <c r="G246" s="86" t="s">
        <v>410</v>
      </c>
      <c r="H246" s="73" t="s">
        <v>617</v>
      </c>
      <c r="I246" s="73" t="s">
        <v>291</v>
      </c>
      <c r="J246" s="73"/>
      <c r="K246" s="83">
        <v>2.8500000004218831</v>
      </c>
      <c r="L246" s="86" t="s">
        <v>119</v>
      </c>
      <c r="M246" s="87">
        <v>4.7E-2</v>
      </c>
      <c r="N246" s="87">
        <v>6.1600000005757459E-2</v>
      </c>
      <c r="O246" s="83">
        <v>2346.8567699999999</v>
      </c>
      <c r="P246" s="85">
        <v>85.85</v>
      </c>
      <c r="Q246" s="73"/>
      <c r="R246" s="83">
        <v>2.0147765990000002</v>
      </c>
      <c r="S246" s="84">
        <v>3.3773136730117604E-6</v>
      </c>
      <c r="T246" s="84">
        <f t="shared" si="7"/>
        <v>9.2991621957923113E-4</v>
      </c>
      <c r="U246" s="84">
        <f>R246/'סכום נכסי הקרן'!$C$42</f>
        <v>3.9000194098573482E-4</v>
      </c>
    </row>
    <row r="247" spans="2:21">
      <c r="B247" s="72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83"/>
      <c r="P247" s="85"/>
      <c r="Q247" s="73"/>
      <c r="R247" s="73"/>
      <c r="S247" s="73"/>
      <c r="T247" s="84"/>
      <c r="U247" s="73"/>
    </row>
    <row r="248" spans="2:21">
      <c r="B248" s="70" t="s">
        <v>178</v>
      </c>
      <c r="C248" s="71"/>
      <c r="D248" s="71"/>
      <c r="E248" s="71"/>
      <c r="F248" s="71"/>
      <c r="G248" s="71"/>
      <c r="H248" s="71"/>
      <c r="I248" s="71"/>
      <c r="J248" s="71"/>
      <c r="K248" s="80">
        <v>7.2640281792847379</v>
      </c>
      <c r="L248" s="71"/>
      <c r="M248" s="71"/>
      <c r="N248" s="91">
        <v>2.7630781084263409E-2</v>
      </c>
      <c r="O248" s="80"/>
      <c r="P248" s="82"/>
      <c r="Q248" s="71"/>
      <c r="R248" s="80">
        <v>399.09486397800003</v>
      </c>
      <c r="S248" s="71"/>
      <c r="T248" s="81">
        <f t="shared" si="7"/>
        <v>0.18420145804160654</v>
      </c>
      <c r="U248" s="81">
        <f>R248/'סכום נכסי הקרן'!$C$42</f>
        <v>7.7253116631447336E-2</v>
      </c>
    </row>
    <row r="249" spans="2:21">
      <c r="B249" s="89" t="s">
        <v>59</v>
      </c>
      <c r="C249" s="71"/>
      <c r="D249" s="71"/>
      <c r="E249" s="71"/>
      <c r="F249" s="71"/>
      <c r="G249" s="71"/>
      <c r="H249" s="71"/>
      <c r="I249" s="71"/>
      <c r="J249" s="71"/>
      <c r="K249" s="80">
        <v>7.2191002889858336</v>
      </c>
      <c r="L249" s="71"/>
      <c r="M249" s="71"/>
      <c r="N249" s="91">
        <v>3.0809529125302371E-2</v>
      </c>
      <c r="O249" s="80"/>
      <c r="P249" s="82"/>
      <c r="Q249" s="71"/>
      <c r="R249" s="80">
        <v>40.581467588000002</v>
      </c>
      <c r="S249" s="71"/>
      <c r="T249" s="81">
        <f t="shared" si="7"/>
        <v>1.8730297415177621E-2</v>
      </c>
      <c r="U249" s="81">
        <f>R249/'סכום נכסי הקרן'!$C$42</f>
        <v>7.8553876073531297E-3</v>
      </c>
    </row>
    <row r="250" spans="2:21">
      <c r="B250" s="76" t="s">
        <v>859</v>
      </c>
      <c r="C250" s="73" t="s">
        <v>860</v>
      </c>
      <c r="D250" s="86" t="s">
        <v>27</v>
      </c>
      <c r="E250" s="86" t="s">
        <v>861</v>
      </c>
      <c r="F250" s="73" t="s">
        <v>308</v>
      </c>
      <c r="G250" s="86" t="s">
        <v>297</v>
      </c>
      <c r="H250" s="73" t="s">
        <v>862</v>
      </c>
      <c r="I250" s="73" t="s">
        <v>282</v>
      </c>
      <c r="J250" s="73"/>
      <c r="K250" s="83">
        <v>4.6499999997107464</v>
      </c>
      <c r="L250" s="86" t="s">
        <v>118</v>
      </c>
      <c r="M250" s="87">
        <v>3.2750000000000001E-2</v>
      </c>
      <c r="N250" s="87">
        <v>2.539999999759697E-2</v>
      </c>
      <c r="O250" s="83">
        <v>2012.1033600000001</v>
      </c>
      <c r="P250" s="85">
        <v>104.21368</v>
      </c>
      <c r="Q250" s="73"/>
      <c r="R250" s="83">
        <v>6.7414916029999992</v>
      </c>
      <c r="S250" s="84">
        <v>2.6828044800000001E-6</v>
      </c>
      <c r="T250" s="84">
        <f t="shared" si="7"/>
        <v>3.1115223339889951E-3</v>
      </c>
      <c r="U250" s="84">
        <f>R250/'סכום נכסי הקרן'!$C$42</f>
        <v>1.3049559993966518E-3</v>
      </c>
    </row>
    <row r="251" spans="2:21">
      <c r="B251" s="76" t="s">
        <v>863</v>
      </c>
      <c r="C251" s="73" t="s">
        <v>864</v>
      </c>
      <c r="D251" s="86" t="s">
        <v>27</v>
      </c>
      <c r="E251" s="86" t="s">
        <v>861</v>
      </c>
      <c r="F251" s="73" t="s">
        <v>865</v>
      </c>
      <c r="G251" s="86" t="s">
        <v>866</v>
      </c>
      <c r="H251" s="73" t="s">
        <v>867</v>
      </c>
      <c r="I251" s="73" t="s">
        <v>868</v>
      </c>
      <c r="J251" s="73"/>
      <c r="K251" s="83">
        <v>2.81000000011006</v>
      </c>
      <c r="L251" s="86" t="s">
        <v>118</v>
      </c>
      <c r="M251" s="87">
        <v>5.0819999999999997E-2</v>
      </c>
      <c r="N251" s="87">
        <v>3.7100000002601413E-2</v>
      </c>
      <c r="O251" s="83">
        <v>1203.9748340000001</v>
      </c>
      <c r="P251" s="85">
        <v>103.28212000000001</v>
      </c>
      <c r="Q251" s="73"/>
      <c r="R251" s="83">
        <v>3.9978225759999999</v>
      </c>
      <c r="S251" s="84">
        <v>3.7624213562500002E-6</v>
      </c>
      <c r="T251" s="84">
        <f t="shared" si="7"/>
        <v>1.8451872323053634E-3</v>
      </c>
      <c r="U251" s="84">
        <f>R251/'סכום נכסי הקרן'!$C$42</f>
        <v>7.7386175972584347E-4</v>
      </c>
    </row>
    <row r="252" spans="2:21">
      <c r="B252" s="76" t="s">
        <v>869</v>
      </c>
      <c r="C252" s="73" t="s">
        <v>870</v>
      </c>
      <c r="D252" s="86" t="s">
        <v>27</v>
      </c>
      <c r="E252" s="86" t="s">
        <v>861</v>
      </c>
      <c r="F252" s="73" t="s">
        <v>865</v>
      </c>
      <c r="G252" s="86" t="s">
        <v>866</v>
      </c>
      <c r="H252" s="73" t="s">
        <v>867</v>
      </c>
      <c r="I252" s="73" t="s">
        <v>868</v>
      </c>
      <c r="J252" s="73"/>
      <c r="K252" s="83">
        <v>4.4499999998467761</v>
      </c>
      <c r="L252" s="86" t="s">
        <v>118</v>
      </c>
      <c r="M252" s="87">
        <v>5.4120000000000001E-2</v>
      </c>
      <c r="N252" s="87">
        <v>4.4999999999098685E-2</v>
      </c>
      <c r="O252" s="83">
        <v>1673.031207</v>
      </c>
      <c r="P252" s="85">
        <v>103.136</v>
      </c>
      <c r="Q252" s="73"/>
      <c r="R252" s="83">
        <v>5.5474743530000001</v>
      </c>
      <c r="S252" s="84">
        <v>5.2282225218750003E-6</v>
      </c>
      <c r="T252" s="84">
        <f t="shared" si="7"/>
        <v>2.560425995177295E-3</v>
      </c>
      <c r="U252" s="84">
        <f>R252/'סכום נכסי הקרן'!$C$42</f>
        <v>1.0738291115314782E-3</v>
      </c>
    </row>
    <row r="253" spans="2:21">
      <c r="B253" s="76" t="s">
        <v>871</v>
      </c>
      <c r="C253" s="73" t="s">
        <v>872</v>
      </c>
      <c r="D253" s="86" t="s">
        <v>27</v>
      </c>
      <c r="E253" s="86" t="s">
        <v>861</v>
      </c>
      <c r="F253" s="73" t="s">
        <v>655</v>
      </c>
      <c r="G253" s="86" t="s">
        <v>462</v>
      </c>
      <c r="H253" s="73" t="s">
        <v>867</v>
      </c>
      <c r="I253" s="73" t="s">
        <v>282</v>
      </c>
      <c r="J253" s="73"/>
      <c r="K253" s="83">
        <v>11.409999999781975</v>
      </c>
      <c r="L253" s="86" t="s">
        <v>118</v>
      </c>
      <c r="M253" s="87">
        <v>6.3750000000000001E-2</v>
      </c>
      <c r="N253" s="87">
        <v>3.7999999999426257E-2</v>
      </c>
      <c r="O253" s="83">
        <v>4112.5995000000003</v>
      </c>
      <c r="P253" s="85">
        <v>131.81925000000001</v>
      </c>
      <c r="Q253" s="73"/>
      <c r="R253" s="83">
        <v>17.429150979999999</v>
      </c>
      <c r="S253" s="84">
        <v>5.9336307892079068E-6</v>
      </c>
      <c r="T253" s="84">
        <f t="shared" si="7"/>
        <v>8.044390726913167E-3</v>
      </c>
      <c r="U253" s="84">
        <f>R253/'סכום נכסי הקרן'!$C$42</f>
        <v>3.3737748965851576E-3</v>
      </c>
    </row>
    <row r="254" spans="2:21">
      <c r="B254" s="76" t="s">
        <v>873</v>
      </c>
      <c r="C254" s="73" t="s">
        <v>874</v>
      </c>
      <c r="D254" s="86" t="s">
        <v>27</v>
      </c>
      <c r="E254" s="86" t="s">
        <v>861</v>
      </c>
      <c r="F254" s="73" t="s">
        <v>875</v>
      </c>
      <c r="G254" s="86" t="s">
        <v>876</v>
      </c>
      <c r="H254" s="73" t="s">
        <v>877</v>
      </c>
      <c r="I254" s="73" t="s">
        <v>282</v>
      </c>
      <c r="J254" s="73"/>
      <c r="K254" s="83">
        <v>3.4099999999724733</v>
      </c>
      <c r="L254" s="86" t="s">
        <v>120</v>
      </c>
      <c r="M254" s="87">
        <v>0.06</v>
      </c>
      <c r="N254" s="87">
        <v>3.4699999998073133E-2</v>
      </c>
      <c r="O254" s="83">
        <v>830.30399999999997</v>
      </c>
      <c r="P254" s="85">
        <v>110.93300000000001</v>
      </c>
      <c r="Q254" s="73"/>
      <c r="R254" s="83">
        <v>3.6328361100000004</v>
      </c>
      <c r="S254" s="84">
        <v>8.3030400000000002E-7</v>
      </c>
      <c r="T254" s="84">
        <f t="shared" si="7"/>
        <v>1.6767284389936077E-3</v>
      </c>
      <c r="U254" s="84">
        <f>R254/'סכום נכסי הקרן'!$C$42</f>
        <v>7.0321103336532572E-4</v>
      </c>
    </row>
    <row r="255" spans="2:21">
      <c r="B255" s="76" t="s">
        <v>878</v>
      </c>
      <c r="C255" s="73" t="s">
        <v>879</v>
      </c>
      <c r="D255" s="86" t="s">
        <v>27</v>
      </c>
      <c r="E255" s="86" t="s">
        <v>861</v>
      </c>
      <c r="F255" s="73" t="s">
        <v>880</v>
      </c>
      <c r="G255" s="86" t="s">
        <v>881</v>
      </c>
      <c r="H255" s="73" t="s">
        <v>624</v>
      </c>
      <c r="I255" s="73"/>
      <c r="J255" s="73"/>
      <c r="K255" s="83">
        <v>3.8600000015397971</v>
      </c>
      <c r="L255" s="86" t="s">
        <v>118</v>
      </c>
      <c r="M255" s="87">
        <v>0</v>
      </c>
      <c r="N255" s="87">
        <v>-5.2400000017925989E-2</v>
      </c>
      <c r="O255" s="83">
        <v>220.54949999999999</v>
      </c>
      <c r="P255" s="85">
        <v>122.73099999999999</v>
      </c>
      <c r="Q255" s="73"/>
      <c r="R255" s="83">
        <v>0.87024458100000002</v>
      </c>
      <c r="S255" s="84">
        <v>3.8356434782608695E-7</v>
      </c>
      <c r="T255" s="84">
        <f t="shared" si="7"/>
        <v>4.0165969332505233E-4</v>
      </c>
      <c r="U255" s="84">
        <f>R255/'סכום נכסי הקרן'!$C$42</f>
        <v>1.6845394962933927E-4</v>
      </c>
    </row>
    <row r="256" spans="2:21">
      <c r="B256" s="76" t="s">
        <v>882</v>
      </c>
      <c r="C256" s="73" t="s">
        <v>883</v>
      </c>
      <c r="D256" s="86" t="s">
        <v>27</v>
      </c>
      <c r="E256" s="86" t="s">
        <v>861</v>
      </c>
      <c r="F256" s="73" t="s">
        <v>884</v>
      </c>
      <c r="G256" s="86" t="s">
        <v>142</v>
      </c>
      <c r="H256" s="73" t="s">
        <v>624</v>
      </c>
      <c r="I256" s="73"/>
      <c r="J256" s="73"/>
      <c r="K256" s="83">
        <v>4.6899999993015706</v>
      </c>
      <c r="L256" s="86" t="s">
        <v>118</v>
      </c>
      <c r="M256" s="87">
        <v>0</v>
      </c>
      <c r="N256" s="87">
        <v>-2.6099999996402036E-2</v>
      </c>
      <c r="O256" s="83">
        <v>652.99950000000001</v>
      </c>
      <c r="P256" s="85">
        <v>112.53</v>
      </c>
      <c r="Q256" s="73"/>
      <c r="R256" s="83">
        <v>2.3624473849999998</v>
      </c>
      <c r="S256" s="84">
        <v>1.4195641304347827E-6</v>
      </c>
      <c r="T256" s="84">
        <f t="shared" si="7"/>
        <v>1.0903829944741382E-3</v>
      </c>
      <c r="U256" s="84">
        <f>R256/'סכום נכסי הקרן'!$C$42</f>
        <v>4.5730085711933233E-4</v>
      </c>
    </row>
    <row r="257" spans="2:21">
      <c r="B257" s="72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83"/>
      <c r="P257" s="85"/>
      <c r="Q257" s="73"/>
      <c r="R257" s="73"/>
      <c r="S257" s="73"/>
      <c r="T257" s="84"/>
      <c r="U257" s="73"/>
    </row>
    <row r="258" spans="2:21">
      <c r="B258" s="89" t="s">
        <v>58</v>
      </c>
      <c r="C258" s="71"/>
      <c r="D258" s="71"/>
      <c r="E258" s="71"/>
      <c r="F258" s="71"/>
      <c r="G258" s="71"/>
      <c r="H258" s="71"/>
      <c r="I258" s="71"/>
      <c r="J258" s="71"/>
      <c r="K258" s="80">
        <v>7.2691137346428389</v>
      </c>
      <c r="L258" s="71"/>
      <c r="M258" s="71"/>
      <c r="N258" s="91">
        <v>2.7270966745673069E-2</v>
      </c>
      <c r="O258" s="80"/>
      <c r="P258" s="82"/>
      <c r="Q258" s="71"/>
      <c r="R258" s="80">
        <v>358.51339639000003</v>
      </c>
      <c r="S258" s="71"/>
      <c r="T258" s="81">
        <f t="shared" si="7"/>
        <v>0.16547116062642891</v>
      </c>
      <c r="U258" s="81">
        <f>R258/'סכום נכסי הקרן'!$C$42</f>
        <v>6.9397729024094204E-2</v>
      </c>
    </row>
    <row r="259" spans="2:21">
      <c r="B259" s="76" t="s">
        <v>885</v>
      </c>
      <c r="C259" s="73" t="s">
        <v>886</v>
      </c>
      <c r="D259" s="86" t="s">
        <v>27</v>
      </c>
      <c r="E259" s="86" t="s">
        <v>861</v>
      </c>
      <c r="F259" s="73"/>
      <c r="G259" s="86" t="s">
        <v>887</v>
      </c>
      <c r="H259" s="73" t="s">
        <v>888</v>
      </c>
      <c r="I259" s="73" t="s">
        <v>282</v>
      </c>
      <c r="J259" s="73"/>
      <c r="K259" s="83">
        <v>6.4699999997122273</v>
      </c>
      <c r="L259" s="86" t="s">
        <v>118</v>
      </c>
      <c r="M259" s="87">
        <v>4.2500000000000003E-2</v>
      </c>
      <c r="N259" s="87">
        <v>3.0899999997930895E-2</v>
      </c>
      <c r="O259" s="83">
        <v>1210.8599999999999</v>
      </c>
      <c r="P259" s="85">
        <v>108.00917</v>
      </c>
      <c r="Q259" s="73"/>
      <c r="R259" s="83">
        <v>4.2047049429999994</v>
      </c>
      <c r="S259" s="84">
        <v>1.5859041222557803E-6</v>
      </c>
      <c r="T259" s="84">
        <f t="shared" si="7"/>
        <v>1.9406733863105909E-3</v>
      </c>
      <c r="U259" s="84">
        <f>R259/'סכום נכסי הקרן'!$C$42</f>
        <v>8.139081473629489E-4</v>
      </c>
    </row>
    <row r="260" spans="2:21">
      <c r="B260" s="76" t="s">
        <v>889</v>
      </c>
      <c r="C260" s="73" t="s">
        <v>890</v>
      </c>
      <c r="D260" s="86" t="s">
        <v>27</v>
      </c>
      <c r="E260" s="86" t="s">
        <v>861</v>
      </c>
      <c r="F260" s="73"/>
      <c r="G260" s="86" t="s">
        <v>891</v>
      </c>
      <c r="H260" s="73" t="s">
        <v>888</v>
      </c>
      <c r="I260" s="73" t="s">
        <v>868</v>
      </c>
      <c r="J260" s="73"/>
      <c r="K260" s="83">
        <v>8.1600000008997498</v>
      </c>
      <c r="L260" s="86" t="s">
        <v>118</v>
      </c>
      <c r="M260" s="87">
        <v>2.9500000000000002E-2</v>
      </c>
      <c r="N260" s="87">
        <v>1.9200000002317537E-2</v>
      </c>
      <c r="O260" s="83">
        <v>843.27750000000003</v>
      </c>
      <c r="P260" s="85">
        <v>108.22592</v>
      </c>
      <c r="Q260" s="73"/>
      <c r="R260" s="83">
        <v>2.934153046</v>
      </c>
      <c r="S260" s="84">
        <v>1.12437E-6</v>
      </c>
      <c r="T260" s="84">
        <f t="shared" si="7"/>
        <v>1.3542526300719684E-3</v>
      </c>
      <c r="U260" s="84">
        <f>R260/'סכום נכסי הקרן'!$C$42</f>
        <v>5.6796638578052389E-4</v>
      </c>
    </row>
    <row r="261" spans="2:21">
      <c r="B261" s="76" t="s">
        <v>892</v>
      </c>
      <c r="C261" s="73" t="s">
        <v>893</v>
      </c>
      <c r="D261" s="86" t="s">
        <v>27</v>
      </c>
      <c r="E261" s="86" t="s">
        <v>861</v>
      </c>
      <c r="F261" s="73"/>
      <c r="G261" s="86" t="s">
        <v>894</v>
      </c>
      <c r="H261" s="73" t="s">
        <v>895</v>
      </c>
      <c r="I261" s="73" t="s">
        <v>896</v>
      </c>
      <c r="J261" s="73"/>
      <c r="K261" s="83">
        <v>2.7200000003272589</v>
      </c>
      <c r="L261" s="86" t="s">
        <v>118</v>
      </c>
      <c r="M261" s="87">
        <v>5.8749999999999997E-2</v>
      </c>
      <c r="N261" s="87">
        <v>3.6200000004064342E-2</v>
      </c>
      <c r="O261" s="83">
        <v>1081.125</v>
      </c>
      <c r="P261" s="85">
        <v>109.01180600000001</v>
      </c>
      <c r="Q261" s="73"/>
      <c r="R261" s="83">
        <v>3.7890507329999998</v>
      </c>
      <c r="S261" s="84">
        <v>3.6037500000000002E-7</v>
      </c>
      <c r="T261" s="84">
        <f t="shared" si="7"/>
        <v>1.748828994328256E-3</v>
      </c>
      <c r="U261" s="84">
        <f>R261/'סכום נכסי הקרן'!$C$42</f>
        <v>7.3344962468636498E-4</v>
      </c>
    </row>
    <row r="262" spans="2:21">
      <c r="B262" s="76" t="s">
        <v>897</v>
      </c>
      <c r="C262" s="73" t="s">
        <v>898</v>
      </c>
      <c r="D262" s="86" t="s">
        <v>27</v>
      </c>
      <c r="E262" s="86" t="s">
        <v>861</v>
      </c>
      <c r="F262" s="73"/>
      <c r="G262" s="86" t="s">
        <v>899</v>
      </c>
      <c r="H262" s="73" t="s">
        <v>888</v>
      </c>
      <c r="I262" s="73" t="s">
        <v>282</v>
      </c>
      <c r="J262" s="73"/>
      <c r="K262" s="83">
        <v>6.2799999988255024</v>
      </c>
      <c r="L262" s="86" t="s">
        <v>118</v>
      </c>
      <c r="M262" s="87">
        <v>5.1249999999999997E-2</v>
      </c>
      <c r="N262" s="87">
        <v>2.4899999994376351E-2</v>
      </c>
      <c r="O262" s="83">
        <v>520.453575</v>
      </c>
      <c r="P262" s="85">
        <v>120.08735</v>
      </c>
      <c r="Q262" s="73"/>
      <c r="R262" s="83">
        <v>2.0093714370000004</v>
      </c>
      <c r="S262" s="84">
        <v>1.04090715E-6</v>
      </c>
      <c r="T262" s="84">
        <f t="shared" si="7"/>
        <v>9.2742147757371657E-4</v>
      </c>
      <c r="U262" s="84">
        <f>R262/'סכום נכסי הקרן'!$C$42</f>
        <v>3.8895565939184068E-4</v>
      </c>
    </row>
    <row r="263" spans="2:21">
      <c r="B263" s="76" t="s">
        <v>900</v>
      </c>
      <c r="C263" s="73" t="s">
        <v>901</v>
      </c>
      <c r="D263" s="86" t="s">
        <v>27</v>
      </c>
      <c r="E263" s="86" t="s">
        <v>861</v>
      </c>
      <c r="F263" s="73"/>
      <c r="G263" s="86" t="s">
        <v>902</v>
      </c>
      <c r="H263" s="73" t="s">
        <v>903</v>
      </c>
      <c r="I263" s="73" t="s">
        <v>868</v>
      </c>
      <c r="J263" s="73"/>
      <c r="K263" s="83">
        <v>7.5199999994107536</v>
      </c>
      <c r="L263" s="86" t="s">
        <v>118</v>
      </c>
      <c r="M263" s="87">
        <v>3.61E-2</v>
      </c>
      <c r="N263" s="87">
        <v>2.3399999998396905E-2</v>
      </c>
      <c r="O263" s="83">
        <v>1297.3499999999999</v>
      </c>
      <c r="P263" s="85">
        <v>110.67103</v>
      </c>
      <c r="Q263" s="73"/>
      <c r="R263" s="83">
        <v>4.6160667110000002</v>
      </c>
      <c r="S263" s="84">
        <v>1.0378799999999999E-6</v>
      </c>
      <c r="T263" s="84">
        <f t="shared" si="7"/>
        <v>2.1305366100386474E-3</v>
      </c>
      <c r="U263" s="84">
        <f>R263/'סכום נכסי הקרן'!$C$42</f>
        <v>8.9353577855885984E-4</v>
      </c>
    </row>
    <row r="264" spans="2:21">
      <c r="B264" s="76" t="s">
        <v>904</v>
      </c>
      <c r="C264" s="73" t="s">
        <v>905</v>
      </c>
      <c r="D264" s="86" t="s">
        <v>27</v>
      </c>
      <c r="E264" s="86" t="s">
        <v>861</v>
      </c>
      <c r="F264" s="73"/>
      <c r="G264" s="86" t="s">
        <v>902</v>
      </c>
      <c r="H264" s="73" t="s">
        <v>903</v>
      </c>
      <c r="I264" s="73" t="s">
        <v>868</v>
      </c>
      <c r="J264" s="73"/>
      <c r="K264" s="83">
        <v>7.3399999991573655</v>
      </c>
      <c r="L264" s="86" t="s">
        <v>118</v>
      </c>
      <c r="M264" s="87">
        <v>3.9329999999999997E-2</v>
      </c>
      <c r="N264" s="87">
        <v>2.3399999998837743E-2</v>
      </c>
      <c r="O264" s="83">
        <v>1130.8567499999999</v>
      </c>
      <c r="P264" s="85">
        <v>113.5929</v>
      </c>
      <c r="Q264" s="73"/>
      <c r="R264" s="83">
        <v>4.1299021220000007</v>
      </c>
      <c r="S264" s="84">
        <v>7.5390449999999991E-7</v>
      </c>
      <c r="T264" s="84">
        <f t="shared" si="7"/>
        <v>1.9061482898047521E-3</v>
      </c>
      <c r="U264" s="84">
        <f>R264/'סכום נכסי הקרן'!$C$42</f>
        <v>7.9942850460965921E-4</v>
      </c>
    </row>
    <row r="265" spans="2:21">
      <c r="B265" s="76" t="s">
        <v>906</v>
      </c>
      <c r="C265" s="73" t="s">
        <v>907</v>
      </c>
      <c r="D265" s="86" t="s">
        <v>27</v>
      </c>
      <c r="E265" s="86" t="s">
        <v>861</v>
      </c>
      <c r="F265" s="73"/>
      <c r="G265" s="86" t="s">
        <v>899</v>
      </c>
      <c r="H265" s="73" t="s">
        <v>903</v>
      </c>
      <c r="I265" s="73" t="s">
        <v>282</v>
      </c>
      <c r="J265" s="73"/>
      <c r="K265" s="83">
        <v>3.4400000612666264</v>
      </c>
      <c r="L265" s="86" t="s">
        <v>118</v>
      </c>
      <c r="M265" s="87">
        <v>4.4999999999999998E-2</v>
      </c>
      <c r="N265" s="87">
        <v>2.3499998978889564E-2</v>
      </c>
      <c r="O265" s="83">
        <v>0.56218500000000005</v>
      </c>
      <c r="P265" s="85">
        <v>108.367</v>
      </c>
      <c r="Q265" s="73"/>
      <c r="R265" s="83">
        <v>1.958652E-3</v>
      </c>
      <c r="S265" s="84">
        <v>1.1243700000000001E-9</v>
      </c>
      <c r="T265" s="84">
        <f t="shared" si="7"/>
        <v>9.0401202009955446E-7</v>
      </c>
      <c r="U265" s="84">
        <f>R265/'סכום נכסי הקרן'!$C$42</f>
        <v>3.791378568198227E-7</v>
      </c>
    </row>
    <row r="266" spans="2:21">
      <c r="B266" s="76" t="s">
        <v>908</v>
      </c>
      <c r="C266" s="73" t="s">
        <v>909</v>
      </c>
      <c r="D266" s="86" t="s">
        <v>27</v>
      </c>
      <c r="E266" s="86" t="s">
        <v>861</v>
      </c>
      <c r="F266" s="73"/>
      <c r="G266" s="86" t="s">
        <v>902</v>
      </c>
      <c r="H266" s="73" t="s">
        <v>903</v>
      </c>
      <c r="I266" s="73" t="s">
        <v>868</v>
      </c>
      <c r="J266" s="73"/>
      <c r="K266" s="83">
        <v>7.2700000008092216</v>
      </c>
      <c r="L266" s="86" t="s">
        <v>118</v>
      </c>
      <c r="M266" s="87">
        <v>4.1100000000000005E-2</v>
      </c>
      <c r="N266" s="87">
        <v>2.340000000198756E-2</v>
      </c>
      <c r="O266" s="83">
        <v>951.39</v>
      </c>
      <c r="P266" s="85">
        <v>115.143</v>
      </c>
      <c r="Q266" s="73"/>
      <c r="R266" s="83">
        <v>3.5219006450000001</v>
      </c>
      <c r="S266" s="84">
        <v>7.6111200000000002E-7</v>
      </c>
      <c r="T266" s="84">
        <f t="shared" si="7"/>
        <v>1.6255263909445751E-3</v>
      </c>
      <c r="U266" s="84">
        <f>R266/'סכום נכסי הקרן'!$C$42</f>
        <v>6.8173716539622728E-4</v>
      </c>
    </row>
    <row r="267" spans="2:21">
      <c r="B267" s="76" t="s">
        <v>910</v>
      </c>
      <c r="C267" s="73" t="s">
        <v>911</v>
      </c>
      <c r="D267" s="86" t="s">
        <v>27</v>
      </c>
      <c r="E267" s="86" t="s">
        <v>861</v>
      </c>
      <c r="F267" s="73"/>
      <c r="G267" s="86" t="s">
        <v>912</v>
      </c>
      <c r="H267" s="73" t="s">
        <v>913</v>
      </c>
      <c r="I267" s="73" t="s">
        <v>896</v>
      </c>
      <c r="J267" s="73"/>
      <c r="K267" s="83">
        <v>16.379999999387746</v>
      </c>
      <c r="L267" s="86" t="s">
        <v>118</v>
      </c>
      <c r="M267" s="87">
        <v>4.4500000000000005E-2</v>
      </c>
      <c r="N267" s="87">
        <v>2.8899999999505058E-2</v>
      </c>
      <c r="O267" s="83">
        <v>1334.1947399999999</v>
      </c>
      <c r="P267" s="85">
        <v>127.17861000000001</v>
      </c>
      <c r="Q267" s="73"/>
      <c r="R267" s="83">
        <v>5.4552452430000002</v>
      </c>
      <c r="S267" s="84">
        <v>6.6709736999999992E-7</v>
      </c>
      <c r="T267" s="84">
        <f t="shared" ref="T267:T330" si="8">IFERROR(R267/$R$11,0)</f>
        <v>2.5178578288858433E-3</v>
      </c>
      <c r="U267" s="84">
        <f>R267/'סכום נכסי הקרן'!$C$42</f>
        <v>1.0559762478773937E-3</v>
      </c>
    </row>
    <row r="268" spans="2:21">
      <c r="B268" s="76" t="s">
        <v>914</v>
      </c>
      <c r="C268" s="73" t="s">
        <v>915</v>
      </c>
      <c r="D268" s="86" t="s">
        <v>27</v>
      </c>
      <c r="E268" s="86" t="s">
        <v>861</v>
      </c>
      <c r="F268" s="73"/>
      <c r="G268" s="86" t="s">
        <v>916</v>
      </c>
      <c r="H268" s="73" t="s">
        <v>862</v>
      </c>
      <c r="I268" s="73" t="s">
        <v>282</v>
      </c>
      <c r="J268" s="73"/>
      <c r="K268" s="83">
        <v>16.250000000951911</v>
      </c>
      <c r="L268" s="86" t="s">
        <v>118</v>
      </c>
      <c r="M268" s="87">
        <v>5.5500000000000001E-2</v>
      </c>
      <c r="N268" s="87">
        <v>3.2300000001703418E-2</v>
      </c>
      <c r="O268" s="83">
        <v>1081.125</v>
      </c>
      <c r="P268" s="85">
        <v>143.56242</v>
      </c>
      <c r="Q268" s="73"/>
      <c r="R268" s="83">
        <v>4.9899667049999996</v>
      </c>
      <c r="S268" s="84">
        <v>2.7028124999999999E-7</v>
      </c>
      <c r="T268" s="84">
        <f t="shared" si="8"/>
        <v>2.3031094248577937E-3</v>
      </c>
      <c r="U268" s="84">
        <f>R268/'סכום נכסי הקרן'!$C$42</f>
        <v>9.6591190376645389E-4</v>
      </c>
    </row>
    <row r="269" spans="2:21">
      <c r="B269" s="76" t="s">
        <v>917</v>
      </c>
      <c r="C269" s="73" t="s">
        <v>918</v>
      </c>
      <c r="D269" s="86" t="s">
        <v>27</v>
      </c>
      <c r="E269" s="86" t="s">
        <v>861</v>
      </c>
      <c r="F269" s="73"/>
      <c r="G269" s="86" t="s">
        <v>919</v>
      </c>
      <c r="H269" s="73" t="s">
        <v>862</v>
      </c>
      <c r="I269" s="73" t="s">
        <v>868</v>
      </c>
      <c r="J269" s="73"/>
      <c r="K269" s="83">
        <v>8.210000000352073</v>
      </c>
      <c r="L269" s="86" t="s">
        <v>118</v>
      </c>
      <c r="M269" s="87">
        <v>3.875E-2</v>
      </c>
      <c r="N269" s="87">
        <v>2.4400000000126872E-2</v>
      </c>
      <c r="O269" s="83">
        <v>1720.2861000000003</v>
      </c>
      <c r="P269" s="85">
        <v>114.00901</v>
      </c>
      <c r="Q269" s="73"/>
      <c r="R269" s="83">
        <v>6.3055191180000003</v>
      </c>
      <c r="S269" s="84">
        <v>4.3007152500000011E-6</v>
      </c>
      <c r="T269" s="84">
        <f t="shared" si="8"/>
        <v>2.910300081709023E-3</v>
      </c>
      <c r="U269" s="84">
        <f>R269/'סכום נכסי הקרן'!$C$42</f>
        <v>1.2205644517428E-3</v>
      </c>
    </row>
    <row r="270" spans="2:21">
      <c r="B270" s="76" t="s">
        <v>920</v>
      </c>
      <c r="C270" s="73" t="s">
        <v>921</v>
      </c>
      <c r="D270" s="86" t="s">
        <v>27</v>
      </c>
      <c r="E270" s="86" t="s">
        <v>861</v>
      </c>
      <c r="F270" s="73"/>
      <c r="G270" s="86" t="s">
        <v>894</v>
      </c>
      <c r="H270" s="73" t="s">
        <v>862</v>
      </c>
      <c r="I270" s="73" t="s">
        <v>868</v>
      </c>
      <c r="J270" s="73"/>
      <c r="K270" s="83">
        <v>21.469999999141013</v>
      </c>
      <c r="L270" s="86" t="s">
        <v>118</v>
      </c>
      <c r="M270" s="87">
        <v>3.5000000000000003E-2</v>
      </c>
      <c r="N270" s="87">
        <v>3.5299999998992242E-2</v>
      </c>
      <c r="O270" s="83">
        <v>648.67499999999995</v>
      </c>
      <c r="P270" s="85">
        <v>99.921440000000004</v>
      </c>
      <c r="Q270" s="73"/>
      <c r="R270" s="83">
        <v>2.083851857</v>
      </c>
      <c r="S270" s="84">
        <v>4.3244999999999998E-7</v>
      </c>
      <c r="T270" s="84">
        <f t="shared" si="8"/>
        <v>9.6179777052522752E-4</v>
      </c>
      <c r="U270" s="84">
        <f>R270/'סכום נכסי הקרן'!$C$42</f>
        <v>4.0337289472197596E-4</v>
      </c>
    </row>
    <row r="271" spans="2:21">
      <c r="B271" s="76" t="s">
        <v>922</v>
      </c>
      <c r="C271" s="73" t="s">
        <v>923</v>
      </c>
      <c r="D271" s="86" t="s">
        <v>27</v>
      </c>
      <c r="E271" s="86" t="s">
        <v>861</v>
      </c>
      <c r="F271" s="73"/>
      <c r="G271" s="86" t="s">
        <v>894</v>
      </c>
      <c r="H271" s="73" t="s">
        <v>862</v>
      </c>
      <c r="I271" s="73" t="s">
        <v>868</v>
      </c>
      <c r="J271" s="73"/>
      <c r="K271" s="83">
        <v>20.770000000324572</v>
      </c>
      <c r="L271" s="86" t="s">
        <v>118</v>
      </c>
      <c r="M271" s="87">
        <v>3.6499999999999998E-2</v>
      </c>
      <c r="N271" s="87">
        <v>3.6000000000408268E-2</v>
      </c>
      <c r="O271" s="83">
        <v>1501.596135</v>
      </c>
      <c r="P271" s="85">
        <v>101.47317</v>
      </c>
      <c r="Q271" s="73"/>
      <c r="R271" s="83">
        <v>4.8987506329999997</v>
      </c>
      <c r="S271" s="84">
        <v>2.3101475445926856E-7</v>
      </c>
      <c r="T271" s="84">
        <f t="shared" si="8"/>
        <v>2.2610088242844065E-3</v>
      </c>
      <c r="U271" s="84">
        <f>R271/'סכום נכסי הקרן'!$C$42</f>
        <v>9.4825513469997205E-4</v>
      </c>
    </row>
    <row r="272" spans="2:21">
      <c r="B272" s="76" t="s">
        <v>924</v>
      </c>
      <c r="C272" s="73" t="s">
        <v>925</v>
      </c>
      <c r="D272" s="86" t="s">
        <v>27</v>
      </c>
      <c r="E272" s="86" t="s">
        <v>861</v>
      </c>
      <c r="F272" s="73"/>
      <c r="G272" s="86" t="s">
        <v>866</v>
      </c>
      <c r="H272" s="73" t="s">
        <v>862</v>
      </c>
      <c r="I272" s="73" t="s">
        <v>868</v>
      </c>
      <c r="J272" s="73"/>
      <c r="K272" s="83">
        <v>7.6199999994464935</v>
      </c>
      <c r="L272" s="86" t="s">
        <v>118</v>
      </c>
      <c r="M272" s="87">
        <v>4.8750000000000002E-2</v>
      </c>
      <c r="N272" s="87">
        <v>3.4399999996636926E-2</v>
      </c>
      <c r="O272" s="83">
        <v>1600.0650000000001</v>
      </c>
      <c r="P272" s="85">
        <v>110.98033</v>
      </c>
      <c r="Q272" s="73"/>
      <c r="R272" s="83">
        <v>5.709060268</v>
      </c>
      <c r="S272" s="84">
        <v>6.4002599999999999E-7</v>
      </c>
      <c r="T272" s="84">
        <f t="shared" si="8"/>
        <v>2.6350056598848513E-3</v>
      </c>
      <c r="U272" s="84">
        <f>R272/'סכום נכסי הקרן'!$C$42</f>
        <v>1.1051074282030309E-3</v>
      </c>
    </row>
    <row r="273" spans="2:21">
      <c r="B273" s="76" t="s">
        <v>926</v>
      </c>
      <c r="C273" s="73" t="s">
        <v>927</v>
      </c>
      <c r="D273" s="86" t="s">
        <v>27</v>
      </c>
      <c r="E273" s="86" t="s">
        <v>861</v>
      </c>
      <c r="F273" s="73"/>
      <c r="G273" s="86" t="s">
        <v>928</v>
      </c>
      <c r="H273" s="73" t="s">
        <v>862</v>
      </c>
      <c r="I273" s="73" t="s">
        <v>282</v>
      </c>
      <c r="J273" s="73"/>
      <c r="K273" s="83">
        <v>2.3800000717673115</v>
      </c>
      <c r="L273" s="86" t="s">
        <v>118</v>
      </c>
      <c r="M273" s="87">
        <v>6.5000000000000002E-2</v>
      </c>
      <c r="N273" s="87">
        <v>1.4100000039870728E-2</v>
      </c>
      <c r="O273" s="83">
        <v>2.0325150000000001</v>
      </c>
      <c r="P273" s="85">
        <v>115.14694</v>
      </c>
      <c r="Q273" s="73"/>
      <c r="R273" s="83">
        <v>7.524317E-3</v>
      </c>
      <c r="S273" s="84">
        <v>8.1300600000000004E-10</v>
      </c>
      <c r="T273" s="84">
        <f t="shared" si="8"/>
        <v>3.4728338730103253E-6</v>
      </c>
      <c r="U273" s="84">
        <f>R273/'סכום נכסי הקרן'!$C$42</f>
        <v>1.4564881466503279E-6</v>
      </c>
    </row>
    <row r="274" spans="2:21">
      <c r="B274" s="76" t="s">
        <v>929</v>
      </c>
      <c r="C274" s="73" t="s">
        <v>930</v>
      </c>
      <c r="D274" s="86" t="s">
        <v>27</v>
      </c>
      <c r="E274" s="86" t="s">
        <v>861</v>
      </c>
      <c r="F274" s="73"/>
      <c r="G274" s="86" t="s">
        <v>931</v>
      </c>
      <c r="H274" s="73" t="s">
        <v>862</v>
      </c>
      <c r="I274" s="73" t="s">
        <v>868</v>
      </c>
      <c r="J274" s="73"/>
      <c r="K274" s="83">
        <v>8.0399999996055751</v>
      </c>
      <c r="L274" s="86" t="s">
        <v>118</v>
      </c>
      <c r="M274" s="87">
        <v>3.4000000000000002E-2</v>
      </c>
      <c r="N274" s="87">
        <v>2.0699999998508876E-2</v>
      </c>
      <c r="O274" s="83">
        <v>1167.615</v>
      </c>
      <c r="P274" s="85">
        <v>110.76378</v>
      </c>
      <c r="Q274" s="73"/>
      <c r="R274" s="83">
        <v>4.1579417659999995</v>
      </c>
      <c r="S274" s="84">
        <v>1.373664705882353E-6</v>
      </c>
      <c r="T274" s="84">
        <f t="shared" si="8"/>
        <v>1.9190899329426404E-3</v>
      </c>
      <c r="U274" s="84">
        <f>R274/'סכום נכסי הקרן'!$C$42</f>
        <v>8.0485616124909812E-4</v>
      </c>
    </row>
    <row r="275" spans="2:21">
      <c r="B275" s="76" t="s">
        <v>932</v>
      </c>
      <c r="C275" s="73" t="s">
        <v>933</v>
      </c>
      <c r="D275" s="86" t="s">
        <v>27</v>
      </c>
      <c r="E275" s="86" t="s">
        <v>861</v>
      </c>
      <c r="F275" s="73"/>
      <c r="G275" s="86" t="s">
        <v>899</v>
      </c>
      <c r="H275" s="73" t="s">
        <v>862</v>
      </c>
      <c r="I275" s="73" t="s">
        <v>282</v>
      </c>
      <c r="J275" s="73"/>
      <c r="K275" s="83">
        <v>5.8299999994908571</v>
      </c>
      <c r="L275" s="86" t="s">
        <v>118</v>
      </c>
      <c r="M275" s="87">
        <v>4.4999999999999998E-2</v>
      </c>
      <c r="N275" s="87">
        <v>2.8199999997561856E-2</v>
      </c>
      <c r="O275" s="83">
        <v>782.73450000000003</v>
      </c>
      <c r="P275" s="85">
        <v>110.82899999999999</v>
      </c>
      <c r="Q275" s="73"/>
      <c r="R275" s="83">
        <v>2.789002274</v>
      </c>
      <c r="S275" s="84">
        <v>1.0436460000000001E-6</v>
      </c>
      <c r="T275" s="84">
        <f t="shared" si="8"/>
        <v>1.2872585736419695E-3</v>
      </c>
      <c r="U275" s="84">
        <f>R275/'סכום נכסי הקרן'!$C$42</f>
        <v>5.3986943307436544E-4</v>
      </c>
    </row>
    <row r="276" spans="2:21">
      <c r="B276" s="76" t="s">
        <v>934</v>
      </c>
      <c r="C276" s="73" t="s">
        <v>935</v>
      </c>
      <c r="D276" s="86" t="s">
        <v>27</v>
      </c>
      <c r="E276" s="86" t="s">
        <v>861</v>
      </c>
      <c r="F276" s="73"/>
      <c r="G276" s="86" t="s">
        <v>891</v>
      </c>
      <c r="H276" s="73" t="s">
        <v>862</v>
      </c>
      <c r="I276" s="73" t="s">
        <v>282</v>
      </c>
      <c r="J276" s="73"/>
      <c r="K276" s="83">
        <v>17.790000004106876</v>
      </c>
      <c r="L276" s="86" t="s">
        <v>118</v>
      </c>
      <c r="M276" s="87">
        <v>4.5999999999999999E-2</v>
      </c>
      <c r="N276" s="87">
        <v>3.0200000007406743E-2</v>
      </c>
      <c r="O276" s="83">
        <v>432.45</v>
      </c>
      <c r="P276" s="85">
        <v>130.125</v>
      </c>
      <c r="Q276" s="73"/>
      <c r="R276" s="83">
        <v>1.809162683</v>
      </c>
      <c r="S276" s="84">
        <v>8.6489999999999997E-7</v>
      </c>
      <c r="T276" s="84">
        <f t="shared" si="8"/>
        <v>8.3501551666531875E-4</v>
      </c>
      <c r="U276" s="84">
        <f>R276/'סכום נכסי הקרן'!$C$42</f>
        <v>3.5020108843787477E-4</v>
      </c>
    </row>
    <row r="277" spans="2:21">
      <c r="B277" s="76" t="s">
        <v>936</v>
      </c>
      <c r="C277" s="73" t="s">
        <v>937</v>
      </c>
      <c r="D277" s="86" t="s">
        <v>27</v>
      </c>
      <c r="E277" s="86" t="s">
        <v>861</v>
      </c>
      <c r="F277" s="73"/>
      <c r="G277" s="86" t="s">
        <v>938</v>
      </c>
      <c r="H277" s="73" t="s">
        <v>867</v>
      </c>
      <c r="I277" s="73" t="s">
        <v>282</v>
      </c>
      <c r="J277" s="73"/>
      <c r="K277" s="83">
        <v>3.8600000002174299</v>
      </c>
      <c r="L277" s="86" t="s">
        <v>118</v>
      </c>
      <c r="M277" s="87">
        <v>6.5000000000000002E-2</v>
      </c>
      <c r="N277" s="87">
        <v>1.8300000001669554E-2</v>
      </c>
      <c r="O277" s="83">
        <v>1297.3499999999999</v>
      </c>
      <c r="P277" s="85">
        <v>123.49822</v>
      </c>
      <c r="Q277" s="73"/>
      <c r="R277" s="83">
        <v>5.151086458</v>
      </c>
      <c r="S277" s="84">
        <v>1.0378799999999999E-6</v>
      </c>
      <c r="T277" s="84">
        <f t="shared" si="8"/>
        <v>2.3774739334011547E-3</v>
      </c>
      <c r="U277" s="84">
        <f>R277/'סכום נכסי הקרן'!$C$42</f>
        <v>9.9709998508143959E-4</v>
      </c>
    </row>
    <row r="278" spans="2:21">
      <c r="B278" s="76" t="s">
        <v>939</v>
      </c>
      <c r="C278" s="73" t="s">
        <v>940</v>
      </c>
      <c r="D278" s="86" t="s">
        <v>27</v>
      </c>
      <c r="E278" s="86" t="s">
        <v>861</v>
      </c>
      <c r="F278" s="73"/>
      <c r="G278" s="86" t="s">
        <v>938</v>
      </c>
      <c r="H278" s="73" t="s">
        <v>867</v>
      </c>
      <c r="I278" s="73" t="s">
        <v>282</v>
      </c>
      <c r="J278" s="73"/>
      <c r="K278" s="83">
        <v>3.5599999995264424</v>
      </c>
      <c r="L278" s="86" t="s">
        <v>118</v>
      </c>
      <c r="M278" s="87">
        <v>4.2500000000000003E-2</v>
      </c>
      <c r="N278" s="87">
        <v>2.1099999998964093E-2</v>
      </c>
      <c r="O278" s="83">
        <v>951.39</v>
      </c>
      <c r="P278" s="85">
        <v>110.46053000000001</v>
      </c>
      <c r="Q278" s="73"/>
      <c r="R278" s="83">
        <v>3.3786769850000002</v>
      </c>
      <c r="S278" s="84">
        <v>1.58565E-6</v>
      </c>
      <c r="T278" s="84">
        <f t="shared" si="8"/>
        <v>1.5594217893090362E-3</v>
      </c>
      <c r="U278" s="84">
        <f>R278/'סכום נכסי הקרן'!$C$42</f>
        <v>6.5401324532349822E-4</v>
      </c>
    </row>
    <row r="279" spans="2:21">
      <c r="B279" s="76" t="s">
        <v>941</v>
      </c>
      <c r="C279" s="73" t="s">
        <v>942</v>
      </c>
      <c r="D279" s="86" t="s">
        <v>27</v>
      </c>
      <c r="E279" s="86" t="s">
        <v>861</v>
      </c>
      <c r="F279" s="73"/>
      <c r="G279" s="86" t="s">
        <v>938</v>
      </c>
      <c r="H279" s="73" t="s">
        <v>867</v>
      </c>
      <c r="I279" s="73" t="s">
        <v>282</v>
      </c>
      <c r="J279" s="73"/>
      <c r="K279" s="83">
        <v>0.56000000009538531</v>
      </c>
      <c r="L279" s="86" t="s">
        <v>118</v>
      </c>
      <c r="M279" s="87">
        <v>5.2499999999999998E-2</v>
      </c>
      <c r="N279" s="87">
        <v>1.3999999999999999E-2</v>
      </c>
      <c r="O279" s="83">
        <v>1204.762455</v>
      </c>
      <c r="P279" s="85">
        <v>108.26692</v>
      </c>
      <c r="Q279" s="73"/>
      <c r="R279" s="83">
        <v>4.1935147100000005</v>
      </c>
      <c r="S279" s="84">
        <v>2.007937425E-6</v>
      </c>
      <c r="T279" s="84">
        <f t="shared" si="8"/>
        <v>1.9355085560397139E-3</v>
      </c>
      <c r="U279" s="84">
        <f>R279/'סכום נכסי הקרן'!$C$42</f>
        <v>8.1174204488178628E-4</v>
      </c>
    </row>
    <row r="280" spans="2:21">
      <c r="B280" s="76" t="s">
        <v>943</v>
      </c>
      <c r="C280" s="73" t="s">
        <v>944</v>
      </c>
      <c r="D280" s="86" t="s">
        <v>27</v>
      </c>
      <c r="E280" s="86" t="s">
        <v>861</v>
      </c>
      <c r="F280" s="73"/>
      <c r="G280" s="86" t="s">
        <v>945</v>
      </c>
      <c r="H280" s="73" t="s">
        <v>867</v>
      </c>
      <c r="I280" s="73" t="s">
        <v>282</v>
      </c>
      <c r="J280" s="73"/>
      <c r="K280" s="83">
        <v>6.829999999968031</v>
      </c>
      <c r="L280" s="86" t="s">
        <v>118</v>
      </c>
      <c r="M280" s="87">
        <v>4.7500000000000001E-2</v>
      </c>
      <c r="N280" s="87">
        <v>2.1199999999520464E-2</v>
      </c>
      <c r="O280" s="83">
        <v>648.67499999999995</v>
      </c>
      <c r="P280" s="85">
        <v>119.99258</v>
      </c>
      <c r="Q280" s="73"/>
      <c r="R280" s="83">
        <v>2.5024334760000002</v>
      </c>
      <c r="S280" s="84">
        <v>2.1645119149511237E-7</v>
      </c>
      <c r="T280" s="84">
        <f t="shared" si="8"/>
        <v>1.1549933024363236E-3</v>
      </c>
      <c r="U280" s="84">
        <f>R280/'סכום נכסי הקרן'!$C$42</f>
        <v>4.8439807833388439E-4</v>
      </c>
    </row>
    <row r="281" spans="2:21">
      <c r="B281" s="76" t="s">
        <v>946</v>
      </c>
      <c r="C281" s="73" t="s">
        <v>947</v>
      </c>
      <c r="D281" s="86" t="s">
        <v>27</v>
      </c>
      <c r="E281" s="86" t="s">
        <v>861</v>
      </c>
      <c r="F281" s="73"/>
      <c r="G281" s="86" t="s">
        <v>928</v>
      </c>
      <c r="H281" s="73" t="s">
        <v>867</v>
      </c>
      <c r="I281" s="73" t="s">
        <v>282</v>
      </c>
      <c r="J281" s="73"/>
      <c r="K281" s="83">
        <v>4.5500000002479561</v>
      </c>
      <c r="L281" s="86" t="s">
        <v>118</v>
      </c>
      <c r="M281" s="87">
        <v>3.6249999999999998E-2</v>
      </c>
      <c r="N281" s="87">
        <v>2.940000000297548E-2</v>
      </c>
      <c r="O281" s="83">
        <v>1515.7372499999997</v>
      </c>
      <c r="P281" s="85">
        <v>103.44965000000001</v>
      </c>
      <c r="Q281" s="73"/>
      <c r="R281" s="83">
        <v>5.0412001250000005</v>
      </c>
      <c r="S281" s="84">
        <v>1.8946715624999995E-6</v>
      </c>
      <c r="T281" s="84">
        <f t="shared" si="8"/>
        <v>2.3267561101856672E-3</v>
      </c>
      <c r="U281" s="84">
        <f>R281/'סכום נכסי הקרן'!$C$42</f>
        <v>9.7582919844480919E-4</v>
      </c>
    </row>
    <row r="282" spans="2:21">
      <c r="B282" s="76" t="s">
        <v>948</v>
      </c>
      <c r="C282" s="73" t="s">
        <v>949</v>
      </c>
      <c r="D282" s="86" t="s">
        <v>27</v>
      </c>
      <c r="E282" s="86" t="s">
        <v>861</v>
      </c>
      <c r="F282" s="73"/>
      <c r="G282" s="86" t="s">
        <v>950</v>
      </c>
      <c r="H282" s="73" t="s">
        <v>951</v>
      </c>
      <c r="I282" s="73" t="s">
        <v>896</v>
      </c>
      <c r="J282" s="73"/>
      <c r="K282" s="83">
        <v>7.8900000003574045</v>
      </c>
      <c r="L282" s="86" t="s">
        <v>118</v>
      </c>
      <c r="M282" s="87">
        <v>3.875E-2</v>
      </c>
      <c r="N282" s="87">
        <v>2.8800000001054094E-2</v>
      </c>
      <c r="O282" s="83">
        <v>1729.8</v>
      </c>
      <c r="P282" s="85">
        <v>109.17524</v>
      </c>
      <c r="Q282" s="73"/>
      <c r="R282" s="83">
        <v>6.0715700469999998</v>
      </c>
      <c r="S282" s="84">
        <v>2.6612307692307692E-6</v>
      </c>
      <c r="T282" s="84">
        <f t="shared" si="8"/>
        <v>2.8023213431300795E-3</v>
      </c>
      <c r="U282" s="84">
        <f>R282/'סכום נכסי הקרן'!$C$42</f>
        <v>1.1752787402514639E-3</v>
      </c>
    </row>
    <row r="283" spans="2:21">
      <c r="B283" s="76" t="s">
        <v>952</v>
      </c>
      <c r="C283" s="73" t="s">
        <v>953</v>
      </c>
      <c r="D283" s="86" t="s">
        <v>27</v>
      </c>
      <c r="E283" s="86" t="s">
        <v>861</v>
      </c>
      <c r="F283" s="73"/>
      <c r="G283" s="86" t="s">
        <v>938</v>
      </c>
      <c r="H283" s="73" t="s">
        <v>867</v>
      </c>
      <c r="I283" s="73" t="s">
        <v>282</v>
      </c>
      <c r="J283" s="73"/>
      <c r="K283" s="83">
        <v>18.729999999475233</v>
      </c>
      <c r="L283" s="86" t="s">
        <v>118</v>
      </c>
      <c r="M283" s="87">
        <v>5.9299999999999999E-2</v>
      </c>
      <c r="N283" s="87">
        <v>3.8499999999340236E-2</v>
      </c>
      <c r="O283" s="83">
        <v>2162.25</v>
      </c>
      <c r="P283" s="85">
        <v>141.72185999999999</v>
      </c>
      <c r="Q283" s="73"/>
      <c r="R283" s="83">
        <v>9.8519847289999998</v>
      </c>
      <c r="S283" s="84">
        <v>6.1778571428571426E-7</v>
      </c>
      <c r="T283" s="84">
        <f t="shared" si="8"/>
        <v>4.5471643849204716E-3</v>
      </c>
      <c r="U283" s="84">
        <f>R283/'סכום נכסי הקרן'!$C$42</f>
        <v>1.9070566775387775E-3</v>
      </c>
    </row>
    <row r="284" spans="2:21">
      <c r="B284" s="76" t="s">
        <v>954</v>
      </c>
      <c r="C284" s="73" t="s">
        <v>955</v>
      </c>
      <c r="D284" s="86" t="s">
        <v>27</v>
      </c>
      <c r="E284" s="86" t="s">
        <v>861</v>
      </c>
      <c r="F284" s="73"/>
      <c r="G284" s="86" t="s">
        <v>945</v>
      </c>
      <c r="H284" s="73" t="s">
        <v>867</v>
      </c>
      <c r="I284" s="73" t="s">
        <v>282</v>
      </c>
      <c r="J284" s="73"/>
      <c r="K284" s="83">
        <v>7.4900000003528406</v>
      </c>
      <c r="L284" s="86" t="s">
        <v>118</v>
      </c>
      <c r="M284" s="87">
        <v>0.05</v>
      </c>
      <c r="N284" s="87">
        <v>2.330000000117613E-2</v>
      </c>
      <c r="O284" s="83">
        <v>864.9</v>
      </c>
      <c r="P284" s="85">
        <v>122.30867000000001</v>
      </c>
      <c r="Q284" s="73"/>
      <c r="R284" s="83">
        <v>3.4009802200000001</v>
      </c>
      <c r="S284" s="84">
        <v>3.8483614763398515E-7</v>
      </c>
      <c r="T284" s="84">
        <f t="shared" si="8"/>
        <v>1.5697158040329916E-3</v>
      </c>
      <c r="U284" s="84">
        <f>R284/'סכום נכסי הקרן'!$C$42</f>
        <v>6.5833050061849126E-4</v>
      </c>
    </row>
    <row r="285" spans="2:21">
      <c r="B285" s="76" t="s">
        <v>956</v>
      </c>
      <c r="C285" s="73" t="s">
        <v>957</v>
      </c>
      <c r="D285" s="86" t="s">
        <v>27</v>
      </c>
      <c r="E285" s="86" t="s">
        <v>861</v>
      </c>
      <c r="F285" s="73"/>
      <c r="G285" s="86" t="s">
        <v>866</v>
      </c>
      <c r="H285" s="73" t="s">
        <v>951</v>
      </c>
      <c r="I285" s="73" t="s">
        <v>896</v>
      </c>
      <c r="J285" s="73"/>
      <c r="K285" s="83">
        <v>7.3099999986166448</v>
      </c>
      <c r="L285" s="86" t="s">
        <v>118</v>
      </c>
      <c r="M285" s="87">
        <v>3.7000000000000005E-2</v>
      </c>
      <c r="N285" s="87">
        <v>2.2399999994817645E-2</v>
      </c>
      <c r="O285" s="83">
        <v>670.29750000000001</v>
      </c>
      <c r="P285" s="85">
        <v>111.03149999999999</v>
      </c>
      <c r="Q285" s="73"/>
      <c r="R285" s="83">
        <v>2.3927360010000003</v>
      </c>
      <c r="S285" s="84">
        <v>4.4718936135009929E-7</v>
      </c>
      <c r="T285" s="84">
        <f t="shared" si="8"/>
        <v>1.1043626462633178E-3</v>
      </c>
      <c r="U285" s="84">
        <f>R285/'סכום נכסי הקרן'!$C$42</f>
        <v>4.6316384909354661E-4</v>
      </c>
    </row>
    <row r="286" spans="2:21">
      <c r="B286" s="76" t="s">
        <v>958</v>
      </c>
      <c r="C286" s="73" t="s">
        <v>959</v>
      </c>
      <c r="D286" s="86" t="s">
        <v>27</v>
      </c>
      <c r="E286" s="86" t="s">
        <v>861</v>
      </c>
      <c r="F286" s="73"/>
      <c r="G286" s="86" t="s">
        <v>866</v>
      </c>
      <c r="H286" s="73" t="s">
        <v>951</v>
      </c>
      <c r="I286" s="73" t="s">
        <v>896</v>
      </c>
      <c r="J286" s="73"/>
      <c r="K286" s="83">
        <v>2.7699999997457723</v>
      </c>
      <c r="L286" s="86" t="s">
        <v>118</v>
      </c>
      <c r="M286" s="87">
        <v>7.0000000000000007E-2</v>
      </c>
      <c r="N286" s="87">
        <v>1.209999999814136E-2</v>
      </c>
      <c r="O286" s="83">
        <v>1249.2615599999999</v>
      </c>
      <c r="P286" s="85">
        <v>116.544</v>
      </c>
      <c r="Q286" s="73"/>
      <c r="R286" s="83">
        <v>4.6808451470000003</v>
      </c>
      <c r="S286" s="84">
        <v>9.9946521805221085E-7</v>
      </c>
      <c r="T286" s="84">
        <f t="shared" si="8"/>
        <v>2.1604349711498859E-3</v>
      </c>
      <c r="U286" s="84">
        <f>R286/'סכום נכסי הקרן'!$C$42</f>
        <v>9.0607499297427419E-4</v>
      </c>
    </row>
    <row r="287" spans="2:21">
      <c r="B287" s="76" t="s">
        <v>960</v>
      </c>
      <c r="C287" s="73" t="s">
        <v>961</v>
      </c>
      <c r="D287" s="86" t="s">
        <v>27</v>
      </c>
      <c r="E287" s="86" t="s">
        <v>861</v>
      </c>
      <c r="F287" s="73"/>
      <c r="G287" s="86" t="s">
        <v>866</v>
      </c>
      <c r="H287" s="73" t="s">
        <v>951</v>
      </c>
      <c r="I287" s="73" t="s">
        <v>896</v>
      </c>
      <c r="J287" s="73"/>
      <c r="K287" s="83">
        <v>5.299999999683779</v>
      </c>
      <c r="L287" s="86" t="s">
        <v>118</v>
      </c>
      <c r="M287" s="87">
        <v>5.1249999999999997E-2</v>
      </c>
      <c r="N287" s="87">
        <v>1.8700000001219706E-2</v>
      </c>
      <c r="O287" s="83">
        <v>583.8075</v>
      </c>
      <c r="P287" s="85">
        <v>117.93899999999999</v>
      </c>
      <c r="Q287" s="73"/>
      <c r="R287" s="83">
        <v>2.213645579</v>
      </c>
      <c r="S287" s="84">
        <v>3.89205E-7</v>
      </c>
      <c r="T287" s="84">
        <f t="shared" si="8"/>
        <v>1.0217038104044199E-3</v>
      </c>
      <c r="U287" s="84">
        <f>R287/'סכום נכסי הקרן'!$C$42</f>
        <v>4.2849717079947614E-4</v>
      </c>
    </row>
    <row r="288" spans="2:21">
      <c r="B288" s="76" t="s">
        <v>962</v>
      </c>
      <c r="C288" s="73" t="s">
        <v>963</v>
      </c>
      <c r="D288" s="86" t="s">
        <v>27</v>
      </c>
      <c r="E288" s="86" t="s">
        <v>861</v>
      </c>
      <c r="F288" s="73"/>
      <c r="G288" s="86" t="s">
        <v>931</v>
      </c>
      <c r="H288" s="73" t="s">
        <v>867</v>
      </c>
      <c r="I288" s="73" t="s">
        <v>282</v>
      </c>
      <c r="J288" s="73"/>
      <c r="K288" s="83">
        <v>7.040000000899143</v>
      </c>
      <c r="L288" s="86" t="s">
        <v>118</v>
      </c>
      <c r="M288" s="87">
        <v>5.2999999999999999E-2</v>
      </c>
      <c r="N288" s="87">
        <v>2.3800000002684944E-2</v>
      </c>
      <c r="O288" s="83">
        <v>808.68150000000014</v>
      </c>
      <c r="P288" s="85">
        <v>123.19828</v>
      </c>
      <c r="Q288" s="73"/>
      <c r="R288" s="83">
        <v>3.2030456030000001</v>
      </c>
      <c r="S288" s="84">
        <v>4.6210371428571439E-7</v>
      </c>
      <c r="T288" s="84">
        <f t="shared" si="8"/>
        <v>1.4783594666326768E-3</v>
      </c>
      <c r="U288" s="84">
        <f>R288/'סכום נכסי הקרן'!$C$42</f>
        <v>6.2001613620876847E-4</v>
      </c>
    </row>
    <row r="289" spans="2:21">
      <c r="B289" s="76" t="s">
        <v>964</v>
      </c>
      <c r="C289" s="73" t="s">
        <v>965</v>
      </c>
      <c r="D289" s="86" t="s">
        <v>27</v>
      </c>
      <c r="E289" s="86" t="s">
        <v>861</v>
      </c>
      <c r="F289" s="73"/>
      <c r="G289" s="86" t="s">
        <v>931</v>
      </c>
      <c r="H289" s="73" t="s">
        <v>867</v>
      </c>
      <c r="I289" s="73" t="s">
        <v>282</v>
      </c>
      <c r="J289" s="73"/>
      <c r="K289" s="83">
        <v>7.3199999988013555</v>
      </c>
      <c r="L289" s="86" t="s">
        <v>118</v>
      </c>
      <c r="M289" s="87">
        <v>6.2E-2</v>
      </c>
      <c r="N289" s="87">
        <v>2.5799999994733227E-2</v>
      </c>
      <c r="O289" s="83">
        <v>518.94000000000005</v>
      </c>
      <c r="P289" s="85">
        <v>132.01267000000001</v>
      </c>
      <c r="Q289" s="73"/>
      <c r="R289" s="83">
        <v>2.2024889020000002</v>
      </c>
      <c r="S289" s="84">
        <v>6.9192000000000012E-7</v>
      </c>
      <c r="T289" s="84">
        <f t="shared" si="8"/>
        <v>1.0165544678400603E-3</v>
      </c>
      <c r="U289" s="84">
        <f>R289/'סכום נכסי הקרן'!$C$42</f>
        <v>4.2633756378045954E-4</v>
      </c>
    </row>
    <row r="290" spans="2:21">
      <c r="B290" s="76" t="s">
        <v>966</v>
      </c>
      <c r="C290" s="73" t="s">
        <v>967</v>
      </c>
      <c r="D290" s="86" t="s">
        <v>27</v>
      </c>
      <c r="E290" s="86" t="s">
        <v>861</v>
      </c>
      <c r="F290" s="73"/>
      <c r="G290" s="86" t="s">
        <v>866</v>
      </c>
      <c r="H290" s="73" t="s">
        <v>951</v>
      </c>
      <c r="I290" s="73" t="s">
        <v>896</v>
      </c>
      <c r="J290" s="73"/>
      <c r="K290" s="83">
        <v>7.5299999995070461</v>
      </c>
      <c r="L290" s="86" t="s">
        <v>120</v>
      </c>
      <c r="M290" s="87">
        <v>3.3750000000000002E-2</v>
      </c>
      <c r="N290" s="87">
        <v>2.3899999998232807E-2</v>
      </c>
      <c r="O290" s="83">
        <v>1262.7539999999999</v>
      </c>
      <c r="P290" s="85">
        <v>107.93747999999999</v>
      </c>
      <c r="Q290" s="73"/>
      <c r="R290" s="83">
        <v>5.3757485049999998</v>
      </c>
      <c r="S290" s="84">
        <v>8.4183599999999997E-7</v>
      </c>
      <c r="T290" s="84">
        <f t="shared" si="8"/>
        <v>2.4811662641205327E-3</v>
      </c>
      <c r="U290" s="84">
        <f>R290/'סכום נכסי הקרן'!$C$42</f>
        <v>1.0405879998019382E-3</v>
      </c>
    </row>
    <row r="291" spans="2:21">
      <c r="B291" s="76" t="s">
        <v>968</v>
      </c>
      <c r="C291" s="73" t="s">
        <v>969</v>
      </c>
      <c r="D291" s="86" t="s">
        <v>27</v>
      </c>
      <c r="E291" s="86" t="s">
        <v>861</v>
      </c>
      <c r="F291" s="73"/>
      <c r="G291" s="86" t="s">
        <v>866</v>
      </c>
      <c r="H291" s="73" t="s">
        <v>867</v>
      </c>
      <c r="I291" s="73" t="s">
        <v>282</v>
      </c>
      <c r="J291" s="73"/>
      <c r="K291" s="83">
        <v>6.7099999999168514</v>
      </c>
      <c r="L291" s="86" t="s">
        <v>118</v>
      </c>
      <c r="M291" s="87">
        <v>5.2499999999999998E-2</v>
      </c>
      <c r="N291" s="87">
        <v>2.8800000000216916E-2</v>
      </c>
      <c r="O291" s="83">
        <v>1464.1027199999999</v>
      </c>
      <c r="P291" s="85">
        <v>117.52875</v>
      </c>
      <c r="Q291" s="73"/>
      <c r="R291" s="83">
        <v>5.5321843259999994</v>
      </c>
      <c r="S291" s="84">
        <v>9.7606847999999986E-7</v>
      </c>
      <c r="T291" s="84">
        <f t="shared" si="8"/>
        <v>2.5533689129617469E-3</v>
      </c>
      <c r="U291" s="84">
        <f>R291/'סכום נכסי הקרן'!$C$42</f>
        <v>1.0708694085993097E-3</v>
      </c>
    </row>
    <row r="292" spans="2:21">
      <c r="B292" s="76" t="s">
        <v>970</v>
      </c>
      <c r="C292" s="73" t="s">
        <v>971</v>
      </c>
      <c r="D292" s="86" t="s">
        <v>27</v>
      </c>
      <c r="E292" s="86" t="s">
        <v>861</v>
      </c>
      <c r="F292" s="73"/>
      <c r="G292" s="86" t="s">
        <v>972</v>
      </c>
      <c r="H292" s="73" t="s">
        <v>867</v>
      </c>
      <c r="I292" s="73" t="s">
        <v>282</v>
      </c>
      <c r="J292" s="73"/>
      <c r="K292" s="83">
        <v>3.6600000002090658</v>
      </c>
      <c r="L292" s="86" t="s">
        <v>118</v>
      </c>
      <c r="M292" s="87">
        <v>6.25E-2</v>
      </c>
      <c r="N292" s="87">
        <v>2.1400000001188805E-2</v>
      </c>
      <c r="O292" s="83">
        <v>1297.3499999999999</v>
      </c>
      <c r="P292" s="85">
        <v>116.97131</v>
      </c>
      <c r="Q292" s="73"/>
      <c r="R292" s="83">
        <v>4.8788500529999999</v>
      </c>
      <c r="S292" s="84">
        <v>6.4867499999999998E-7</v>
      </c>
      <c r="T292" s="84">
        <f t="shared" si="8"/>
        <v>2.2518237503014052E-3</v>
      </c>
      <c r="U292" s="84">
        <f>R292/'סכום נכסי הקרן'!$C$42</f>
        <v>9.4440296328275695E-4</v>
      </c>
    </row>
    <row r="293" spans="2:21">
      <c r="B293" s="76" t="s">
        <v>973</v>
      </c>
      <c r="C293" s="73" t="s">
        <v>974</v>
      </c>
      <c r="D293" s="86" t="s">
        <v>27</v>
      </c>
      <c r="E293" s="86" t="s">
        <v>861</v>
      </c>
      <c r="F293" s="73"/>
      <c r="G293" s="86" t="s">
        <v>931</v>
      </c>
      <c r="H293" s="73" t="s">
        <v>867</v>
      </c>
      <c r="I293" s="73" t="s">
        <v>282</v>
      </c>
      <c r="J293" s="73"/>
      <c r="K293" s="83">
        <v>7.5899999995414058</v>
      </c>
      <c r="L293" s="86" t="s">
        <v>118</v>
      </c>
      <c r="M293" s="87">
        <v>4.8750000000000002E-2</v>
      </c>
      <c r="N293" s="87">
        <v>2.3499999997716951E-2</v>
      </c>
      <c r="O293" s="83">
        <v>1297.3499999999999</v>
      </c>
      <c r="P293" s="85">
        <v>120.76600000000001</v>
      </c>
      <c r="Q293" s="73"/>
      <c r="R293" s="83">
        <v>5.0371260089999996</v>
      </c>
      <c r="S293" s="84">
        <v>1.9959230769230767E-6</v>
      </c>
      <c r="T293" s="84">
        <f t="shared" si="8"/>
        <v>2.3248757098719404E-3</v>
      </c>
      <c r="U293" s="84">
        <f>R293/'סכום נכסי הקרן'!$C$42</f>
        <v>9.7504056850509786E-4</v>
      </c>
    </row>
    <row r="294" spans="2:21">
      <c r="B294" s="76" t="s">
        <v>975</v>
      </c>
      <c r="C294" s="73" t="s">
        <v>976</v>
      </c>
      <c r="D294" s="86" t="s">
        <v>27</v>
      </c>
      <c r="E294" s="86" t="s">
        <v>861</v>
      </c>
      <c r="F294" s="73"/>
      <c r="G294" s="86" t="s">
        <v>938</v>
      </c>
      <c r="H294" s="73" t="s">
        <v>867</v>
      </c>
      <c r="I294" s="73" t="s">
        <v>282</v>
      </c>
      <c r="J294" s="73"/>
      <c r="K294" s="83">
        <v>8.1400000004871025</v>
      </c>
      <c r="L294" s="86" t="s">
        <v>118</v>
      </c>
      <c r="M294" s="87">
        <v>3.5000000000000003E-2</v>
      </c>
      <c r="N294" s="87">
        <v>2.6200000002836971E-2</v>
      </c>
      <c r="O294" s="83">
        <v>1081.125</v>
      </c>
      <c r="P294" s="85">
        <v>107.4965</v>
      </c>
      <c r="Q294" s="73"/>
      <c r="R294" s="83">
        <v>3.7363814870000001</v>
      </c>
      <c r="S294" s="84">
        <v>2.1622499999999999E-6</v>
      </c>
      <c r="T294" s="84">
        <f t="shared" si="8"/>
        <v>1.7245196063034409E-3</v>
      </c>
      <c r="U294" s="84">
        <f>R294/'סכום נכסי הקרן'!$C$42</f>
        <v>7.2325439600421228E-4</v>
      </c>
    </row>
    <row r="295" spans="2:21">
      <c r="B295" s="76" t="s">
        <v>977</v>
      </c>
      <c r="C295" s="73" t="s">
        <v>978</v>
      </c>
      <c r="D295" s="86" t="s">
        <v>27</v>
      </c>
      <c r="E295" s="86" t="s">
        <v>861</v>
      </c>
      <c r="F295" s="73"/>
      <c r="G295" s="86" t="s">
        <v>928</v>
      </c>
      <c r="H295" s="73" t="s">
        <v>867</v>
      </c>
      <c r="I295" s="73" t="s">
        <v>282</v>
      </c>
      <c r="J295" s="73"/>
      <c r="K295" s="83">
        <v>4.6499999997987356</v>
      </c>
      <c r="L295" s="86" t="s">
        <v>118</v>
      </c>
      <c r="M295" s="87">
        <v>3.4000000000000002E-2</v>
      </c>
      <c r="N295" s="87">
        <v>3.5200000000000002E-2</v>
      </c>
      <c r="O295" s="83">
        <v>778.41</v>
      </c>
      <c r="P295" s="85">
        <v>99.268889999999999</v>
      </c>
      <c r="Q295" s="73"/>
      <c r="R295" s="83">
        <v>2.4842914500000002</v>
      </c>
      <c r="S295" s="84">
        <v>7.7840999999999999E-7</v>
      </c>
      <c r="T295" s="84">
        <f t="shared" si="8"/>
        <v>1.146619885630807E-3</v>
      </c>
      <c r="U295" s="84">
        <f>R295/'סכום נכסי הקרן'!$C$42</f>
        <v>4.8088631164127667E-4</v>
      </c>
    </row>
    <row r="296" spans="2:21">
      <c r="B296" s="76" t="s">
        <v>979</v>
      </c>
      <c r="C296" s="73" t="s">
        <v>980</v>
      </c>
      <c r="D296" s="86" t="s">
        <v>27</v>
      </c>
      <c r="E296" s="86" t="s">
        <v>861</v>
      </c>
      <c r="F296" s="73"/>
      <c r="G296" s="86" t="s">
        <v>928</v>
      </c>
      <c r="H296" s="73" t="s">
        <v>867</v>
      </c>
      <c r="I296" s="73" t="s">
        <v>282</v>
      </c>
      <c r="J296" s="73"/>
      <c r="K296" s="83">
        <v>3.6599999994191816</v>
      </c>
      <c r="L296" s="86" t="s">
        <v>118</v>
      </c>
      <c r="M296" s="87">
        <v>4.1250000000000002E-2</v>
      </c>
      <c r="N296" s="87">
        <v>2.8899999994917838E-2</v>
      </c>
      <c r="O296" s="83">
        <v>648.67499999999995</v>
      </c>
      <c r="P296" s="85">
        <v>105.67229</v>
      </c>
      <c r="Q296" s="73"/>
      <c r="R296" s="83">
        <v>2.2037852079999998</v>
      </c>
      <c r="S296" s="84">
        <v>1.3801595744680851E-6</v>
      </c>
      <c r="T296" s="84">
        <f t="shared" si="8"/>
        <v>1.0171527753524345E-3</v>
      </c>
      <c r="U296" s="84">
        <f>R296/'סכום נכסי הקרן'!$C$42</f>
        <v>4.2658849078465553E-4</v>
      </c>
    </row>
    <row r="297" spans="2:21">
      <c r="B297" s="76" t="s">
        <v>981</v>
      </c>
      <c r="C297" s="73" t="s">
        <v>982</v>
      </c>
      <c r="D297" s="86" t="s">
        <v>27</v>
      </c>
      <c r="E297" s="86" t="s">
        <v>861</v>
      </c>
      <c r="F297" s="73"/>
      <c r="G297" s="86" t="s">
        <v>983</v>
      </c>
      <c r="H297" s="73" t="s">
        <v>867</v>
      </c>
      <c r="I297" s="73" t="s">
        <v>282</v>
      </c>
      <c r="J297" s="73"/>
      <c r="K297" s="83">
        <v>5.4900000001183527</v>
      </c>
      <c r="L297" s="86" t="s">
        <v>118</v>
      </c>
      <c r="M297" s="87">
        <v>6.8000000000000005E-2</v>
      </c>
      <c r="N297" s="87">
        <v>2.0800000000232823E-2</v>
      </c>
      <c r="O297" s="83">
        <v>1232.4825000000001</v>
      </c>
      <c r="P297" s="85">
        <v>130.07410999999999</v>
      </c>
      <c r="Q297" s="73"/>
      <c r="R297" s="83">
        <v>5.1540972109999998</v>
      </c>
      <c r="S297" s="84">
        <v>1.2324825000000001E-6</v>
      </c>
      <c r="T297" s="84">
        <f t="shared" si="8"/>
        <v>2.3788635405909723E-3</v>
      </c>
      <c r="U297" s="84">
        <f>R297/'סכום נכסי הקרן'!$C$42</f>
        <v>9.9768277898246616E-4</v>
      </c>
    </row>
    <row r="298" spans="2:21">
      <c r="B298" s="76" t="s">
        <v>984</v>
      </c>
      <c r="C298" s="73" t="s">
        <v>985</v>
      </c>
      <c r="D298" s="86" t="s">
        <v>27</v>
      </c>
      <c r="E298" s="86" t="s">
        <v>861</v>
      </c>
      <c r="F298" s="73"/>
      <c r="G298" s="86" t="s">
        <v>931</v>
      </c>
      <c r="H298" s="73" t="s">
        <v>867</v>
      </c>
      <c r="I298" s="73" t="s">
        <v>282</v>
      </c>
      <c r="J298" s="73"/>
      <c r="K298" s="83">
        <v>8.4800000002679514</v>
      </c>
      <c r="L298" s="86" t="s">
        <v>118</v>
      </c>
      <c r="M298" s="87">
        <v>0.03</v>
      </c>
      <c r="N298" s="87">
        <v>2.2500000001794321E-2</v>
      </c>
      <c r="O298" s="83">
        <v>1210.8599999999999</v>
      </c>
      <c r="P298" s="85">
        <v>107.37067</v>
      </c>
      <c r="Q298" s="73"/>
      <c r="R298" s="83">
        <v>4.1798486810000002</v>
      </c>
      <c r="S298" s="84">
        <v>2.0180999999999998E-6</v>
      </c>
      <c r="T298" s="84">
        <f t="shared" si="8"/>
        <v>1.9292010269416253E-3</v>
      </c>
      <c r="U298" s="84">
        <f>R298/'סכום נכסי הקרן'!$C$42</f>
        <v>8.0909670056013164E-4</v>
      </c>
    </row>
    <row r="299" spans="2:21">
      <c r="B299" s="76" t="s">
        <v>986</v>
      </c>
      <c r="C299" s="73" t="s">
        <v>987</v>
      </c>
      <c r="D299" s="86" t="s">
        <v>27</v>
      </c>
      <c r="E299" s="86" t="s">
        <v>861</v>
      </c>
      <c r="F299" s="73"/>
      <c r="G299" s="86" t="s">
        <v>931</v>
      </c>
      <c r="H299" s="73" t="s">
        <v>867</v>
      </c>
      <c r="I299" s="73" t="s">
        <v>282</v>
      </c>
      <c r="J299" s="73"/>
      <c r="K299" s="83">
        <v>8.2400000067941335</v>
      </c>
      <c r="L299" s="86" t="s">
        <v>118</v>
      </c>
      <c r="M299" s="87">
        <v>3.4209999999999997E-2</v>
      </c>
      <c r="N299" s="87">
        <v>2.7499999983014663E-2</v>
      </c>
      <c r="O299" s="83">
        <v>43.244999999999997</v>
      </c>
      <c r="P299" s="85">
        <v>105.86416</v>
      </c>
      <c r="Q299" s="73"/>
      <c r="R299" s="83">
        <v>0.14718577500000002</v>
      </c>
      <c r="S299" s="84">
        <v>4.3244999999999994E-8</v>
      </c>
      <c r="T299" s="84">
        <f t="shared" si="8"/>
        <v>6.7933308105609631E-5</v>
      </c>
      <c r="U299" s="84">
        <f>R299/'סכום נכסי הקרן'!$C$42</f>
        <v>2.8490869887996769E-5</v>
      </c>
    </row>
    <row r="300" spans="2:21">
      <c r="B300" s="76" t="s">
        <v>988</v>
      </c>
      <c r="C300" s="73" t="s">
        <v>989</v>
      </c>
      <c r="D300" s="86" t="s">
        <v>27</v>
      </c>
      <c r="E300" s="86" t="s">
        <v>861</v>
      </c>
      <c r="F300" s="73"/>
      <c r="G300" s="86" t="s">
        <v>931</v>
      </c>
      <c r="H300" s="73" t="s">
        <v>867</v>
      </c>
      <c r="I300" s="73" t="s">
        <v>282</v>
      </c>
      <c r="J300" s="73"/>
      <c r="K300" s="83">
        <v>8.2399999995527207</v>
      </c>
      <c r="L300" s="86" t="s">
        <v>118</v>
      </c>
      <c r="M300" s="87">
        <v>3.4209999999999997E-2</v>
      </c>
      <c r="N300" s="87">
        <v>2.749999999835559E-2</v>
      </c>
      <c r="O300" s="83">
        <v>1340.595</v>
      </c>
      <c r="P300" s="85">
        <v>105.82116000000001</v>
      </c>
      <c r="Q300" s="73"/>
      <c r="R300" s="83">
        <v>4.5609057210000001</v>
      </c>
      <c r="S300" s="84">
        <v>1.340595E-6</v>
      </c>
      <c r="T300" s="84">
        <f t="shared" si="8"/>
        <v>2.1050771624182476E-3</v>
      </c>
      <c r="U300" s="84">
        <f>R300/'סכום נכסי הקרן'!$C$42</f>
        <v>8.8285822096891551E-4</v>
      </c>
    </row>
    <row r="301" spans="2:21">
      <c r="B301" s="76" t="s">
        <v>990</v>
      </c>
      <c r="C301" s="73" t="s">
        <v>991</v>
      </c>
      <c r="D301" s="86" t="s">
        <v>27</v>
      </c>
      <c r="E301" s="86" t="s">
        <v>861</v>
      </c>
      <c r="F301" s="73"/>
      <c r="G301" s="86" t="s">
        <v>928</v>
      </c>
      <c r="H301" s="73" t="s">
        <v>951</v>
      </c>
      <c r="I301" s="73" t="s">
        <v>896</v>
      </c>
      <c r="J301" s="73"/>
      <c r="K301" s="83">
        <v>8.1100000008628204</v>
      </c>
      <c r="L301" s="86" t="s">
        <v>118</v>
      </c>
      <c r="M301" s="87">
        <v>3.6240000000000001E-2</v>
      </c>
      <c r="N301" s="87">
        <v>2.5000000002235283E-2</v>
      </c>
      <c r="O301" s="83">
        <v>1275.7275</v>
      </c>
      <c r="P301" s="85">
        <v>109.0758</v>
      </c>
      <c r="Q301" s="73"/>
      <c r="R301" s="83">
        <v>4.4737045740000001</v>
      </c>
      <c r="S301" s="84">
        <v>1.7009699999999999E-6</v>
      </c>
      <c r="T301" s="84">
        <f t="shared" si="8"/>
        <v>2.0648296426676901E-3</v>
      </c>
      <c r="U301" s="84">
        <f>R301/'סכום נכסי הקרן'!$C$42</f>
        <v>8.6597862419224953E-4</v>
      </c>
    </row>
    <row r="302" spans="2:21">
      <c r="B302" s="76" t="s">
        <v>992</v>
      </c>
      <c r="C302" s="73" t="s">
        <v>993</v>
      </c>
      <c r="D302" s="86" t="s">
        <v>27</v>
      </c>
      <c r="E302" s="86" t="s">
        <v>861</v>
      </c>
      <c r="F302" s="73"/>
      <c r="G302" s="86" t="s">
        <v>950</v>
      </c>
      <c r="H302" s="73" t="s">
        <v>867</v>
      </c>
      <c r="I302" s="73" t="s">
        <v>868</v>
      </c>
      <c r="J302" s="73"/>
      <c r="K302" s="83">
        <v>9.5699999990019489</v>
      </c>
      <c r="L302" s="86" t="s">
        <v>118</v>
      </c>
      <c r="M302" s="87">
        <v>3.5000000000000003E-2</v>
      </c>
      <c r="N302" s="87">
        <v>2.5199999998698198E-2</v>
      </c>
      <c r="O302" s="83">
        <v>1037.8800000000001</v>
      </c>
      <c r="P302" s="85">
        <v>110.50122</v>
      </c>
      <c r="Q302" s="73"/>
      <c r="R302" s="83">
        <v>3.6871873239999999</v>
      </c>
      <c r="S302" s="84">
        <v>1.0378800000000001E-6</v>
      </c>
      <c r="T302" s="84">
        <f t="shared" si="8"/>
        <v>1.701814136076603E-3</v>
      </c>
      <c r="U302" s="84">
        <f>R302/'סכום נכסי הקרן'!$C$42</f>
        <v>7.1373184195792677E-4</v>
      </c>
    </row>
    <row r="303" spans="2:21">
      <c r="B303" s="76" t="s">
        <v>994</v>
      </c>
      <c r="C303" s="73" t="s">
        <v>995</v>
      </c>
      <c r="D303" s="86" t="s">
        <v>27</v>
      </c>
      <c r="E303" s="86" t="s">
        <v>861</v>
      </c>
      <c r="F303" s="73"/>
      <c r="G303" s="86" t="s">
        <v>972</v>
      </c>
      <c r="H303" s="73" t="s">
        <v>867</v>
      </c>
      <c r="I303" s="73" t="s">
        <v>868</v>
      </c>
      <c r="J303" s="73"/>
      <c r="K303" s="83">
        <v>8.3500000006872099</v>
      </c>
      <c r="L303" s="86" t="s">
        <v>118</v>
      </c>
      <c r="M303" s="87">
        <v>3.0499999999999999E-2</v>
      </c>
      <c r="N303" s="87">
        <v>2.5200000001649302E-2</v>
      </c>
      <c r="O303" s="83">
        <v>1081.125</v>
      </c>
      <c r="P303" s="85">
        <v>104.66328</v>
      </c>
      <c r="Q303" s="73"/>
      <c r="R303" s="83">
        <v>3.6379038700000002</v>
      </c>
      <c r="S303" s="84">
        <v>8.6489999999999997E-7</v>
      </c>
      <c r="T303" s="84">
        <f t="shared" si="8"/>
        <v>1.679067453762428E-3</v>
      </c>
      <c r="U303" s="84">
        <f>R303/'סכום נכסי הקרן'!$C$42</f>
        <v>7.041920037803239E-4</v>
      </c>
    </row>
    <row r="304" spans="2:21">
      <c r="B304" s="76" t="s">
        <v>996</v>
      </c>
      <c r="C304" s="73" t="s">
        <v>997</v>
      </c>
      <c r="D304" s="86" t="s">
        <v>27</v>
      </c>
      <c r="E304" s="86" t="s">
        <v>861</v>
      </c>
      <c r="F304" s="73"/>
      <c r="G304" s="86" t="s">
        <v>912</v>
      </c>
      <c r="H304" s="73" t="s">
        <v>951</v>
      </c>
      <c r="I304" s="73" t="s">
        <v>896</v>
      </c>
      <c r="J304" s="73"/>
      <c r="K304" s="83">
        <v>7.3799999997753893</v>
      </c>
      <c r="L304" s="86" t="s">
        <v>120</v>
      </c>
      <c r="M304" s="87">
        <v>2.8750000000000001E-2</v>
      </c>
      <c r="N304" s="87">
        <v>1.5099999999336375E-2</v>
      </c>
      <c r="O304" s="83">
        <v>890.84699999999998</v>
      </c>
      <c r="P304" s="85">
        <v>111.5067</v>
      </c>
      <c r="Q304" s="73"/>
      <c r="R304" s="83">
        <v>3.9178878260000003</v>
      </c>
      <c r="S304" s="84">
        <v>8.9084699999999993E-7</v>
      </c>
      <c r="T304" s="84">
        <f t="shared" si="8"/>
        <v>1.8082935039535925E-3</v>
      </c>
      <c r="U304" s="84">
        <f>R304/'סכום נכסי הקרן'!$C$42</f>
        <v>7.5838872531216095E-4</v>
      </c>
    </row>
    <row r="305" spans="2:21">
      <c r="B305" s="76" t="s">
        <v>998</v>
      </c>
      <c r="C305" s="73" t="s">
        <v>999</v>
      </c>
      <c r="D305" s="86" t="s">
        <v>27</v>
      </c>
      <c r="E305" s="86" t="s">
        <v>861</v>
      </c>
      <c r="F305" s="73"/>
      <c r="G305" s="86" t="s">
        <v>916</v>
      </c>
      <c r="H305" s="73" t="s">
        <v>867</v>
      </c>
      <c r="I305" s="73" t="s">
        <v>282</v>
      </c>
      <c r="J305" s="73"/>
      <c r="K305" s="83">
        <v>16.099999998819566</v>
      </c>
      <c r="L305" s="86" t="s">
        <v>118</v>
      </c>
      <c r="M305" s="87">
        <v>4.2000000000000003E-2</v>
      </c>
      <c r="N305" s="87">
        <v>3.3499999997095763E-2</v>
      </c>
      <c r="O305" s="83">
        <v>1427.085</v>
      </c>
      <c r="P305" s="85">
        <v>116.324</v>
      </c>
      <c r="Q305" s="73"/>
      <c r="R305" s="83">
        <v>5.3370361730000004</v>
      </c>
      <c r="S305" s="84">
        <v>7.9282500000000001E-7</v>
      </c>
      <c r="T305" s="84">
        <f t="shared" si="8"/>
        <v>2.4632986625996479E-3</v>
      </c>
      <c r="U305" s="84">
        <f>R305/'סכום נכסי הקרן'!$C$42</f>
        <v>1.0330944222869038E-3</v>
      </c>
    </row>
    <row r="306" spans="2:21">
      <c r="B306" s="76" t="s">
        <v>1000</v>
      </c>
      <c r="C306" s="73" t="s">
        <v>1001</v>
      </c>
      <c r="D306" s="86" t="s">
        <v>27</v>
      </c>
      <c r="E306" s="86" t="s">
        <v>861</v>
      </c>
      <c r="F306" s="73"/>
      <c r="G306" s="86" t="s">
        <v>928</v>
      </c>
      <c r="H306" s="73" t="s">
        <v>867</v>
      </c>
      <c r="I306" s="73" t="s">
        <v>282</v>
      </c>
      <c r="J306" s="73"/>
      <c r="K306" s="83">
        <v>5.0100000002276488</v>
      </c>
      <c r="L306" s="86" t="s">
        <v>118</v>
      </c>
      <c r="M306" s="87">
        <v>3.4000000000000002E-2</v>
      </c>
      <c r="N306" s="87">
        <v>3.1500000002134203E-2</v>
      </c>
      <c r="O306" s="83">
        <v>864.9</v>
      </c>
      <c r="P306" s="85">
        <v>101.10378</v>
      </c>
      <c r="Q306" s="73"/>
      <c r="R306" s="83">
        <v>2.8113457360000003</v>
      </c>
      <c r="S306" s="84">
        <v>8.6489999999999997E-7</v>
      </c>
      <c r="T306" s="84">
        <f t="shared" si="8"/>
        <v>1.2975711550595149E-3</v>
      </c>
      <c r="U306" s="84">
        <f>R306/'סכום נכסי הקרן'!$C$42</f>
        <v>5.4419447514238736E-4</v>
      </c>
    </row>
    <row r="307" spans="2:21">
      <c r="B307" s="76" t="s">
        <v>1002</v>
      </c>
      <c r="C307" s="73" t="s">
        <v>1003</v>
      </c>
      <c r="D307" s="86" t="s">
        <v>27</v>
      </c>
      <c r="E307" s="86" t="s">
        <v>861</v>
      </c>
      <c r="F307" s="73"/>
      <c r="G307" s="86" t="s">
        <v>928</v>
      </c>
      <c r="H307" s="73" t="s">
        <v>867</v>
      </c>
      <c r="I307" s="73" t="s">
        <v>282</v>
      </c>
      <c r="J307" s="73"/>
      <c r="K307" s="83">
        <v>4.090000000292803</v>
      </c>
      <c r="L307" s="86" t="s">
        <v>118</v>
      </c>
      <c r="M307" s="87">
        <v>3.7499999999999999E-2</v>
      </c>
      <c r="N307" s="87">
        <v>2.7500000001240692E-2</v>
      </c>
      <c r="O307" s="83">
        <v>2378.4749999999999</v>
      </c>
      <c r="P307" s="85">
        <v>105.40383</v>
      </c>
      <c r="Q307" s="73"/>
      <c r="R307" s="83">
        <v>8.0600172959999998</v>
      </c>
      <c r="S307" s="84">
        <v>4.7569499999999994E-6</v>
      </c>
      <c r="T307" s="84">
        <f t="shared" si="8"/>
        <v>3.7200853024397947E-3</v>
      </c>
      <c r="U307" s="84">
        <f>R307/'סכום נכסי הקרן'!$C$42</f>
        <v>1.5601840875950105E-3</v>
      </c>
    </row>
    <row r="308" spans="2:21">
      <c r="B308" s="76" t="s">
        <v>1004</v>
      </c>
      <c r="C308" s="73" t="s">
        <v>1005</v>
      </c>
      <c r="D308" s="86" t="s">
        <v>27</v>
      </c>
      <c r="E308" s="86" t="s">
        <v>861</v>
      </c>
      <c r="F308" s="73"/>
      <c r="G308" s="86" t="s">
        <v>891</v>
      </c>
      <c r="H308" s="73" t="s">
        <v>867</v>
      </c>
      <c r="I308" s="73" t="s">
        <v>868</v>
      </c>
      <c r="J308" s="73"/>
      <c r="K308" s="83">
        <v>4.0000000001317471</v>
      </c>
      <c r="L308" s="86" t="s">
        <v>118</v>
      </c>
      <c r="M308" s="87">
        <v>4.6249999999999999E-2</v>
      </c>
      <c r="N308" s="87">
        <v>1.470000000002635E-2</v>
      </c>
      <c r="O308" s="83">
        <v>2040.8180400000001</v>
      </c>
      <c r="P308" s="85">
        <v>115.68403000000001</v>
      </c>
      <c r="Q308" s="73"/>
      <c r="R308" s="83">
        <v>7.5902951340000007</v>
      </c>
      <c r="S308" s="84">
        <v>4.0894715074081941E-6</v>
      </c>
      <c r="T308" s="84">
        <f t="shared" si="8"/>
        <v>3.5032859523994866E-3</v>
      </c>
      <c r="U308" s="84">
        <f>R308/'סכום נכסי הקרן'!$C$42</f>
        <v>1.4692595875809942E-3</v>
      </c>
    </row>
    <row r="309" spans="2:21">
      <c r="B309" s="76" t="s">
        <v>1006</v>
      </c>
      <c r="C309" s="73" t="s">
        <v>1007</v>
      </c>
      <c r="D309" s="86" t="s">
        <v>27</v>
      </c>
      <c r="E309" s="86" t="s">
        <v>861</v>
      </c>
      <c r="F309" s="73"/>
      <c r="G309" s="86" t="s">
        <v>912</v>
      </c>
      <c r="H309" s="73" t="s">
        <v>867</v>
      </c>
      <c r="I309" s="73" t="s">
        <v>282</v>
      </c>
      <c r="J309" s="73"/>
      <c r="K309" s="83">
        <v>18.540000000043865</v>
      </c>
      <c r="L309" s="86" t="s">
        <v>118</v>
      </c>
      <c r="M309" s="87">
        <v>3.5499999999999997E-2</v>
      </c>
      <c r="N309" s="87">
        <v>3.2099999999983128E-2</v>
      </c>
      <c r="O309" s="83">
        <v>1729.8</v>
      </c>
      <c r="P309" s="85">
        <v>106.57261</v>
      </c>
      <c r="Q309" s="73"/>
      <c r="R309" s="83">
        <v>5.9268300810000003</v>
      </c>
      <c r="S309" s="84">
        <v>1.7297999999999999E-6</v>
      </c>
      <c r="T309" s="84">
        <f t="shared" si="8"/>
        <v>2.73551689341017E-3</v>
      </c>
      <c r="U309" s="84">
        <f>R309/'סכום נכסי הקרן'!$C$42</f>
        <v>1.1472613075960386E-3</v>
      </c>
    </row>
    <row r="310" spans="2:21">
      <c r="B310" s="76" t="s">
        <v>1008</v>
      </c>
      <c r="C310" s="73" t="s">
        <v>1009</v>
      </c>
      <c r="D310" s="86" t="s">
        <v>27</v>
      </c>
      <c r="E310" s="86" t="s">
        <v>861</v>
      </c>
      <c r="F310" s="73"/>
      <c r="G310" s="86" t="s">
        <v>866</v>
      </c>
      <c r="H310" s="73" t="s">
        <v>867</v>
      </c>
      <c r="I310" s="73" t="s">
        <v>282</v>
      </c>
      <c r="J310" s="73"/>
      <c r="K310" s="83">
        <v>7.5099999999159026</v>
      </c>
      <c r="L310" s="86" t="s">
        <v>118</v>
      </c>
      <c r="M310" s="87">
        <v>4.4999999999999998E-2</v>
      </c>
      <c r="N310" s="87">
        <v>2.1600000000560646E-2</v>
      </c>
      <c r="O310" s="83">
        <v>1120.0454999999999</v>
      </c>
      <c r="P310" s="85">
        <v>118.87949999999999</v>
      </c>
      <c r="Q310" s="73"/>
      <c r="R310" s="83">
        <v>4.2807869360000002</v>
      </c>
      <c r="S310" s="84">
        <v>5.6002274999999998E-7</v>
      </c>
      <c r="T310" s="84">
        <f t="shared" si="8"/>
        <v>1.9757888821644387E-3</v>
      </c>
      <c r="U310" s="84">
        <f>R310/'סכום נכסי הקרן'!$C$42</f>
        <v>8.2863540047815312E-4</v>
      </c>
    </row>
    <row r="311" spans="2:21">
      <c r="B311" s="76" t="s">
        <v>1010</v>
      </c>
      <c r="C311" s="73" t="s">
        <v>1011</v>
      </c>
      <c r="D311" s="86" t="s">
        <v>27</v>
      </c>
      <c r="E311" s="86" t="s">
        <v>861</v>
      </c>
      <c r="F311" s="73"/>
      <c r="G311" s="86" t="s">
        <v>899</v>
      </c>
      <c r="H311" s="73" t="s">
        <v>867</v>
      </c>
      <c r="I311" s="73" t="s">
        <v>282</v>
      </c>
      <c r="J311" s="73"/>
      <c r="K311" s="83">
        <v>4.1299999984342968</v>
      </c>
      <c r="L311" s="86" t="s">
        <v>118</v>
      </c>
      <c r="M311" s="87">
        <v>5.7500000000000002E-2</v>
      </c>
      <c r="N311" s="87">
        <v>2.5499999988606383E-2</v>
      </c>
      <c r="O311" s="83">
        <v>366.501375</v>
      </c>
      <c r="P311" s="85">
        <v>115.45522</v>
      </c>
      <c r="Q311" s="73"/>
      <c r="R311" s="83">
        <v>1.360411101</v>
      </c>
      <c r="S311" s="84">
        <v>5.2357339285714281E-7</v>
      </c>
      <c r="T311" s="84">
        <f t="shared" si="8"/>
        <v>6.2789509702635739E-4</v>
      </c>
      <c r="U311" s="84">
        <f>R311/'סכום נכסי הקרן'!$C$42</f>
        <v>2.6333588060923295E-4</v>
      </c>
    </row>
    <row r="312" spans="2:21">
      <c r="B312" s="76" t="s">
        <v>1012</v>
      </c>
      <c r="C312" s="73" t="s">
        <v>1013</v>
      </c>
      <c r="D312" s="86" t="s">
        <v>27</v>
      </c>
      <c r="E312" s="86" t="s">
        <v>861</v>
      </c>
      <c r="F312" s="73"/>
      <c r="G312" s="86" t="s">
        <v>894</v>
      </c>
      <c r="H312" s="73" t="s">
        <v>867</v>
      </c>
      <c r="I312" s="73" t="s">
        <v>282</v>
      </c>
      <c r="J312" s="73"/>
      <c r="K312" s="83">
        <v>21.75000000048286</v>
      </c>
      <c r="L312" s="86" t="s">
        <v>118</v>
      </c>
      <c r="M312" s="87">
        <v>3.6000000000000004E-2</v>
      </c>
      <c r="N312" s="87">
        <v>3.3100000001661044E-2</v>
      </c>
      <c r="O312" s="83">
        <v>1513.575</v>
      </c>
      <c r="P312" s="85">
        <v>106.398</v>
      </c>
      <c r="Q312" s="73"/>
      <c r="R312" s="83">
        <v>5.177479494</v>
      </c>
      <c r="S312" s="84">
        <v>1.5135749999999999E-6</v>
      </c>
      <c r="T312" s="84">
        <f t="shared" si="8"/>
        <v>2.3896555878200718E-3</v>
      </c>
      <c r="U312" s="84">
        <f>R312/'סכום נכסי הקרן'!$C$42</f>
        <v>1.0022089064743202E-3</v>
      </c>
    </row>
    <row r="313" spans="2:21">
      <c r="B313" s="76" t="s">
        <v>1014</v>
      </c>
      <c r="C313" s="73" t="s">
        <v>1015</v>
      </c>
      <c r="D313" s="86" t="s">
        <v>27</v>
      </c>
      <c r="E313" s="86" t="s">
        <v>861</v>
      </c>
      <c r="F313" s="73"/>
      <c r="G313" s="86" t="s">
        <v>866</v>
      </c>
      <c r="H313" s="73" t="s">
        <v>867</v>
      </c>
      <c r="I313" s="73" t="s">
        <v>868</v>
      </c>
      <c r="J313" s="73"/>
      <c r="K313" s="83">
        <v>5.3100000003098407</v>
      </c>
      <c r="L313" s="86" t="s">
        <v>118</v>
      </c>
      <c r="M313" s="87">
        <v>5.2999999999999999E-2</v>
      </c>
      <c r="N313" s="87">
        <v>4.0900000001668373E-2</v>
      </c>
      <c r="O313" s="83">
        <v>1338.4327499999999</v>
      </c>
      <c r="P313" s="85">
        <v>107.25583</v>
      </c>
      <c r="Q313" s="73"/>
      <c r="R313" s="83">
        <v>4.615284247</v>
      </c>
      <c r="S313" s="84">
        <v>8.9228849999999991E-7</v>
      </c>
      <c r="T313" s="84">
        <f t="shared" si="8"/>
        <v>2.130175465301708E-3</v>
      </c>
      <c r="U313" s="84">
        <f>R313/'סכום נכסי הקרן'!$C$42</f>
        <v>8.9338431636751671E-4</v>
      </c>
    </row>
    <row r="314" spans="2:21">
      <c r="B314" s="76" t="s">
        <v>1016</v>
      </c>
      <c r="C314" s="73" t="s">
        <v>1017</v>
      </c>
      <c r="D314" s="86" t="s">
        <v>27</v>
      </c>
      <c r="E314" s="86" t="s">
        <v>861</v>
      </c>
      <c r="F314" s="73"/>
      <c r="G314" s="86" t="s">
        <v>866</v>
      </c>
      <c r="H314" s="73" t="s">
        <v>867</v>
      </c>
      <c r="I314" s="73" t="s">
        <v>868</v>
      </c>
      <c r="J314" s="73"/>
      <c r="K314" s="83">
        <v>4.8100000014031163</v>
      </c>
      <c r="L314" s="86" t="s">
        <v>118</v>
      </c>
      <c r="M314" s="87">
        <v>5.8749999999999997E-2</v>
      </c>
      <c r="N314" s="87">
        <v>3.5100000009504979E-2</v>
      </c>
      <c r="O314" s="83">
        <v>302.71499999999997</v>
      </c>
      <c r="P314" s="85">
        <v>113.50713</v>
      </c>
      <c r="Q314" s="73"/>
      <c r="R314" s="83">
        <v>1.1046839449999999</v>
      </c>
      <c r="S314" s="84">
        <v>2.5226249999999997E-7</v>
      </c>
      <c r="T314" s="84">
        <f t="shared" si="8"/>
        <v>5.0986472568429462E-4</v>
      </c>
      <c r="U314" s="84">
        <f>R314/'סכום נכסי הקרן'!$C$42</f>
        <v>2.138345675344915E-4</v>
      </c>
    </row>
    <row r="315" spans="2:21">
      <c r="B315" s="76" t="s">
        <v>1018</v>
      </c>
      <c r="C315" s="73" t="s">
        <v>1019</v>
      </c>
      <c r="D315" s="86" t="s">
        <v>27</v>
      </c>
      <c r="E315" s="86" t="s">
        <v>861</v>
      </c>
      <c r="F315" s="73"/>
      <c r="G315" s="86" t="s">
        <v>983</v>
      </c>
      <c r="H315" s="73" t="s">
        <v>867</v>
      </c>
      <c r="I315" s="73" t="s">
        <v>282</v>
      </c>
      <c r="J315" s="73"/>
      <c r="K315" s="83">
        <v>6.420000000412359</v>
      </c>
      <c r="L315" s="86" t="s">
        <v>120</v>
      </c>
      <c r="M315" s="87">
        <v>4.6249999999999999E-2</v>
      </c>
      <c r="N315" s="87">
        <v>2.6900000002670191E-2</v>
      </c>
      <c r="O315" s="83">
        <v>652.99950000000001</v>
      </c>
      <c r="P315" s="85">
        <v>114.87452</v>
      </c>
      <c r="Q315" s="73"/>
      <c r="R315" s="83">
        <v>2.9585879089999998</v>
      </c>
      <c r="S315" s="84">
        <v>4.35333E-7</v>
      </c>
      <c r="T315" s="84">
        <f t="shared" si="8"/>
        <v>1.3655304935523036E-3</v>
      </c>
      <c r="U315" s="84">
        <f>R315/'סכום נכסי הקרן'!$C$42</f>
        <v>5.7269626203700335E-4</v>
      </c>
    </row>
    <row r="316" spans="2:21">
      <c r="B316" s="76" t="s">
        <v>1020</v>
      </c>
      <c r="C316" s="73" t="s">
        <v>1021</v>
      </c>
      <c r="D316" s="86" t="s">
        <v>27</v>
      </c>
      <c r="E316" s="86" t="s">
        <v>861</v>
      </c>
      <c r="F316" s="73"/>
      <c r="G316" s="86" t="s">
        <v>1022</v>
      </c>
      <c r="H316" s="73" t="s">
        <v>867</v>
      </c>
      <c r="I316" s="73" t="s">
        <v>282</v>
      </c>
      <c r="J316" s="73"/>
      <c r="K316" s="83">
        <v>17.360000001994017</v>
      </c>
      <c r="L316" s="86" t="s">
        <v>118</v>
      </c>
      <c r="M316" s="87">
        <v>4.0999999999999995E-2</v>
      </c>
      <c r="N316" s="87">
        <v>3.7500000003386574E-2</v>
      </c>
      <c r="O316" s="83">
        <v>1081.125</v>
      </c>
      <c r="P316" s="85">
        <v>106.19217</v>
      </c>
      <c r="Q316" s="73"/>
      <c r="R316" s="83">
        <v>3.6910452489999996</v>
      </c>
      <c r="S316" s="84">
        <v>1.081125E-6</v>
      </c>
      <c r="T316" s="84">
        <f t="shared" si="8"/>
        <v>1.7035947538548719E-3</v>
      </c>
      <c r="U316" s="84">
        <f>R316/'סכום נכסי הקרן'!$C$42</f>
        <v>7.1447862363035834E-4</v>
      </c>
    </row>
    <row r="317" spans="2:21">
      <c r="B317" s="76" t="s">
        <v>1023</v>
      </c>
      <c r="C317" s="73" t="s">
        <v>1024</v>
      </c>
      <c r="D317" s="86" t="s">
        <v>27</v>
      </c>
      <c r="E317" s="86" t="s">
        <v>861</v>
      </c>
      <c r="F317" s="73"/>
      <c r="G317" s="86" t="s">
        <v>1025</v>
      </c>
      <c r="H317" s="73" t="s">
        <v>1026</v>
      </c>
      <c r="I317" s="73" t="s">
        <v>868</v>
      </c>
      <c r="J317" s="73"/>
      <c r="K317" s="83">
        <v>8.180000001090848</v>
      </c>
      <c r="L317" s="86" t="s">
        <v>118</v>
      </c>
      <c r="M317" s="87">
        <v>2.8750000000000001E-2</v>
      </c>
      <c r="N317" s="87">
        <v>2.8500000003386625E-2</v>
      </c>
      <c r="O317" s="83">
        <v>864.9</v>
      </c>
      <c r="P317" s="85">
        <v>100.88113</v>
      </c>
      <c r="Q317" s="73"/>
      <c r="R317" s="83">
        <v>2.8051545330000001</v>
      </c>
      <c r="S317" s="84">
        <v>6.653076923076923E-7</v>
      </c>
      <c r="T317" s="84">
        <f t="shared" si="8"/>
        <v>1.29471361735967E-3</v>
      </c>
      <c r="U317" s="84">
        <f>R317/'סכום נכסי הקרן'!$C$42</f>
        <v>5.4299603895435777E-4</v>
      </c>
    </row>
    <row r="318" spans="2:21">
      <c r="B318" s="76" t="s">
        <v>1027</v>
      </c>
      <c r="C318" s="73" t="s">
        <v>1028</v>
      </c>
      <c r="D318" s="86" t="s">
        <v>27</v>
      </c>
      <c r="E318" s="86" t="s">
        <v>861</v>
      </c>
      <c r="F318" s="73"/>
      <c r="G318" s="86" t="s">
        <v>912</v>
      </c>
      <c r="H318" s="73" t="s">
        <v>1026</v>
      </c>
      <c r="I318" s="73" t="s">
        <v>868</v>
      </c>
      <c r="J318" s="73"/>
      <c r="K318" s="83">
        <v>6.2599999995911881</v>
      </c>
      <c r="L318" s="86" t="s">
        <v>120</v>
      </c>
      <c r="M318" s="87">
        <v>3.125E-2</v>
      </c>
      <c r="N318" s="87">
        <v>2.2899999997584294E-2</v>
      </c>
      <c r="O318" s="83">
        <v>1297.3499999999999</v>
      </c>
      <c r="P318" s="85">
        <v>105.17052</v>
      </c>
      <c r="Q318" s="73"/>
      <c r="R318" s="83">
        <v>5.3814473700000001</v>
      </c>
      <c r="S318" s="84">
        <v>1.7297999999999999E-6</v>
      </c>
      <c r="T318" s="84">
        <f t="shared" si="8"/>
        <v>2.483796564174307E-3</v>
      </c>
      <c r="U318" s="84">
        <f>R318/'סכום נכסי הקרן'!$C$42</f>
        <v>1.0416911337238425E-3</v>
      </c>
    </row>
    <row r="319" spans="2:21">
      <c r="B319" s="76" t="s">
        <v>1029</v>
      </c>
      <c r="C319" s="73" t="s">
        <v>1030</v>
      </c>
      <c r="D319" s="86" t="s">
        <v>27</v>
      </c>
      <c r="E319" s="86" t="s">
        <v>861</v>
      </c>
      <c r="F319" s="73"/>
      <c r="G319" s="86" t="s">
        <v>866</v>
      </c>
      <c r="H319" s="73" t="s">
        <v>1031</v>
      </c>
      <c r="I319" s="73" t="s">
        <v>896</v>
      </c>
      <c r="J319" s="73"/>
      <c r="K319" s="83">
        <v>5.0499999995175333</v>
      </c>
      <c r="L319" s="86" t="s">
        <v>118</v>
      </c>
      <c r="M319" s="87">
        <v>0.06</v>
      </c>
      <c r="N319" s="87">
        <v>4.7199999996811529E-2</v>
      </c>
      <c r="O319" s="83">
        <v>1362.64995</v>
      </c>
      <c r="P319" s="85">
        <v>108.81667</v>
      </c>
      <c r="Q319" s="73"/>
      <c r="R319" s="83">
        <v>4.7671706660000002</v>
      </c>
      <c r="S319" s="84">
        <v>1.8168665999999999E-6</v>
      </c>
      <c r="T319" s="84">
        <f t="shared" si="8"/>
        <v>2.2002783465005517E-3</v>
      </c>
      <c r="U319" s="84">
        <f>R319/'סכום נכסי הקרן'!$C$42</f>
        <v>9.2278509372852708E-4</v>
      </c>
    </row>
    <row r="320" spans="2:21">
      <c r="B320" s="76" t="s">
        <v>1032</v>
      </c>
      <c r="C320" s="73" t="s">
        <v>1033</v>
      </c>
      <c r="D320" s="86" t="s">
        <v>27</v>
      </c>
      <c r="E320" s="86" t="s">
        <v>861</v>
      </c>
      <c r="F320" s="73"/>
      <c r="G320" s="86" t="s">
        <v>916</v>
      </c>
      <c r="H320" s="73" t="s">
        <v>1026</v>
      </c>
      <c r="I320" s="73" t="s">
        <v>282</v>
      </c>
      <c r="J320" s="73"/>
      <c r="K320" s="83">
        <v>8.1900000000691104</v>
      </c>
      <c r="L320" s="86" t="s">
        <v>118</v>
      </c>
      <c r="M320" s="87">
        <v>4.2500000000000003E-2</v>
      </c>
      <c r="N320" s="87">
        <v>2.8800000000335078E-2</v>
      </c>
      <c r="O320" s="83">
        <v>1318.9725000000001</v>
      </c>
      <c r="P320" s="85">
        <v>112.60486</v>
      </c>
      <c r="Q320" s="73"/>
      <c r="R320" s="83">
        <v>4.7750052930000004</v>
      </c>
      <c r="S320" s="84">
        <v>9.7701666666666662E-7</v>
      </c>
      <c r="T320" s="84">
        <f t="shared" si="8"/>
        <v>2.2038944033503632E-3</v>
      </c>
      <c r="U320" s="84">
        <f>R320/'סכום נכסי הקרן'!$C$42</f>
        <v>9.2430164883365183E-4</v>
      </c>
    </row>
    <row r="321" spans="2:21">
      <c r="B321" s="76" t="s">
        <v>1034</v>
      </c>
      <c r="C321" s="73" t="s">
        <v>1035</v>
      </c>
      <c r="D321" s="86" t="s">
        <v>27</v>
      </c>
      <c r="E321" s="86" t="s">
        <v>861</v>
      </c>
      <c r="F321" s="73"/>
      <c r="G321" s="86" t="s">
        <v>1025</v>
      </c>
      <c r="H321" s="73" t="s">
        <v>1026</v>
      </c>
      <c r="I321" s="73" t="s">
        <v>868</v>
      </c>
      <c r="J321" s="73"/>
      <c r="K321" s="83">
        <v>3.3300000001529155</v>
      </c>
      <c r="L321" s="86" t="s">
        <v>120</v>
      </c>
      <c r="M321" s="87">
        <v>0.03</v>
      </c>
      <c r="N321" s="87">
        <v>1.6500000000899507E-2</v>
      </c>
      <c r="O321" s="83">
        <v>1068.1514999999999</v>
      </c>
      <c r="P321" s="85">
        <v>105.55423</v>
      </c>
      <c r="Q321" s="73"/>
      <c r="R321" s="83">
        <v>4.4468904039999995</v>
      </c>
      <c r="S321" s="84">
        <v>2.1363030000000001E-6</v>
      </c>
      <c r="T321" s="84">
        <f t="shared" si="8"/>
        <v>2.0524536146703772E-3</v>
      </c>
      <c r="U321" s="84">
        <f>R321/'סכום נכסי הקרן'!$C$42</f>
        <v>8.607881835492958E-4</v>
      </c>
    </row>
    <row r="322" spans="2:21">
      <c r="B322" s="76" t="s">
        <v>1036</v>
      </c>
      <c r="C322" s="73" t="s">
        <v>1037</v>
      </c>
      <c r="D322" s="86" t="s">
        <v>27</v>
      </c>
      <c r="E322" s="86" t="s">
        <v>861</v>
      </c>
      <c r="F322" s="73"/>
      <c r="G322" s="86" t="s">
        <v>902</v>
      </c>
      <c r="H322" s="73" t="s">
        <v>1026</v>
      </c>
      <c r="I322" s="73" t="s">
        <v>868</v>
      </c>
      <c r="J322" s="73"/>
      <c r="K322" s="83">
        <v>3.5800000002697199</v>
      </c>
      <c r="L322" s="86" t="s">
        <v>118</v>
      </c>
      <c r="M322" s="87">
        <v>3.7539999999999997E-2</v>
      </c>
      <c r="N322" s="87">
        <v>1.8800000001329052E-2</v>
      </c>
      <c r="O322" s="83">
        <v>1483.3035</v>
      </c>
      <c r="P322" s="85">
        <v>107.28924000000001</v>
      </c>
      <c r="Q322" s="73"/>
      <c r="R322" s="83">
        <v>5.116431489</v>
      </c>
      <c r="S322" s="84">
        <v>1.9777379999999999E-6</v>
      </c>
      <c r="T322" s="84">
        <f t="shared" si="8"/>
        <v>2.3614789998794381E-3</v>
      </c>
      <c r="U322" s="84">
        <f>R322/'סכום נכסי הקרן'!$C$42</f>
        <v>9.9039179461431356E-4</v>
      </c>
    </row>
    <row r="323" spans="2:21">
      <c r="B323" s="76" t="s">
        <v>1038</v>
      </c>
      <c r="C323" s="73" t="s">
        <v>1039</v>
      </c>
      <c r="D323" s="86" t="s">
        <v>27</v>
      </c>
      <c r="E323" s="86" t="s">
        <v>861</v>
      </c>
      <c r="F323" s="73"/>
      <c r="G323" s="86" t="s">
        <v>945</v>
      </c>
      <c r="H323" s="73" t="s">
        <v>1026</v>
      </c>
      <c r="I323" s="73" t="s">
        <v>868</v>
      </c>
      <c r="J323" s="73"/>
      <c r="K323" s="83">
        <v>7.2199999998839868</v>
      </c>
      <c r="L323" s="86" t="s">
        <v>118</v>
      </c>
      <c r="M323" s="87">
        <v>3.3750000000000002E-2</v>
      </c>
      <c r="N323" s="87">
        <v>2.9199999999668536E-2</v>
      </c>
      <c r="O323" s="83">
        <v>1081.125</v>
      </c>
      <c r="P323" s="85">
        <v>104.15513</v>
      </c>
      <c r="Q323" s="73"/>
      <c r="R323" s="83">
        <v>3.6202414109999999</v>
      </c>
      <c r="S323" s="84">
        <v>1.5444642857142857E-6</v>
      </c>
      <c r="T323" s="84">
        <f t="shared" si="8"/>
        <v>1.6709153801727776E-3</v>
      </c>
      <c r="U323" s="84">
        <f>R323/'סכום נכסי הקרן'!$C$42</f>
        <v>7.007730672610095E-4</v>
      </c>
    </row>
    <row r="324" spans="2:21">
      <c r="B324" s="76" t="s">
        <v>1040</v>
      </c>
      <c r="C324" s="73" t="s">
        <v>1041</v>
      </c>
      <c r="D324" s="86" t="s">
        <v>27</v>
      </c>
      <c r="E324" s="86" t="s">
        <v>861</v>
      </c>
      <c r="F324" s="73"/>
      <c r="G324" s="86" t="s">
        <v>931</v>
      </c>
      <c r="H324" s="73" t="s">
        <v>1026</v>
      </c>
      <c r="I324" s="73" t="s">
        <v>282</v>
      </c>
      <c r="J324" s="73"/>
      <c r="K324" s="83">
        <v>7.0400000007549464</v>
      </c>
      <c r="L324" s="86" t="s">
        <v>118</v>
      </c>
      <c r="M324" s="87">
        <v>4.0910000000000002E-2</v>
      </c>
      <c r="N324" s="87">
        <v>3.1500000003811028E-2</v>
      </c>
      <c r="O324" s="83">
        <v>803.92455000000007</v>
      </c>
      <c r="P324" s="85">
        <v>106.59855</v>
      </c>
      <c r="Q324" s="73"/>
      <c r="R324" s="83">
        <v>2.7551647729999997</v>
      </c>
      <c r="S324" s="84">
        <v>1.6078491000000001E-6</v>
      </c>
      <c r="T324" s="84">
        <f t="shared" si="8"/>
        <v>1.2716409408852927E-3</v>
      </c>
      <c r="U324" s="84">
        <f>R324/'סכום נכסי הקרן'!$C$42</f>
        <v>5.3331948055126348E-4</v>
      </c>
    </row>
    <row r="325" spans="2:21">
      <c r="B325" s="76" t="s">
        <v>1042</v>
      </c>
      <c r="C325" s="73" t="s">
        <v>1043</v>
      </c>
      <c r="D325" s="86" t="s">
        <v>27</v>
      </c>
      <c r="E325" s="86" t="s">
        <v>861</v>
      </c>
      <c r="F325" s="73"/>
      <c r="G325" s="86" t="s">
        <v>931</v>
      </c>
      <c r="H325" s="73" t="s">
        <v>1026</v>
      </c>
      <c r="I325" s="73" t="s">
        <v>282</v>
      </c>
      <c r="J325" s="73"/>
      <c r="K325" s="83">
        <v>8.0300000009727501</v>
      </c>
      <c r="L325" s="86" t="s">
        <v>118</v>
      </c>
      <c r="M325" s="87">
        <v>4.1250000000000002E-2</v>
      </c>
      <c r="N325" s="87">
        <v>3.2800000002574922E-2</v>
      </c>
      <c r="O325" s="83">
        <v>400.01625000000001</v>
      </c>
      <c r="P325" s="85">
        <v>108.71267</v>
      </c>
      <c r="Q325" s="73"/>
      <c r="R325" s="83">
        <v>1.3981016879999997</v>
      </c>
      <c r="S325" s="84">
        <v>8.0003250000000001E-7</v>
      </c>
      <c r="T325" s="84">
        <f t="shared" si="8"/>
        <v>6.452911141302675E-4</v>
      </c>
      <c r="U325" s="84">
        <f>R325/'סכום נכסי הקרן'!$C$42</f>
        <v>2.7063167811561029E-4</v>
      </c>
    </row>
    <row r="326" spans="2:21">
      <c r="B326" s="76" t="s">
        <v>1044</v>
      </c>
      <c r="C326" s="73" t="s">
        <v>1045</v>
      </c>
      <c r="D326" s="86" t="s">
        <v>27</v>
      </c>
      <c r="E326" s="86" t="s">
        <v>861</v>
      </c>
      <c r="F326" s="73"/>
      <c r="G326" s="86" t="s">
        <v>931</v>
      </c>
      <c r="H326" s="73" t="s">
        <v>1026</v>
      </c>
      <c r="I326" s="73" t="s">
        <v>282</v>
      </c>
      <c r="J326" s="73"/>
      <c r="K326" s="83">
        <v>5.4199999989303924</v>
      </c>
      <c r="L326" s="86" t="s">
        <v>118</v>
      </c>
      <c r="M326" s="87">
        <v>4.8750000000000002E-2</v>
      </c>
      <c r="N326" s="87">
        <v>2.8199999996434643E-2</v>
      </c>
      <c r="O326" s="83">
        <v>391.54023000000001</v>
      </c>
      <c r="P326" s="85">
        <v>111.40625</v>
      </c>
      <c r="Q326" s="73"/>
      <c r="R326" s="83">
        <v>1.4023839250000001</v>
      </c>
      <c r="S326" s="84">
        <v>7.7526885105675215E-7</v>
      </c>
      <c r="T326" s="84">
        <f t="shared" si="8"/>
        <v>6.4726757228665034E-4</v>
      </c>
      <c r="U326" s="84">
        <f>R326/'סכום נכסי הקרן'!$C$42</f>
        <v>2.7146059420615353E-4</v>
      </c>
    </row>
    <row r="327" spans="2:21">
      <c r="B327" s="76" t="s">
        <v>1046</v>
      </c>
      <c r="C327" s="73" t="s">
        <v>1047</v>
      </c>
      <c r="D327" s="86" t="s">
        <v>27</v>
      </c>
      <c r="E327" s="86" t="s">
        <v>861</v>
      </c>
      <c r="F327" s="73"/>
      <c r="G327" s="86" t="s">
        <v>1025</v>
      </c>
      <c r="H327" s="73" t="s">
        <v>1026</v>
      </c>
      <c r="I327" s="73" t="s">
        <v>868</v>
      </c>
      <c r="J327" s="73"/>
      <c r="K327" s="83">
        <v>2.9300000001106152</v>
      </c>
      <c r="L327" s="86" t="s">
        <v>120</v>
      </c>
      <c r="M327" s="87">
        <v>4.2500000000000003E-2</v>
      </c>
      <c r="N327" s="87">
        <v>1.5200000002317655E-2</v>
      </c>
      <c r="O327" s="83">
        <v>432.45</v>
      </c>
      <c r="P327" s="85">
        <v>111.30643999999999</v>
      </c>
      <c r="Q327" s="73"/>
      <c r="R327" s="83">
        <v>1.898471603</v>
      </c>
      <c r="S327" s="84">
        <v>1.4414999999999999E-6</v>
      </c>
      <c r="T327" s="84">
        <f t="shared" si="8"/>
        <v>8.7623587494341487E-4</v>
      </c>
      <c r="U327" s="84">
        <f>R327/'סכום נכסי הקרן'!$C$42</f>
        <v>3.6748868854432194E-4</v>
      </c>
    </row>
    <row r="328" spans="2:21">
      <c r="B328" s="76" t="s">
        <v>1048</v>
      </c>
      <c r="C328" s="73" t="s">
        <v>1049</v>
      </c>
      <c r="D328" s="86" t="s">
        <v>27</v>
      </c>
      <c r="E328" s="86" t="s">
        <v>861</v>
      </c>
      <c r="F328" s="73"/>
      <c r="G328" s="86" t="s">
        <v>1050</v>
      </c>
      <c r="H328" s="73" t="s">
        <v>1026</v>
      </c>
      <c r="I328" s="73" t="s">
        <v>282</v>
      </c>
      <c r="J328" s="73"/>
      <c r="K328" s="83">
        <v>1.6299999999677548</v>
      </c>
      <c r="L328" s="86" t="s">
        <v>118</v>
      </c>
      <c r="M328" s="87">
        <v>4.7500000000000001E-2</v>
      </c>
      <c r="N328" s="87">
        <v>2.1899999999202353E-2</v>
      </c>
      <c r="O328" s="83">
        <v>1742.60052</v>
      </c>
      <c r="P328" s="85">
        <v>105.17322</v>
      </c>
      <c r="Q328" s="73"/>
      <c r="R328" s="83">
        <v>5.8922884129999993</v>
      </c>
      <c r="S328" s="84">
        <v>1.9362227999999999E-6</v>
      </c>
      <c r="T328" s="84">
        <f t="shared" si="8"/>
        <v>2.7195742537445789E-3</v>
      </c>
      <c r="U328" s="84">
        <f>R328/'סכום נכסי הקרן'!$C$42</f>
        <v>1.1405750488954107E-3</v>
      </c>
    </row>
    <row r="329" spans="2:21">
      <c r="B329" s="76" t="s">
        <v>1051</v>
      </c>
      <c r="C329" s="73" t="s">
        <v>1052</v>
      </c>
      <c r="D329" s="86" t="s">
        <v>27</v>
      </c>
      <c r="E329" s="86" t="s">
        <v>861</v>
      </c>
      <c r="F329" s="73"/>
      <c r="G329" s="86" t="s">
        <v>881</v>
      </c>
      <c r="H329" s="73" t="s">
        <v>1031</v>
      </c>
      <c r="I329" s="73" t="s">
        <v>896</v>
      </c>
      <c r="J329" s="73"/>
      <c r="K329" s="83">
        <v>7.0000000048171002E-2</v>
      </c>
      <c r="L329" s="86" t="s">
        <v>118</v>
      </c>
      <c r="M329" s="87">
        <v>4.6249999999999999E-2</v>
      </c>
      <c r="N329" s="87">
        <v>-0.04</v>
      </c>
      <c r="O329" s="83">
        <v>1270.79757</v>
      </c>
      <c r="P329" s="85">
        <v>101.62183</v>
      </c>
      <c r="Q329" s="73"/>
      <c r="R329" s="83">
        <v>4.1518760400000003</v>
      </c>
      <c r="S329" s="84">
        <v>1.6943967599999999E-6</v>
      </c>
      <c r="T329" s="84">
        <f t="shared" si="8"/>
        <v>1.9162903089080341E-3</v>
      </c>
      <c r="U329" s="84">
        <f>R329/'סכום נכסי הקרן'!$C$42</f>
        <v>8.0368201374576625E-4</v>
      </c>
    </row>
    <row r="330" spans="2:21">
      <c r="B330" s="76" t="s">
        <v>1053</v>
      </c>
      <c r="C330" s="73" t="s">
        <v>1054</v>
      </c>
      <c r="D330" s="86" t="s">
        <v>27</v>
      </c>
      <c r="E330" s="86" t="s">
        <v>861</v>
      </c>
      <c r="F330" s="73"/>
      <c r="G330" s="86" t="s">
        <v>894</v>
      </c>
      <c r="H330" s="73" t="s">
        <v>1026</v>
      </c>
      <c r="I330" s="73" t="s">
        <v>282</v>
      </c>
      <c r="J330" s="73"/>
      <c r="K330" s="83">
        <v>3.2100000000993685</v>
      </c>
      <c r="L330" s="86" t="s">
        <v>118</v>
      </c>
      <c r="M330" s="87">
        <v>6.2539999999999998E-2</v>
      </c>
      <c r="N330" s="87">
        <v>2.8700000001889946E-2</v>
      </c>
      <c r="O330" s="83">
        <v>1427.085</v>
      </c>
      <c r="P330" s="85">
        <v>111.86438</v>
      </c>
      <c r="Q330" s="73"/>
      <c r="R330" s="83">
        <v>5.1324254690000002</v>
      </c>
      <c r="S330" s="84">
        <v>1.0977576923076923E-6</v>
      </c>
      <c r="T330" s="84">
        <f t="shared" si="8"/>
        <v>2.3688609902326159E-3</v>
      </c>
      <c r="U330" s="84">
        <f>R330/'סכום נכסי הקרן'!$C$42</f>
        <v>9.9348776229985403E-4</v>
      </c>
    </row>
    <row r="331" spans="2:21">
      <c r="B331" s="76" t="s">
        <v>1055</v>
      </c>
      <c r="C331" s="73" t="s">
        <v>1056</v>
      </c>
      <c r="D331" s="86" t="s">
        <v>27</v>
      </c>
      <c r="E331" s="86" t="s">
        <v>861</v>
      </c>
      <c r="F331" s="73"/>
      <c r="G331" s="86" t="s">
        <v>866</v>
      </c>
      <c r="H331" s="73" t="s">
        <v>1057</v>
      </c>
      <c r="I331" s="73" t="s">
        <v>282</v>
      </c>
      <c r="J331" s="73"/>
      <c r="K331" s="83">
        <v>3.4599999998398179</v>
      </c>
      <c r="L331" s="86" t="s">
        <v>118</v>
      </c>
      <c r="M331" s="87">
        <v>4.4999999999999998E-2</v>
      </c>
      <c r="N331" s="87">
        <v>3.2999999998313871E-2</v>
      </c>
      <c r="O331" s="83">
        <v>1388.1645000000001</v>
      </c>
      <c r="P331" s="85">
        <v>106.3105</v>
      </c>
      <c r="Q331" s="73"/>
      <c r="R331" s="83">
        <v>4.7445832560000003</v>
      </c>
      <c r="S331" s="84">
        <v>9.2550470031335431E-7</v>
      </c>
      <c r="T331" s="84">
        <f t="shared" ref="T331:T352" si="9">IFERROR(R331/$R$11,0)</f>
        <v>2.1898531713582005E-3</v>
      </c>
      <c r="U331" s="84">
        <f>R331/'סכום נכסי הקרן'!$C$42</f>
        <v>9.184128304482146E-4</v>
      </c>
    </row>
    <row r="332" spans="2:21">
      <c r="B332" s="76" t="s">
        <v>1058</v>
      </c>
      <c r="C332" s="73" t="s">
        <v>1059</v>
      </c>
      <c r="D332" s="86" t="s">
        <v>27</v>
      </c>
      <c r="E332" s="86" t="s">
        <v>861</v>
      </c>
      <c r="F332" s="73"/>
      <c r="G332" s="86" t="s">
        <v>983</v>
      </c>
      <c r="H332" s="73" t="s">
        <v>1060</v>
      </c>
      <c r="I332" s="73" t="s">
        <v>896</v>
      </c>
      <c r="J332" s="73"/>
      <c r="K332" s="83">
        <v>6.6400000003886559</v>
      </c>
      <c r="L332" s="86" t="s">
        <v>118</v>
      </c>
      <c r="M332" s="87">
        <v>9.6250000000000002E-2</v>
      </c>
      <c r="N332" s="87">
        <v>4.0800000002473268E-2</v>
      </c>
      <c r="O332" s="83">
        <v>1232.4825000000001</v>
      </c>
      <c r="P332" s="85">
        <v>142.85506000000001</v>
      </c>
      <c r="Q332" s="73"/>
      <c r="R332" s="83">
        <v>5.6605333450000002</v>
      </c>
      <c r="S332" s="84">
        <v>1.2324825000000001E-6</v>
      </c>
      <c r="T332" s="84">
        <f t="shared" si="9"/>
        <v>2.6126081529819173E-3</v>
      </c>
      <c r="U332" s="84">
        <f>R332/'סכום נכסי הקרן'!$C$42</f>
        <v>1.0957140323449199E-3</v>
      </c>
    </row>
    <row r="333" spans="2:21">
      <c r="B333" s="76" t="s">
        <v>1061</v>
      </c>
      <c r="C333" s="73" t="s">
        <v>1062</v>
      </c>
      <c r="D333" s="86" t="s">
        <v>27</v>
      </c>
      <c r="E333" s="86" t="s">
        <v>861</v>
      </c>
      <c r="F333" s="73"/>
      <c r="G333" s="86" t="s">
        <v>950</v>
      </c>
      <c r="H333" s="73" t="s">
        <v>1057</v>
      </c>
      <c r="I333" s="73" t="s">
        <v>868</v>
      </c>
      <c r="J333" s="73"/>
      <c r="K333" s="83">
        <v>4.8499999996791852</v>
      </c>
      <c r="L333" s="86" t="s">
        <v>118</v>
      </c>
      <c r="M333" s="87">
        <v>0.04</v>
      </c>
      <c r="N333" s="87">
        <v>3.0699999999615018E-2</v>
      </c>
      <c r="O333" s="83">
        <v>1145.9925000000001</v>
      </c>
      <c r="P333" s="85">
        <v>105.75322</v>
      </c>
      <c r="Q333" s="73"/>
      <c r="R333" s="83">
        <v>3.8963356450000006</v>
      </c>
      <c r="S333" s="84">
        <v>1.0418113636363637E-6</v>
      </c>
      <c r="T333" s="84">
        <f t="shared" si="9"/>
        <v>1.7983461367421835E-3</v>
      </c>
      <c r="U333" s="84">
        <f>R333/'סכום נכסי הקרן'!$C$42</f>
        <v>7.5421685214932608E-4</v>
      </c>
    </row>
    <row r="334" spans="2:21">
      <c r="B334" s="76" t="s">
        <v>1063</v>
      </c>
      <c r="C334" s="73" t="s">
        <v>1064</v>
      </c>
      <c r="D334" s="86" t="s">
        <v>27</v>
      </c>
      <c r="E334" s="86" t="s">
        <v>861</v>
      </c>
      <c r="F334" s="73"/>
      <c r="G334" s="86" t="s">
        <v>928</v>
      </c>
      <c r="H334" s="73" t="s">
        <v>1060</v>
      </c>
      <c r="I334" s="73" t="s">
        <v>896</v>
      </c>
      <c r="J334" s="73"/>
      <c r="K334" s="83">
        <v>3.8599999998798591</v>
      </c>
      <c r="L334" s="86" t="s">
        <v>118</v>
      </c>
      <c r="M334" s="87">
        <v>3.6249999999999998E-2</v>
      </c>
      <c r="N334" s="87">
        <v>2.6799999998914855E-2</v>
      </c>
      <c r="O334" s="83">
        <v>1513.575</v>
      </c>
      <c r="P334" s="85">
        <v>106.05126</v>
      </c>
      <c r="Q334" s="73"/>
      <c r="R334" s="83">
        <v>5.1606068169999997</v>
      </c>
      <c r="S334" s="84">
        <v>3.7839375E-6</v>
      </c>
      <c r="T334" s="84">
        <f t="shared" si="9"/>
        <v>2.3818680365760236E-3</v>
      </c>
      <c r="U334" s="84">
        <f>R334/'סכום נכסי הקרן'!$C$42</f>
        <v>9.9894284869754654E-4</v>
      </c>
    </row>
    <row r="335" spans="2:21">
      <c r="B335" s="76" t="s">
        <v>1065</v>
      </c>
      <c r="C335" s="73" t="s">
        <v>1066</v>
      </c>
      <c r="D335" s="86" t="s">
        <v>27</v>
      </c>
      <c r="E335" s="86" t="s">
        <v>861</v>
      </c>
      <c r="F335" s="73"/>
      <c r="G335" s="86" t="s">
        <v>938</v>
      </c>
      <c r="H335" s="73" t="s">
        <v>1067</v>
      </c>
      <c r="I335" s="73" t="s">
        <v>896</v>
      </c>
      <c r="J335" s="73"/>
      <c r="K335" s="83">
        <v>7.0300000007615315</v>
      </c>
      <c r="L335" s="86" t="s">
        <v>118</v>
      </c>
      <c r="M335" s="87">
        <v>3.7499999999999999E-2</v>
      </c>
      <c r="N335" s="87">
        <v>3.3600000001202418E-2</v>
      </c>
      <c r="O335" s="83">
        <v>908.14499999999998</v>
      </c>
      <c r="P335" s="85">
        <v>102.54407999999999</v>
      </c>
      <c r="Q335" s="73"/>
      <c r="R335" s="83">
        <v>2.9939654239999998</v>
      </c>
      <c r="S335" s="84">
        <v>9.0814500000000001E-7</v>
      </c>
      <c r="T335" s="84">
        <f t="shared" si="9"/>
        <v>1.3818589167746281E-3</v>
      </c>
      <c r="U335" s="84">
        <f>R335/'סכום נכסי הקרן'!$C$42</f>
        <v>5.7954431631959723E-4</v>
      </c>
    </row>
    <row r="336" spans="2:21">
      <c r="B336" s="76" t="s">
        <v>1068</v>
      </c>
      <c r="C336" s="73" t="s">
        <v>1069</v>
      </c>
      <c r="D336" s="86" t="s">
        <v>27</v>
      </c>
      <c r="E336" s="86" t="s">
        <v>861</v>
      </c>
      <c r="F336" s="73"/>
      <c r="G336" s="86" t="s">
        <v>938</v>
      </c>
      <c r="H336" s="73" t="s">
        <v>1067</v>
      </c>
      <c r="I336" s="73" t="s">
        <v>896</v>
      </c>
      <c r="J336" s="73"/>
      <c r="K336" s="83">
        <v>3.1400000014631049</v>
      </c>
      <c r="L336" s="86" t="s">
        <v>118</v>
      </c>
      <c r="M336" s="87">
        <v>5.8749999999999997E-2</v>
      </c>
      <c r="N336" s="87">
        <v>3.2700000026680151E-2</v>
      </c>
      <c r="O336" s="83">
        <v>129.73500000000001</v>
      </c>
      <c r="P336" s="85">
        <v>111.42825999999999</v>
      </c>
      <c r="Q336" s="73"/>
      <c r="R336" s="83">
        <v>0.46476508799999994</v>
      </c>
      <c r="S336" s="84">
        <v>2.5947000000000003E-7</v>
      </c>
      <c r="T336" s="84">
        <f t="shared" si="9"/>
        <v>2.1451142217945155E-4</v>
      </c>
      <c r="U336" s="84">
        <f>R336/'סכום נכסי הקרן'!$C$42</f>
        <v>8.9964955177844908E-5</v>
      </c>
    </row>
    <row r="337" spans="2:21">
      <c r="B337" s="76" t="s">
        <v>1070</v>
      </c>
      <c r="C337" s="73" t="s">
        <v>1071</v>
      </c>
      <c r="D337" s="86" t="s">
        <v>27</v>
      </c>
      <c r="E337" s="86" t="s">
        <v>861</v>
      </c>
      <c r="F337" s="73"/>
      <c r="G337" s="86" t="s">
        <v>894</v>
      </c>
      <c r="H337" s="73" t="s">
        <v>1067</v>
      </c>
      <c r="I337" s="73" t="s">
        <v>896</v>
      </c>
      <c r="J337" s="73"/>
      <c r="K337" s="83">
        <v>3.7800000000089633</v>
      </c>
      <c r="L337" s="86" t="s">
        <v>118</v>
      </c>
      <c r="M337" s="87">
        <v>0.04</v>
      </c>
      <c r="N337" s="87">
        <v>3.2599999999282897E-2</v>
      </c>
      <c r="O337" s="83">
        <v>1340.595</v>
      </c>
      <c r="P337" s="85">
        <v>103.536</v>
      </c>
      <c r="Q337" s="73"/>
      <c r="R337" s="83">
        <v>4.4624149820000003</v>
      </c>
      <c r="S337" s="84">
        <v>1.0724760000000001E-6</v>
      </c>
      <c r="T337" s="84">
        <f t="shared" si="9"/>
        <v>2.059618953443663E-3</v>
      </c>
      <c r="U337" s="84">
        <f>R337/'סכום נכסי הקרן'!$C$42</f>
        <v>8.6379328870884054E-4</v>
      </c>
    </row>
    <row r="338" spans="2:21">
      <c r="B338" s="76" t="s">
        <v>1072</v>
      </c>
      <c r="C338" s="73" t="s">
        <v>1073</v>
      </c>
      <c r="D338" s="86" t="s">
        <v>27</v>
      </c>
      <c r="E338" s="86" t="s">
        <v>861</v>
      </c>
      <c r="F338" s="73"/>
      <c r="G338" s="86" t="s">
        <v>1050</v>
      </c>
      <c r="H338" s="73" t="s">
        <v>877</v>
      </c>
      <c r="I338" s="73" t="s">
        <v>868</v>
      </c>
      <c r="J338" s="73"/>
      <c r="K338" s="83">
        <v>4.3900000000439112</v>
      </c>
      <c r="L338" s="86" t="s">
        <v>121</v>
      </c>
      <c r="M338" s="87">
        <v>0.06</v>
      </c>
      <c r="N338" s="87">
        <v>2.9399999999198151E-2</v>
      </c>
      <c r="O338" s="83">
        <v>1024.9065000000001</v>
      </c>
      <c r="P338" s="85">
        <v>116.36433</v>
      </c>
      <c r="Q338" s="73"/>
      <c r="R338" s="83">
        <v>5.2378924429999998</v>
      </c>
      <c r="S338" s="84">
        <v>8.1992520000000002E-7</v>
      </c>
      <c r="T338" s="84">
        <f t="shared" si="9"/>
        <v>2.4175390668993882E-3</v>
      </c>
      <c r="U338" s="84">
        <f>R338/'סכום נכסי הקרן'!$C$42</f>
        <v>1.0139030900291452E-3</v>
      </c>
    </row>
    <row r="339" spans="2:21">
      <c r="B339" s="76" t="s">
        <v>1074</v>
      </c>
      <c r="C339" s="73" t="s">
        <v>1075</v>
      </c>
      <c r="D339" s="86" t="s">
        <v>27</v>
      </c>
      <c r="E339" s="86" t="s">
        <v>861</v>
      </c>
      <c r="F339" s="73"/>
      <c r="G339" s="86" t="s">
        <v>1050</v>
      </c>
      <c r="H339" s="73" t="s">
        <v>877</v>
      </c>
      <c r="I339" s="73" t="s">
        <v>868</v>
      </c>
      <c r="J339" s="73"/>
      <c r="K339" s="83">
        <v>4.4400000008644049</v>
      </c>
      <c r="L339" s="86" t="s">
        <v>120</v>
      </c>
      <c r="M339" s="87">
        <v>0.05</v>
      </c>
      <c r="N339" s="87">
        <v>1.8300000005255189E-2</v>
      </c>
      <c r="O339" s="83">
        <v>432.45</v>
      </c>
      <c r="P339" s="85">
        <v>119.37445</v>
      </c>
      <c r="Q339" s="73"/>
      <c r="R339" s="83">
        <v>2.0360817710000001</v>
      </c>
      <c r="S339" s="84">
        <v>4.3244999999999998E-7</v>
      </c>
      <c r="T339" s="84">
        <f t="shared" si="9"/>
        <v>9.3974958026723913E-4</v>
      </c>
      <c r="U339" s="84">
        <f>R339/'סכום נכסי הקרן'!$C$42</f>
        <v>3.9412600041602546E-4</v>
      </c>
    </row>
    <row r="340" spans="2:21">
      <c r="B340" s="76" t="s">
        <v>1076</v>
      </c>
      <c r="C340" s="73" t="s">
        <v>1077</v>
      </c>
      <c r="D340" s="86" t="s">
        <v>27</v>
      </c>
      <c r="E340" s="86" t="s">
        <v>861</v>
      </c>
      <c r="F340" s="73"/>
      <c r="G340" s="86" t="s">
        <v>1050</v>
      </c>
      <c r="H340" s="73" t="s">
        <v>877</v>
      </c>
      <c r="I340" s="73" t="s">
        <v>868</v>
      </c>
      <c r="J340" s="73"/>
      <c r="K340" s="83">
        <v>8.2299999983023024</v>
      </c>
      <c r="L340" s="86" t="s">
        <v>120</v>
      </c>
      <c r="M340" s="87">
        <v>3.3750000000000002E-2</v>
      </c>
      <c r="N340" s="87">
        <v>2.2699999995622291E-2</v>
      </c>
      <c r="O340" s="83">
        <v>432.45</v>
      </c>
      <c r="P340" s="85">
        <v>109.82038</v>
      </c>
      <c r="Q340" s="73"/>
      <c r="R340" s="83">
        <v>1.8731250659999998</v>
      </c>
      <c r="S340" s="84">
        <v>3.4596000000000001E-7</v>
      </c>
      <c r="T340" s="84">
        <f t="shared" si="9"/>
        <v>8.6453723010201467E-4</v>
      </c>
      <c r="U340" s="84">
        <f>R340/'סכום נכסי הקרן'!$C$42</f>
        <v>3.6258233881196299E-4</v>
      </c>
    </row>
    <row r="341" spans="2:21">
      <c r="B341" s="76" t="s">
        <v>1078</v>
      </c>
      <c r="C341" s="73" t="s">
        <v>1079</v>
      </c>
      <c r="D341" s="86" t="s">
        <v>27</v>
      </c>
      <c r="E341" s="86" t="s">
        <v>861</v>
      </c>
      <c r="F341" s="73"/>
      <c r="G341" s="86" t="s">
        <v>1080</v>
      </c>
      <c r="H341" s="73" t="s">
        <v>877</v>
      </c>
      <c r="I341" s="73" t="s">
        <v>868</v>
      </c>
      <c r="J341" s="73"/>
      <c r="K341" s="83">
        <v>6.2300000005168092</v>
      </c>
      <c r="L341" s="86" t="s">
        <v>118</v>
      </c>
      <c r="M341" s="87">
        <v>5.8749999999999997E-2</v>
      </c>
      <c r="N341" s="87">
        <v>2.8500000001566092E-2</v>
      </c>
      <c r="O341" s="83">
        <v>1297.3499999999999</v>
      </c>
      <c r="P341" s="85">
        <v>122.4716</v>
      </c>
      <c r="Q341" s="73"/>
      <c r="R341" s="83">
        <v>5.1082661319999998</v>
      </c>
      <c r="S341" s="84">
        <v>1.29735E-6</v>
      </c>
      <c r="T341" s="84">
        <f t="shared" si="9"/>
        <v>2.3577102952415524E-3</v>
      </c>
      <c r="U341" s="84">
        <f>R341/'סכום נכסי הקרן'!$C$42</f>
        <v>9.8881121983474636E-4</v>
      </c>
    </row>
    <row r="342" spans="2:21">
      <c r="B342" s="76" t="s">
        <v>1081</v>
      </c>
      <c r="C342" s="73" t="s">
        <v>1082</v>
      </c>
      <c r="D342" s="86" t="s">
        <v>27</v>
      </c>
      <c r="E342" s="86" t="s">
        <v>861</v>
      </c>
      <c r="F342" s="73"/>
      <c r="G342" s="86" t="s">
        <v>866</v>
      </c>
      <c r="H342" s="73" t="s">
        <v>1067</v>
      </c>
      <c r="I342" s="73" t="s">
        <v>896</v>
      </c>
      <c r="J342" s="73"/>
      <c r="K342" s="83">
        <v>3.1999999998509345</v>
      </c>
      <c r="L342" s="86" t="s">
        <v>118</v>
      </c>
      <c r="M342" s="87">
        <v>5.1249999999999997E-2</v>
      </c>
      <c r="N342" s="87">
        <v>4.1999999998509348E-2</v>
      </c>
      <c r="O342" s="83">
        <v>1196.459415</v>
      </c>
      <c r="P342" s="85">
        <v>104.63954</v>
      </c>
      <c r="Q342" s="73"/>
      <c r="R342" s="83">
        <v>4.0250824180000002</v>
      </c>
      <c r="S342" s="84">
        <v>2.1753807545454547E-6</v>
      </c>
      <c r="T342" s="84">
        <f t="shared" si="9"/>
        <v>1.8577689593472346E-3</v>
      </c>
      <c r="U342" s="84">
        <f>R342/'סכום נכסי הקרן'!$C$42</f>
        <v>7.7913846945943939E-4</v>
      </c>
    </row>
    <row r="343" spans="2:21">
      <c r="B343" s="76" t="s">
        <v>1083</v>
      </c>
      <c r="C343" s="73" t="s">
        <v>1084</v>
      </c>
      <c r="D343" s="86" t="s">
        <v>27</v>
      </c>
      <c r="E343" s="86" t="s">
        <v>861</v>
      </c>
      <c r="F343" s="73"/>
      <c r="G343" s="86" t="s">
        <v>866</v>
      </c>
      <c r="H343" s="73" t="s">
        <v>1067</v>
      </c>
      <c r="I343" s="73" t="s">
        <v>896</v>
      </c>
      <c r="J343" s="73"/>
      <c r="K343" s="83">
        <v>1.4400000005138494</v>
      </c>
      <c r="L343" s="86" t="s">
        <v>118</v>
      </c>
      <c r="M343" s="87">
        <v>6.5000000000000002E-2</v>
      </c>
      <c r="N343" s="87">
        <v>3.5300000053633027E-2</v>
      </c>
      <c r="O343" s="83">
        <v>86.49</v>
      </c>
      <c r="P343" s="85">
        <v>111.97917</v>
      </c>
      <c r="Q343" s="73"/>
      <c r="R343" s="83">
        <v>0.31137526100000001</v>
      </c>
      <c r="S343" s="84">
        <v>1.2265371066827764E-7</v>
      </c>
      <c r="T343" s="84">
        <f t="shared" si="9"/>
        <v>1.4371464594304452E-4</v>
      </c>
      <c r="U343" s="84">
        <f>R343/'סכום נכסי הקרן'!$C$42</f>
        <v>6.0273161910463386E-5</v>
      </c>
    </row>
    <row r="344" spans="2:21">
      <c r="B344" s="76" t="s">
        <v>1085</v>
      </c>
      <c r="C344" s="73" t="s">
        <v>1086</v>
      </c>
      <c r="D344" s="86" t="s">
        <v>27</v>
      </c>
      <c r="E344" s="86" t="s">
        <v>861</v>
      </c>
      <c r="F344" s="73"/>
      <c r="G344" s="86" t="s">
        <v>866</v>
      </c>
      <c r="H344" s="73" t="s">
        <v>1067</v>
      </c>
      <c r="I344" s="73" t="s">
        <v>896</v>
      </c>
      <c r="J344" s="73"/>
      <c r="K344" s="83">
        <v>2.720000000054716</v>
      </c>
      <c r="L344" s="86" t="s">
        <v>118</v>
      </c>
      <c r="M344" s="87">
        <v>6.8750000000000006E-2</v>
      </c>
      <c r="N344" s="87">
        <v>3.6900000002462227E-2</v>
      </c>
      <c r="O344" s="83">
        <v>994.63499999999999</v>
      </c>
      <c r="P344" s="85">
        <v>114.30604</v>
      </c>
      <c r="Q344" s="73"/>
      <c r="R344" s="83">
        <v>3.6552231900000001</v>
      </c>
      <c r="S344" s="84">
        <v>1.4641325180250068E-6</v>
      </c>
      <c r="T344" s="84">
        <f t="shared" si="9"/>
        <v>1.6870611522141951E-3</v>
      </c>
      <c r="U344" s="84">
        <f>R344/'סכום נכסי הקרן'!$C$42</f>
        <v>7.0754451860499754E-4</v>
      </c>
    </row>
    <row r="345" spans="2:21">
      <c r="B345" s="76" t="s">
        <v>1087</v>
      </c>
      <c r="C345" s="73" t="s">
        <v>1088</v>
      </c>
      <c r="D345" s="86" t="s">
        <v>27</v>
      </c>
      <c r="E345" s="86" t="s">
        <v>861</v>
      </c>
      <c r="F345" s="73"/>
      <c r="G345" s="86" t="s">
        <v>950</v>
      </c>
      <c r="H345" s="73" t="s">
        <v>1067</v>
      </c>
      <c r="I345" s="73" t="s">
        <v>896</v>
      </c>
      <c r="J345" s="73"/>
      <c r="K345" s="83">
        <v>6.7099999994826973</v>
      </c>
      <c r="L345" s="86" t="s">
        <v>118</v>
      </c>
      <c r="M345" s="87">
        <v>3.3750000000000002E-2</v>
      </c>
      <c r="N345" s="87">
        <v>2.7999999998632678E-2</v>
      </c>
      <c r="O345" s="83">
        <v>1297.3499999999999</v>
      </c>
      <c r="P345" s="85">
        <v>105.20650000000001</v>
      </c>
      <c r="Q345" s="73"/>
      <c r="R345" s="83">
        <v>4.3881423370000006</v>
      </c>
      <c r="S345" s="84">
        <v>1.5262941176470587E-6</v>
      </c>
      <c r="T345" s="84">
        <f t="shared" si="9"/>
        <v>2.0253385586391816E-3</v>
      </c>
      <c r="U345" s="84">
        <f>R345/'סכום נכסי הקרן'!$C$42</f>
        <v>8.4941627255403639E-4</v>
      </c>
    </row>
    <row r="346" spans="2:21">
      <c r="B346" s="76" t="s">
        <v>1089</v>
      </c>
      <c r="C346" s="73" t="s">
        <v>1090</v>
      </c>
      <c r="D346" s="86" t="s">
        <v>27</v>
      </c>
      <c r="E346" s="86" t="s">
        <v>861</v>
      </c>
      <c r="F346" s="73"/>
      <c r="G346" s="86" t="s">
        <v>1091</v>
      </c>
      <c r="H346" s="73" t="s">
        <v>1067</v>
      </c>
      <c r="I346" s="73" t="s">
        <v>896</v>
      </c>
      <c r="J346" s="73"/>
      <c r="K346" s="83">
        <v>0.5200000000130508</v>
      </c>
      <c r="L346" s="86" t="s">
        <v>118</v>
      </c>
      <c r="M346" s="87">
        <v>4.6249999999999999E-2</v>
      </c>
      <c r="N346" s="87">
        <v>1.8600000002349137E-2</v>
      </c>
      <c r="O346" s="83">
        <v>900.57712500000014</v>
      </c>
      <c r="P346" s="85">
        <v>105.85778999999999</v>
      </c>
      <c r="Q346" s="73"/>
      <c r="R346" s="83">
        <v>3.0649593479999999</v>
      </c>
      <c r="S346" s="84">
        <v>6.0038475000000006E-7</v>
      </c>
      <c r="T346" s="84">
        <f t="shared" si="9"/>
        <v>1.4146260242802158E-3</v>
      </c>
      <c r="U346" s="84">
        <f>R346/'סכום נכסי הקרן'!$C$42</f>
        <v>5.9328666779019505E-4</v>
      </c>
    </row>
    <row r="347" spans="2:21">
      <c r="B347" s="76" t="s">
        <v>1092</v>
      </c>
      <c r="C347" s="73" t="s">
        <v>1093</v>
      </c>
      <c r="D347" s="86" t="s">
        <v>27</v>
      </c>
      <c r="E347" s="86" t="s">
        <v>861</v>
      </c>
      <c r="F347" s="73"/>
      <c r="G347" s="86" t="s">
        <v>938</v>
      </c>
      <c r="H347" s="73" t="s">
        <v>877</v>
      </c>
      <c r="I347" s="73" t="s">
        <v>868</v>
      </c>
      <c r="J347" s="73"/>
      <c r="K347" s="83">
        <v>4.2199999995634387</v>
      </c>
      <c r="L347" s="86" t="s">
        <v>118</v>
      </c>
      <c r="M347" s="87">
        <v>3.875E-2</v>
      </c>
      <c r="N347" s="87">
        <v>3.1099999994406557E-2</v>
      </c>
      <c r="O347" s="83">
        <v>432.45</v>
      </c>
      <c r="P347" s="85">
        <v>105.44293999999999</v>
      </c>
      <c r="Q347" s="73"/>
      <c r="R347" s="83">
        <v>1.4660014619999999</v>
      </c>
      <c r="S347" s="84">
        <v>3.9313636363636365E-7</v>
      </c>
      <c r="T347" s="84">
        <f t="shared" si="9"/>
        <v>6.7663012272293403E-4</v>
      </c>
      <c r="U347" s="84">
        <f>R347/'סכום נכסי הקרן'!$C$42</f>
        <v>2.8377509246022611E-4</v>
      </c>
    </row>
    <row r="348" spans="2:21">
      <c r="B348" s="76" t="s">
        <v>1094</v>
      </c>
      <c r="C348" s="73" t="s">
        <v>1095</v>
      </c>
      <c r="D348" s="86" t="s">
        <v>27</v>
      </c>
      <c r="E348" s="86" t="s">
        <v>861</v>
      </c>
      <c r="F348" s="73"/>
      <c r="G348" s="86" t="s">
        <v>938</v>
      </c>
      <c r="H348" s="73" t="s">
        <v>877</v>
      </c>
      <c r="I348" s="73" t="s">
        <v>868</v>
      </c>
      <c r="J348" s="73"/>
      <c r="K348" s="83">
        <v>4.1300000004426867</v>
      </c>
      <c r="L348" s="86" t="s">
        <v>118</v>
      </c>
      <c r="M348" s="87">
        <v>0.04</v>
      </c>
      <c r="N348" s="87">
        <v>3.0400000003219539E-2</v>
      </c>
      <c r="O348" s="83">
        <v>1081.125</v>
      </c>
      <c r="P348" s="85">
        <v>107.23333</v>
      </c>
      <c r="Q348" s="73"/>
      <c r="R348" s="83">
        <v>3.7272342950000001</v>
      </c>
      <c r="S348" s="84">
        <v>1.4415000000000001E-6</v>
      </c>
      <c r="T348" s="84">
        <f t="shared" si="9"/>
        <v>1.7202977376314368E-3</v>
      </c>
      <c r="U348" s="84">
        <f>R348/'סכום נכסי הקרן'!$C$42</f>
        <v>7.2148376662706953E-4</v>
      </c>
    </row>
    <row r="349" spans="2:21">
      <c r="B349" s="76" t="s">
        <v>1096</v>
      </c>
      <c r="C349" s="73" t="s">
        <v>1097</v>
      </c>
      <c r="D349" s="86" t="s">
        <v>27</v>
      </c>
      <c r="E349" s="86" t="s">
        <v>861</v>
      </c>
      <c r="F349" s="73"/>
      <c r="G349" s="86" t="s">
        <v>1091</v>
      </c>
      <c r="H349" s="73" t="s">
        <v>1098</v>
      </c>
      <c r="I349" s="73" t="s">
        <v>896</v>
      </c>
      <c r="J349" s="73"/>
      <c r="K349" s="83">
        <v>3.749999999042509</v>
      </c>
      <c r="L349" s="86" t="s">
        <v>118</v>
      </c>
      <c r="M349" s="87">
        <v>4.4999999999999998E-2</v>
      </c>
      <c r="N349" s="87">
        <v>3.309999999463805E-2</v>
      </c>
      <c r="O349" s="83">
        <v>302.71499999999997</v>
      </c>
      <c r="P349" s="85">
        <v>107.3125</v>
      </c>
      <c r="Q349" s="73"/>
      <c r="R349" s="83">
        <v>1.044396076</v>
      </c>
      <c r="S349" s="84">
        <v>1.1007818181818181E-7</v>
      </c>
      <c r="T349" s="84">
        <f t="shared" si="9"/>
        <v>4.8203897703563865E-4</v>
      </c>
      <c r="U349" s="84">
        <f>R349/'סכום נכסי הקרן'!$C$42</f>
        <v>2.0216459581675185E-4</v>
      </c>
    </row>
    <row r="350" spans="2:21">
      <c r="B350" s="76" t="s">
        <v>1099</v>
      </c>
      <c r="C350" s="73" t="s">
        <v>1100</v>
      </c>
      <c r="D350" s="86" t="s">
        <v>27</v>
      </c>
      <c r="E350" s="86" t="s">
        <v>861</v>
      </c>
      <c r="F350" s="73"/>
      <c r="G350" s="86" t="s">
        <v>1091</v>
      </c>
      <c r="H350" s="73" t="s">
        <v>1098</v>
      </c>
      <c r="I350" s="73" t="s">
        <v>896</v>
      </c>
      <c r="J350" s="73"/>
      <c r="K350" s="83">
        <v>3.3600000001155537</v>
      </c>
      <c r="L350" s="86" t="s">
        <v>118</v>
      </c>
      <c r="M350" s="87">
        <v>4.7500000000000001E-2</v>
      </c>
      <c r="N350" s="87">
        <v>3.0899999999773015E-2</v>
      </c>
      <c r="O350" s="83">
        <v>1383.84</v>
      </c>
      <c r="P350" s="85">
        <v>108.92713999999999</v>
      </c>
      <c r="Q350" s="73"/>
      <c r="R350" s="83">
        <v>4.8462180789999998</v>
      </c>
      <c r="S350" s="84">
        <v>4.5371803278688521E-7</v>
      </c>
      <c r="T350" s="84">
        <f t="shared" si="9"/>
        <v>2.2367625261862606E-3</v>
      </c>
      <c r="U350" s="84">
        <f>R350/'סכום נכסי הקרן'!$C$42</f>
        <v>9.3808636559916626E-4</v>
      </c>
    </row>
    <row r="351" spans="2:21">
      <c r="B351" s="76" t="s">
        <v>1101</v>
      </c>
      <c r="C351" s="73" t="s">
        <v>1102</v>
      </c>
      <c r="D351" s="86" t="s">
        <v>27</v>
      </c>
      <c r="E351" s="86" t="s">
        <v>861</v>
      </c>
      <c r="F351" s="73"/>
      <c r="G351" s="86" t="s">
        <v>866</v>
      </c>
      <c r="H351" s="73" t="s">
        <v>1103</v>
      </c>
      <c r="I351" s="73" t="s">
        <v>868</v>
      </c>
      <c r="J351" s="73"/>
      <c r="K351" s="83">
        <v>2.3100000002662617</v>
      </c>
      <c r="L351" s="86" t="s">
        <v>118</v>
      </c>
      <c r="M351" s="87">
        <v>7.7499999999999999E-2</v>
      </c>
      <c r="N351" s="87">
        <v>8.6300000011642411E-2</v>
      </c>
      <c r="O351" s="83">
        <v>597.94861500000002</v>
      </c>
      <c r="P351" s="85">
        <v>99.636111</v>
      </c>
      <c r="Q351" s="73"/>
      <c r="R351" s="83">
        <v>1.915409379</v>
      </c>
      <c r="S351" s="84">
        <v>1.660968375E-6</v>
      </c>
      <c r="T351" s="84">
        <f t="shared" si="9"/>
        <v>8.8405347250426476E-4</v>
      </c>
      <c r="U351" s="84">
        <f>R351/'סכום נכסי הקרן'!$C$42</f>
        <v>3.7076734758734452E-4</v>
      </c>
    </row>
    <row r="352" spans="2:21">
      <c r="B352" s="76" t="s">
        <v>1104</v>
      </c>
      <c r="C352" s="73" t="s">
        <v>1105</v>
      </c>
      <c r="D352" s="86" t="s">
        <v>27</v>
      </c>
      <c r="E352" s="86" t="s">
        <v>861</v>
      </c>
      <c r="F352" s="73"/>
      <c r="G352" s="86" t="s">
        <v>928</v>
      </c>
      <c r="H352" s="73" t="s">
        <v>624</v>
      </c>
      <c r="I352" s="73"/>
      <c r="J352" s="73"/>
      <c r="K352" s="83">
        <v>3.6800000001442261</v>
      </c>
      <c r="L352" s="86" t="s">
        <v>118</v>
      </c>
      <c r="M352" s="87">
        <v>4.2500000000000003E-2</v>
      </c>
      <c r="N352" s="87">
        <v>4.0200000002163394E-2</v>
      </c>
      <c r="O352" s="83">
        <v>1600.0650000000001</v>
      </c>
      <c r="P352" s="85">
        <v>102.43556</v>
      </c>
      <c r="Q352" s="73"/>
      <c r="R352" s="83">
        <v>5.2694990429999997</v>
      </c>
      <c r="S352" s="84">
        <v>3.3685578947368422E-6</v>
      </c>
      <c r="T352" s="84">
        <f t="shared" si="9"/>
        <v>2.432127031639668E-3</v>
      </c>
      <c r="U352" s="84">
        <f>R352/'סכום נכסי הקרן'!$C$42</f>
        <v>1.0200212052356042E-3</v>
      </c>
    </row>
    <row r="353" spans="2:21">
      <c r="B353" s="113"/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</row>
    <row r="354" spans="2:21">
      <c r="B354" s="113"/>
      <c r="C354" s="114"/>
      <c r="D354" s="114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</row>
    <row r="355" spans="2:21">
      <c r="B355" s="113"/>
      <c r="C355" s="114"/>
      <c r="D355" s="114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</row>
    <row r="356" spans="2:21">
      <c r="B356" s="115" t="s">
        <v>198</v>
      </c>
      <c r="C356" s="117"/>
      <c r="D356" s="117"/>
      <c r="E356" s="117"/>
      <c r="F356" s="117"/>
      <c r="G356" s="117"/>
      <c r="H356" s="117"/>
      <c r="I356" s="117"/>
      <c r="J356" s="117"/>
      <c r="K356" s="117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</row>
    <row r="357" spans="2:21">
      <c r="B357" s="115" t="s">
        <v>102</v>
      </c>
      <c r="C357" s="117"/>
      <c r="D357" s="117"/>
      <c r="E357" s="117"/>
      <c r="F357" s="117"/>
      <c r="G357" s="117"/>
      <c r="H357" s="117"/>
      <c r="I357" s="117"/>
      <c r="J357" s="117"/>
      <c r="K357" s="117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</row>
    <row r="358" spans="2:21">
      <c r="B358" s="115" t="s">
        <v>181</v>
      </c>
      <c r="C358" s="117"/>
      <c r="D358" s="117"/>
      <c r="E358" s="117"/>
      <c r="F358" s="117"/>
      <c r="G358" s="117"/>
      <c r="H358" s="117"/>
      <c r="I358" s="117"/>
      <c r="J358" s="117"/>
      <c r="K358" s="117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</row>
    <row r="359" spans="2:21">
      <c r="B359" s="115" t="s">
        <v>189</v>
      </c>
      <c r="C359" s="117"/>
      <c r="D359" s="117"/>
      <c r="E359" s="117"/>
      <c r="F359" s="117"/>
      <c r="G359" s="117"/>
      <c r="H359" s="117"/>
      <c r="I359" s="117"/>
      <c r="J359" s="117"/>
      <c r="K359" s="117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</row>
    <row r="360" spans="2:21">
      <c r="B360" s="136" t="s">
        <v>194</v>
      </c>
      <c r="C360" s="136"/>
      <c r="D360" s="136"/>
      <c r="E360" s="136"/>
      <c r="F360" s="136"/>
      <c r="G360" s="136"/>
      <c r="H360" s="136"/>
      <c r="I360" s="136"/>
      <c r="J360" s="136"/>
      <c r="K360" s="136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</row>
    <row r="361" spans="2:21">
      <c r="B361" s="113"/>
      <c r="C361" s="114"/>
      <c r="D361" s="114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</row>
    <row r="362" spans="2:21">
      <c r="B362" s="113"/>
      <c r="C362" s="114"/>
      <c r="D362" s="114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</row>
    <row r="363" spans="2:21">
      <c r="B363" s="113"/>
      <c r="C363" s="114"/>
      <c r="D363" s="114"/>
      <c r="E363" s="114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</row>
    <row r="364" spans="2:21">
      <c r="B364" s="113"/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</row>
    <row r="365" spans="2:21">
      <c r="B365" s="113"/>
      <c r="C365" s="114"/>
      <c r="D365" s="114"/>
      <c r="E365" s="114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</row>
    <row r="366" spans="2:21">
      <c r="B366" s="113"/>
      <c r="C366" s="114"/>
      <c r="D366" s="114"/>
      <c r="E366" s="114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</row>
    <row r="367" spans="2:21">
      <c r="B367" s="113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</row>
    <row r="368" spans="2:21">
      <c r="B368" s="113"/>
      <c r="C368" s="114"/>
      <c r="D368" s="114"/>
      <c r="E368" s="114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</row>
    <row r="369" spans="2:21">
      <c r="B369" s="113"/>
      <c r="C369" s="114"/>
      <c r="D369" s="114"/>
      <c r="E369" s="114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</row>
    <row r="370" spans="2:21">
      <c r="B370" s="113"/>
      <c r="C370" s="114"/>
      <c r="D370" s="114"/>
      <c r="E370" s="114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</row>
    <row r="371" spans="2:21">
      <c r="B371" s="113"/>
      <c r="C371" s="114"/>
      <c r="D371" s="114"/>
      <c r="E371" s="114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</row>
    <row r="372" spans="2:21">
      <c r="B372" s="113"/>
      <c r="C372" s="114"/>
      <c r="D372" s="114"/>
      <c r="E372" s="114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</row>
    <row r="373" spans="2:21">
      <c r="B373" s="113"/>
      <c r="C373" s="114"/>
      <c r="D373" s="114"/>
      <c r="E373" s="114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</row>
    <row r="374" spans="2:21">
      <c r="B374" s="113"/>
      <c r="C374" s="114"/>
      <c r="D374" s="114"/>
      <c r="E374" s="114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</row>
    <row r="375" spans="2:21">
      <c r="B375" s="113"/>
      <c r="C375" s="114"/>
      <c r="D375" s="114"/>
      <c r="E375" s="114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</row>
    <row r="376" spans="2:21">
      <c r="B376" s="113"/>
      <c r="C376" s="114"/>
      <c r="D376" s="114"/>
      <c r="E376" s="114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</row>
    <row r="377" spans="2:21">
      <c r="B377" s="113"/>
      <c r="C377" s="114"/>
      <c r="D377" s="114"/>
      <c r="E377" s="114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</row>
    <row r="378" spans="2:21">
      <c r="B378" s="113"/>
      <c r="C378" s="114"/>
      <c r="D378" s="114"/>
      <c r="E378" s="114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</row>
    <row r="379" spans="2:21">
      <c r="B379" s="113"/>
      <c r="C379" s="114"/>
      <c r="D379" s="114"/>
      <c r="E379" s="114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</row>
    <row r="380" spans="2:21">
      <c r="B380" s="113"/>
      <c r="C380" s="114"/>
      <c r="D380" s="114"/>
      <c r="E380" s="114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</row>
    <row r="381" spans="2:21">
      <c r="B381" s="113"/>
      <c r="C381" s="114"/>
      <c r="D381" s="114"/>
      <c r="E381" s="114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</row>
    <row r="382" spans="2:21">
      <c r="B382" s="113"/>
      <c r="C382" s="114"/>
      <c r="D382" s="114"/>
      <c r="E382" s="114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</row>
    <row r="383" spans="2:21">
      <c r="B383" s="113"/>
      <c r="C383" s="114"/>
      <c r="D383" s="114"/>
      <c r="E383" s="114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</row>
    <row r="384" spans="2:21">
      <c r="B384" s="113"/>
      <c r="C384" s="114"/>
      <c r="D384" s="114"/>
      <c r="E384" s="114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</row>
    <row r="385" spans="2:21">
      <c r="B385" s="113"/>
      <c r="C385" s="114"/>
      <c r="D385" s="114"/>
      <c r="E385" s="114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</row>
    <row r="386" spans="2:21">
      <c r="B386" s="113"/>
      <c r="C386" s="114"/>
      <c r="D386" s="114"/>
      <c r="E386" s="114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</row>
    <row r="387" spans="2:21">
      <c r="B387" s="113"/>
      <c r="C387" s="114"/>
      <c r="D387" s="114"/>
      <c r="E387" s="114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</row>
    <row r="388" spans="2:21">
      <c r="B388" s="113"/>
      <c r="C388" s="114"/>
      <c r="D388" s="114"/>
      <c r="E388" s="114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</row>
    <row r="389" spans="2:21">
      <c r="B389" s="113"/>
      <c r="C389" s="114"/>
      <c r="D389" s="114"/>
      <c r="E389" s="114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</row>
    <row r="390" spans="2:21">
      <c r="B390" s="113"/>
      <c r="C390" s="114"/>
      <c r="D390" s="114"/>
      <c r="E390" s="114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</row>
    <row r="391" spans="2:21">
      <c r="B391" s="113"/>
      <c r="C391" s="114"/>
      <c r="D391" s="114"/>
      <c r="E391" s="114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</row>
    <row r="392" spans="2:21">
      <c r="B392" s="113"/>
      <c r="C392" s="114"/>
      <c r="D392" s="114"/>
      <c r="E392" s="114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</row>
    <row r="393" spans="2:21">
      <c r="B393" s="113"/>
      <c r="C393" s="114"/>
      <c r="D393" s="114"/>
      <c r="E393" s="114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</row>
    <row r="394" spans="2:21">
      <c r="B394" s="113"/>
      <c r="C394" s="114"/>
      <c r="D394" s="114"/>
      <c r="E394" s="114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</row>
    <row r="395" spans="2:21">
      <c r="B395" s="113"/>
      <c r="C395" s="114"/>
      <c r="D395" s="114"/>
      <c r="E395" s="114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</row>
    <row r="396" spans="2:21">
      <c r="B396" s="113"/>
      <c r="C396" s="114"/>
      <c r="D396" s="114"/>
      <c r="E396" s="114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</row>
    <row r="397" spans="2:21">
      <c r="B397" s="113"/>
      <c r="C397" s="114"/>
      <c r="D397" s="114"/>
      <c r="E397" s="114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</row>
    <row r="398" spans="2:21">
      <c r="B398" s="113"/>
      <c r="C398" s="114"/>
      <c r="D398" s="114"/>
      <c r="E398" s="114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</row>
    <row r="399" spans="2:21">
      <c r="B399" s="113"/>
      <c r="C399" s="114"/>
      <c r="D399" s="114"/>
      <c r="E399" s="114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</row>
    <row r="400" spans="2:21">
      <c r="B400" s="113"/>
      <c r="C400" s="114"/>
      <c r="D400" s="114"/>
      <c r="E400" s="114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</row>
    <row r="401" spans="2:21">
      <c r="B401" s="113"/>
      <c r="C401" s="114"/>
      <c r="D401" s="114"/>
      <c r="E401" s="114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</row>
    <row r="402" spans="2:21">
      <c r="B402" s="113"/>
      <c r="C402" s="114"/>
      <c r="D402" s="114"/>
      <c r="E402" s="114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</row>
    <row r="403" spans="2:21">
      <c r="B403" s="113"/>
      <c r="C403" s="114"/>
      <c r="D403" s="114"/>
      <c r="E403" s="114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</row>
    <row r="404" spans="2:21">
      <c r="B404" s="113"/>
      <c r="C404" s="114"/>
      <c r="D404" s="114"/>
      <c r="E404" s="114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</row>
    <row r="405" spans="2:21">
      <c r="B405" s="113"/>
      <c r="C405" s="114"/>
      <c r="D405" s="114"/>
      <c r="E405" s="114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</row>
    <row r="406" spans="2:21">
      <c r="B406" s="113"/>
      <c r="C406" s="114"/>
      <c r="D406" s="114"/>
      <c r="E406" s="114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</row>
    <row r="407" spans="2:21">
      <c r="B407" s="113"/>
      <c r="C407" s="114"/>
      <c r="D407" s="114"/>
      <c r="E407" s="114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</row>
    <row r="408" spans="2:21">
      <c r="B408" s="113"/>
      <c r="C408" s="114"/>
      <c r="D408" s="114"/>
      <c r="E408" s="114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</row>
    <row r="409" spans="2:21">
      <c r="B409" s="113"/>
      <c r="C409" s="114"/>
      <c r="D409" s="114"/>
      <c r="E409" s="114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</row>
    <row r="410" spans="2:21">
      <c r="B410" s="113"/>
      <c r="C410" s="114"/>
      <c r="D410" s="114"/>
      <c r="E410" s="114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</row>
    <row r="411" spans="2:21">
      <c r="B411" s="113"/>
      <c r="C411" s="114"/>
      <c r="D411" s="114"/>
      <c r="E411" s="114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</row>
    <row r="412" spans="2:21">
      <c r="B412" s="113"/>
      <c r="C412" s="114"/>
      <c r="D412" s="114"/>
      <c r="E412" s="114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</row>
    <row r="413" spans="2:21">
      <c r="B413" s="113"/>
      <c r="C413" s="114"/>
      <c r="D413" s="114"/>
      <c r="E413" s="114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</row>
    <row r="414" spans="2:21">
      <c r="B414" s="113"/>
      <c r="C414" s="114"/>
      <c r="D414" s="114"/>
      <c r="E414" s="114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</row>
    <row r="415" spans="2:21">
      <c r="B415" s="113"/>
      <c r="C415" s="114"/>
      <c r="D415" s="114"/>
      <c r="E415" s="114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</row>
    <row r="416" spans="2:21">
      <c r="B416" s="113"/>
      <c r="C416" s="114"/>
      <c r="D416" s="114"/>
      <c r="E416" s="114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</row>
    <row r="417" spans="2:21">
      <c r="B417" s="113"/>
      <c r="C417" s="114"/>
      <c r="D417" s="114"/>
      <c r="E417" s="114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</row>
    <row r="418" spans="2:21">
      <c r="B418" s="113"/>
      <c r="C418" s="114"/>
      <c r="D418" s="114"/>
      <c r="E418" s="114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</row>
    <row r="419" spans="2:21">
      <c r="B419" s="113"/>
      <c r="C419" s="114"/>
      <c r="D419" s="114"/>
      <c r="E419" s="114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</row>
    <row r="420" spans="2:21">
      <c r="B420" s="113"/>
      <c r="C420" s="114"/>
      <c r="D420" s="114"/>
      <c r="E420" s="114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</row>
    <row r="421" spans="2:21">
      <c r="B421" s="113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</row>
    <row r="422" spans="2:21">
      <c r="B422" s="113"/>
      <c r="C422" s="114"/>
      <c r="D422" s="114"/>
      <c r="E422" s="114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</row>
    <row r="423" spans="2:21">
      <c r="B423" s="113"/>
      <c r="C423" s="114"/>
      <c r="D423" s="114"/>
      <c r="E423" s="114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</row>
    <row r="424" spans="2:21">
      <c r="B424" s="113"/>
      <c r="C424" s="114"/>
      <c r="D424" s="114"/>
      <c r="E424" s="114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</row>
    <row r="425" spans="2:21">
      <c r="B425" s="113"/>
      <c r="C425" s="114"/>
      <c r="D425" s="114"/>
      <c r="E425" s="114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</row>
    <row r="426" spans="2:21">
      <c r="B426" s="113"/>
      <c r="C426" s="114"/>
      <c r="D426" s="114"/>
      <c r="E426" s="114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</row>
    <row r="427" spans="2:21">
      <c r="B427" s="113"/>
      <c r="C427" s="114"/>
      <c r="D427" s="114"/>
      <c r="E427" s="114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</row>
    <row r="428" spans="2:21">
      <c r="B428" s="113"/>
      <c r="C428" s="114"/>
      <c r="D428" s="114"/>
      <c r="E428" s="114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</row>
    <row r="429" spans="2:21">
      <c r="B429" s="113"/>
      <c r="C429" s="114"/>
      <c r="D429" s="114"/>
      <c r="E429" s="114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</row>
    <row r="430" spans="2:21">
      <c r="B430" s="113"/>
      <c r="C430" s="114"/>
      <c r="D430" s="114"/>
      <c r="E430" s="114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</row>
    <row r="431" spans="2:21">
      <c r="B431" s="113"/>
      <c r="C431" s="114"/>
      <c r="D431" s="114"/>
      <c r="E431" s="114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</row>
    <row r="432" spans="2:21">
      <c r="B432" s="113"/>
      <c r="C432" s="114"/>
      <c r="D432" s="114"/>
      <c r="E432" s="114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</row>
    <row r="433" spans="2:21">
      <c r="B433" s="113"/>
      <c r="C433" s="114"/>
      <c r="D433" s="114"/>
      <c r="E433" s="114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</row>
    <row r="434" spans="2:21">
      <c r="B434" s="113"/>
      <c r="C434" s="114"/>
      <c r="D434" s="114"/>
      <c r="E434" s="114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</row>
    <row r="435" spans="2:21">
      <c r="B435" s="113"/>
      <c r="C435" s="114"/>
      <c r="D435" s="114"/>
      <c r="E435" s="114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</row>
    <row r="436" spans="2:21">
      <c r="B436" s="113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</row>
    <row r="437" spans="2:21">
      <c r="B437" s="113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</row>
    <row r="438" spans="2:21">
      <c r="B438" s="113"/>
      <c r="C438" s="114"/>
      <c r="D438" s="114"/>
      <c r="E438" s="114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</row>
    <row r="439" spans="2:21">
      <c r="B439" s="113"/>
      <c r="C439" s="114"/>
      <c r="D439" s="114"/>
      <c r="E439" s="114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</row>
    <row r="440" spans="2:21">
      <c r="B440" s="113"/>
      <c r="C440" s="114"/>
      <c r="D440" s="114"/>
      <c r="E440" s="114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</row>
    <row r="441" spans="2:21">
      <c r="B441" s="113"/>
      <c r="C441" s="114"/>
      <c r="D441" s="114"/>
      <c r="E441" s="114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</row>
    <row r="442" spans="2:21">
      <c r="B442" s="113"/>
      <c r="C442" s="114"/>
      <c r="D442" s="114"/>
      <c r="E442" s="114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</row>
    <row r="443" spans="2:21">
      <c r="B443" s="113"/>
      <c r="C443" s="114"/>
      <c r="D443" s="114"/>
      <c r="E443" s="114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</row>
    <row r="444" spans="2:21">
      <c r="B444" s="113"/>
      <c r="C444" s="114"/>
      <c r="D444" s="114"/>
      <c r="E444" s="114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</row>
    <row r="445" spans="2:21">
      <c r="B445" s="113"/>
      <c r="C445" s="114"/>
      <c r="D445" s="114"/>
      <c r="E445" s="114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</row>
    <row r="446" spans="2:21">
      <c r="B446" s="113"/>
      <c r="C446" s="114"/>
      <c r="D446" s="114"/>
      <c r="E446" s="114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</row>
    <row r="447" spans="2:21">
      <c r="B447" s="113"/>
      <c r="C447" s="114"/>
      <c r="D447" s="114"/>
      <c r="E447" s="114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</row>
    <row r="448" spans="2:21">
      <c r="B448" s="113"/>
      <c r="C448" s="114"/>
      <c r="D448" s="114"/>
      <c r="E448" s="114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</row>
    <row r="449" spans="2:21">
      <c r="B449" s="113"/>
      <c r="C449" s="114"/>
      <c r="D449" s="114"/>
      <c r="E449" s="114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</row>
    <row r="450" spans="2:21">
      <c r="B450" s="113"/>
      <c r="C450" s="114"/>
      <c r="D450" s="114"/>
      <c r="E450" s="114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</row>
    <row r="451" spans="2:21">
      <c r="B451" s="113"/>
      <c r="C451" s="114"/>
      <c r="D451" s="114"/>
      <c r="E451" s="114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</row>
    <row r="452" spans="2:21">
      <c r="B452" s="113"/>
      <c r="C452" s="114"/>
      <c r="D452" s="114"/>
      <c r="E452" s="114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</row>
    <row r="453" spans="2:21">
      <c r="B453" s="113"/>
      <c r="C453" s="114"/>
      <c r="D453" s="114"/>
      <c r="E453" s="114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</row>
    <row r="454" spans="2:21">
      <c r="B454" s="113"/>
      <c r="C454" s="114"/>
      <c r="D454" s="114"/>
      <c r="E454" s="114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</row>
    <row r="455" spans="2:21">
      <c r="B455" s="113"/>
      <c r="C455" s="114"/>
      <c r="D455" s="114"/>
      <c r="E455" s="114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</row>
    <row r="456" spans="2:21">
      <c r="B456" s="113"/>
      <c r="C456" s="114"/>
      <c r="D456" s="114"/>
      <c r="E456" s="114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</row>
    <row r="457" spans="2:21">
      <c r="B457" s="113"/>
      <c r="C457" s="114"/>
      <c r="D457" s="114"/>
      <c r="E457" s="114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</row>
    <row r="458" spans="2:21">
      <c r="B458" s="113"/>
      <c r="C458" s="114"/>
      <c r="D458" s="114"/>
      <c r="E458" s="114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</row>
    <row r="459" spans="2:21">
      <c r="B459" s="113"/>
      <c r="C459" s="114"/>
      <c r="D459" s="114"/>
      <c r="E459" s="114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</row>
    <row r="460" spans="2:21">
      <c r="B460" s="113"/>
      <c r="C460" s="114"/>
      <c r="D460" s="114"/>
      <c r="E460" s="114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</row>
    <row r="461" spans="2:21">
      <c r="B461" s="113"/>
      <c r="C461" s="114"/>
      <c r="D461" s="114"/>
      <c r="E461" s="114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</row>
    <row r="462" spans="2:21">
      <c r="B462" s="113"/>
      <c r="C462" s="114"/>
      <c r="D462" s="114"/>
      <c r="E462" s="114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</row>
    <row r="463" spans="2:21">
      <c r="B463" s="113"/>
      <c r="C463" s="114"/>
      <c r="D463" s="114"/>
      <c r="E463" s="114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</row>
    <row r="464" spans="2:21">
      <c r="B464" s="113"/>
      <c r="C464" s="114"/>
      <c r="D464" s="114"/>
      <c r="E464" s="114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</row>
    <row r="465" spans="2:21">
      <c r="B465" s="113"/>
      <c r="C465" s="114"/>
      <c r="D465" s="114"/>
      <c r="E465" s="114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</row>
    <row r="466" spans="2:21">
      <c r="B466" s="113"/>
      <c r="C466" s="114"/>
      <c r="D466" s="114"/>
      <c r="E466" s="114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</row>
    <row r="467" spans="2:21">
      <c r="B467" s="113"/>
      <c r="C467" s="114"/>
      <c r="D467" s="114"/>
      <c r="E467" s="114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</row>
    <row r="468" spans="2:21">
      <c r="B468" s="113"/>
      <c r="C468" s="114"/>
      <c r="D468" s="114"/>
      <c r="E468" s="114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</row>
    <row r="469" spans="2:21">
      <c r="B469" s="113"/>
      <c r="C469" s="114"/>
      <c r="D469" s="114"/>
      <c r="E469" s="114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</row>
    <row r="470" spans="2:21">
      <c r="B470" s="113"/>
      <c r="C470" s="114"/>
      <c r="D470" s="114"/>
      <c r="E470" s="114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</row>
    <row r="471" spans="2:21">
      <c r="B471" s="113"/>
      <c r="C471" s="114"/>
      <c r="D471" s="114"/>
      <c r="E471" s="114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</row>
    <row r="472" spans="2:21">
      <c r="B472" s="113"/>
      <c r="C472" s="114"/>
      <c r="D472" s="114"/>
      <c r="E472" s="114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</row>
    <row r="473" spans="2:21">
      <c r="B473" s="113"/>
      <c r="C473" s="114"/>
      <c r="D473" s="114"/>
      <c r="E473" s="114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</row>
    <row r="474" spans="2:21">
      <c r="B474" s="113"/>
      <c r="C474" s="114"/>
      <c r="D474" s="114"/>
      <c r="E474" s="114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</row>
    <row r="475" spans="2:21">
      <c r="B475" s="113"/>
      <c r="C475" s="114"/>
      <c r="D475" s="114"/>
      <c r="E475" s="114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</row>
    <row r="476" spans="2:21">
      <c r="B476" s="113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</row>
    <row r="477" spans="2:21">
      <c r="B477" s="113"/>
      <c r="C477" s="114"/>
      <c r="D477" s="114"/>
      <c r="E477" s="114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</row>
    <row r="478" spans="2:21">
      <c r="B478" s="113"/>
      <c r="C478" s="114"/>
      <c r="D478" s="114"/>
      <c r="E478" s="114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</row>
    <row r="479" spans="2:21">
      <c r="B479" s="113"/>
      <c r="C479" s="114"/>
      <c r="D479" s="114"/>
      <c r="E479" s="114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</row>
    <row r="480" spans="2:21">
      <c r="B480" s="113"/>
      <c r="C480" s="114"/>
      <c r="D480" s="114"/>
      <c r="E480" s="114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</row>
    <row r="481" spans="2:21">
      <c r="B481" s="113"/>
      <c r="C481" s="114"/>
      <c r="D481" s="114"/>
      <c r="E481" s="114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</row>
    <row r="482" spans="2:21">
      <c r="B482" s="113"/>
      <c r="C482" s="114"/>
      <c r="D482" s="114"/>
      <c r="E482" s="114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</row>
    <row r="483" spans="2:21">
      <c r="B483" s="113"/>
      <c r="C483" s="114"/>
      <c r="D483" s="114"/>
      <c r="E483" s="114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</row>
    <row r="484" spans="2:21">
      <c r="B484" s="113"/>
      <c r="C484" s="114"/>
      <c r="D484" s="114"/>
      <c r="E484" s="114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</row>
    <row r="485" spans="2:21">
      <c r="B485" s="113"/>
      <c r="C485" s="114"/>
      <c r="D485" s="114"/>
      <c r="E485" s="114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</row>
    <row r="486" spans="2:21">
      <c r="B486" s="113"/>
      <c r="C486" s="114"/>
      <c r="D486" s="114"/>
      <c r="E486" s="114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</row>
    <row r="487" spans="2:21">
      <c r="B487" s="113"/>
      <c r="C487" s="114"/>
      <c r="D487" s="114"/>
      <c r="E487" s="114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</row>
    <row r="488" spans="2:21">
      <c r="B488" s="113"/>
      <c r="C488" s="114"/>
      <c r="D488" s="114"/>
      <c r="E488" s="114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</row>
    <row r="489" spans="2:21">
      <c r="B489" s="113"/>
      <c r="C489" s="114"/>
      <c r="D489" s="114"/>
      <c r="E489" s="114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</row>
    <row r="490" spans="2:21">
      <c r="B490" s="113"/>
      <c r="C490" s="114"/>
      <c r="D490" s="114"/>
      <c r="E490" s="114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</row>
    <row r="491" spans="2:21">
      <c r="B491" s="113"/>
      <c r="C491" s="114"/>
      <c r="D491" s="114"/>
      <c r="E491" s="114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</row>
    <row r="492" spans="2:21">
      <c r="B492" s="113"/>
      <c r="C492" s="114"/>
      <c r="D492" s="114"/>
      <c r="E492" s="114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</row>
    <row r="493" spans="2:21">
      <c r="B493" s="113"/>
      <c r="C493" s="114"/>
      <c r="D493" s="114"/>
      <c r="E493" s="114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</row>
    <row r="494" spans="2:21">
      <c r="B494" s="113"/>
      <c r="C494" s="114"/>
      <c r="D494" s="114"/>
      <c r="E494" s="114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</row>
    <row r="495" spans="2:21">
      <c r="B495" s="113"/>
      <c r="C495" s="114"/>
      <c r="D495" s="114"/>
      <c r="E495" s="114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</row>
    <row r="496" spans="2:21">
      <c r="B496" s="113"/>
      <c r="C496" s="114"/>
      <c r="D496" s="114"/>
      <c r="E496" s="114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</row>
    <row r="497" spans="2:21">
      <c r="B497" s="113"/>
      <c r="C497" s="114"/>
      <c r="D497" s="114"/>
      <c r="E497" s="114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</row>
    <row r="498" spans="2:21">
      <c r="B498" s="113"/>
      <c r="C498" s="114"/>
      <c r="D498" s="114"/>
      <c r="E498" s="114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</row>
    <row r="499" spans="2:21">
      <c r="B499" s="113"/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</row>
    <row r="500" spans="2:21">
      <c r="B500" s="113"/>
      <c r="C500" s="114"/>
      <c r="D500" s="114"/>
      <c r="E500" s="114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</row>
    <row r="501" spans="2:21">
      <c r="B501" s="113"/>
      <c r="C501" s="114"/>
      <c r="D501" s="114"/>
      <c r="E501" s="114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</row>
    <row r="502" spans="2:21">
      <c r="B502" s="113"/>
      <c r="C502" s="114"/>
      <c r="D502" s="114"/>
      <c r="E502" s="114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</row>
    <row r="503" spans="2:21">
      <c r="B503" s="113"/>
      <c r="C503" s="114"/>
      <c r="D503" s="114"/>
      <c r="E503" s="114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</row>
    <row r="504" spans="2:21">
      <c r="B504" s="113"/>
      <c r="C504" s="114"/>
      <c r="D504" s="114"/>
      <c r="E504" s="114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</row>
    <row r="505" spans="2:21">
      <c r="B505" s="113"/>
      <c r="C505" s="114"/>
      <c r="D505" s="114"/>
      <c r="E505" s="114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</row>
    <row r="506" spans="2:21">
      <c r="B506" s="113"/>
      <c r="C506" s="114"/>
      <c r="D506" s="114"/>
      <c r="E506" s="114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</row>
    <row r="507" spans="2:21">
      <c r="B507" s="113"/>
      <c r="C507" s="114"/>
      <c r="D507" s="114"/>
      <c r="E507" s="114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</row>
    <row r="508" spans="2:21">
      <c r="B508" s="113"/>
      <c r="C508" s="114"/>
      <c r="D508" s="114"/>
      <c r="E508" s="114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</row>
    <row r="509" spans="2:21">
      <c r="B509" s="113"/>
      <c r="C509" s="114"/>
      <c r="D509" s="114"/>
      <c r="E509" s="114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</row>
    <row r="510" spans="2:21">
      <c r="B510" s="113"/>
      <c r="C510" s="114"/>
      <c r="D510" s="114"/>
      <c r="E510" s="114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</row>
    <row r="511" spans="2:21">
      <c r="B511" s="113"/>
      <c r="C511" s="114"/>
      <c r="D511" s="114"/>
      <c r="E511" s="114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</row>
    <row r="512" spans="2:21">
      <c r="B512" s="113"/>
      <c r="C512" s="114"/>
      <c r="D512" s="114"/>
      <c r="E512" s="114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</row>
    <row r="513" spans="2:21">
      <c r="B513" s="113"/>
      <c r="C513" s="114"/>
      <c r="D513" s="114"/>
      <c r="E513" s="114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</row>
    <row r="514" spans="2:21">
      <c r="B514" s="113"/>
      <c r="C514" s="114"/>
      <c r="D514" s="114"/>
      <c r="E514" s="114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</row>
    <row r="515" spans="2:21">
      <c r="B515" s="113"/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</row>
    <row r="516" spans="2:21">
      <c r="B516" s="113"/>
      <c r="C516" s="114"/>
      <c r="D516" s="114"/>
      <c r="E516" s="114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</row>
    <row r="517" spans="2:21">
      <c r="B517" s="113"/>
      <c r="C517" s="114"/>
      <c r="D517" s="114"/>
      <c r="E517" s="114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</row>
    <row r="518" spans="2:21">
      <c r="B518" s="113"/>
      <c r="C518" s="114"/>
      <c r="D518" s="114"/>
      <c r="E518" s="114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</row>
    <row r="519" spans="2:21">
      <c r="B519" s="113"/>
      <c r="C519" s="114"/>
      <c r="D519" s="114"/>
      <c r="E519" s="114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</row>
    <row r="520" spans="2:21">
      <c r="B520" s="113"/>
      <c r="C520" s="114"/>
      <c r="D520" s="114"/>
      <c r="E520" s="114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</row>
    <row r="521" spans="2:21">
      <c r="B521" s="113"/>
      <c r="C521" s="114"/>
      <c r="D521" s="114"/>
      <c r="E521" s="114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</row>
    <row r="522" spans="2:21">
      <c r="B522" s="113"/>
      <c r="C522" s="114"/>
      <c r="D522" s="114"/>
      <c r="E522" s="114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</row>
    <row r="523" spans="2:21">
      <c r="B523" s="113"/>
      <c r="C523" s="114"/>
      <c r="D523" s="114"/>
      <c r="E523" s="114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</row>
    <row r="524" spans="2:21">
      <c r="B524" s="113"/>
      <c r="C524" s="114"/>
      <c r="D524" s="114"/>
      <c r="E524" s="114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</row>
    <row r="525" spans="2:21">
      <c r="B525" s="113"/>
      <c r="C525" s="114"/>
      <c r="D525" s="114"/>
      <c r="E525" s="114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</row>
    <row r="526" spans="2:21">
      <c r="B526" s="113"/>
      <c r="C526" s="114"/>
      <c r="D526" s="114"/>
      <c r="E526" s="114"/>
      <c r="F526" s="114"/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</row>
    <row r="527" spans="2:21">
      <c r="B527" s="113"/>
      <c r="C527" s="114"/>
      <c r="D527" s="114"/>
      <c r="E527" s="114"/>
      <c r="F527" s="114"/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</row>
    <row r="528" spans="2:21">
      <c r="B528" s="113"/>
      <c r="C528" s="114"/>
      <c r="D528" s="114"/>
      <c r="E528" s="114"/>
      <c r="F528" s="114"/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</row>
    <row r="529" spans="2:21">
      <c r="B529" s="113"/>
      <c r="C529" s="114"/>
      <c r="D529" s="114"/>
      <c r="E529" s="114"/>
      <c r="F529" s="114"/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</row>
    <row r="530" spans="2:21">
      <c r="B530" s="113"/>
      <c r="C530" s="114"/>
      <c r="D530" s="114"/>
      <c r="E530" s="114"/>
      <c r="F530" s="114"/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</row>
    <row r="531" spans="2:21">
      <c r="B531" s="113"/>
      <c r="C531" s="114"/>
      <c r="D531" s="114"/>
      <c r="E531" s="114"/>
      <c r="F531" s="114"/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</row>
    <row r="532" spans="2:21">
      <c r="B532" s="113"/>
      <c r="C532" s="114"/>
      <c r="D532" s="114"/>
      <c r="E532" s="114"/>
      <c r="F532" s="114"/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</row>
    <row r="533" spans="2:21">
      <c r="B533" s="113"/>
      <c r="C533" s="114"/>
      <c r="D533" s="114"/>
      <c r="E533" s="114"/>
      <c r="F533" s="114"/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</row>
    <row r="534" spans="2:21">
      <c r="B534" s="113"/>
      <c r="C534" s="114"/>
      <c r="D534" s="114"/>
      <c r="E534" s="114"/>
      <c r="F534" s="114"/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</row>
    <row r="535" spans="2:21">
      <c r="B535" s="113"/>
      <c r="C535" s="114"/>
      <c r="D535" s="114"/>
      <c r="E535" s="114"/>
      <c r="F535" s="114"/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</row>
    <row r="536" spans="2:21">
      <c r="B536" s="113"/>
      <c r="C536" s="114"/>
      <c r="D536" s="114"/>
      <c r="E536" s="114"/>
      <c r="F536" s="114"/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</row>
    <row r="537" spans="2:21">
      <c r="B537" s="113"/>
      <c r="C537" s="114"/>
      <c r="D537" s="114"/>
      <c r="E537" s="114"/>
      <c r="F537" s="114"/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</row>
    <row r="538" spans="2:21">
      <c r="B538" s="113"/>
      <c r="C538" s="114"/>
      <c r="D538" s="114"/>
      <c r="E538" s="114"/>
      <c r="F538" s="114"/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</row>
    <row r="539" spans="2:21">
      <c r="B539" s="113"/>
      <c r="C539" s="114"/>
      <c r="D539" s="114"/>
      <c r="E539" s="114"/>
      <c r="F539" s="114"/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</row>
    <row r="540" spans="2:21">
      <c r="B540" s="113"/>
      <c r="C540" s="114"/>
      <c r="D540" s="114"/>
      <c r="E540" s="114"/>
      <c r="F540" s="114"/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</row>
    <row r="541" spans="2:21">
      <c r="B541" s="113"/>
      <c r="C541" s="114"/>
      <c r="D541" s="114"/>
      <c r="E541" s="114"/>
      <c r="F541" s="114"/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</row>
    <row r="542" spans="2:21">
      <c r="B542" s="113"/>
      <c r="C542" s="114"/>
      <c r="D542" s="114"/>
      <c r="E542" s="114"/>
      <c r="F542" s="114"/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</row>
    <row r="543" spans="2:21">
      <c r="B543" s="113"/>
      <c r="C543" s="114"/>
      <c r="D543" s="114"/>
      <c r="E543" s="114"/>
      <c r="F543" s="114"/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</row>
    <row r="544" spans="2:21">
      <c r="B544" s="113"/>
      <c r="C544" s="114"/>
      <c r="D544" s="114"/>
      <c r="E544" s="114"/>
      <c r="F544" s="114"/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</row>
    <row r="545" spans="2:21">
      <c r="B545" s="113"/>
      <c r="C545" s="114"/>
      <c r="D545" s="114"/>
      <c r="E545" s="114"/>
      <c r="F545" s="114"/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</row>
    <row r="546" spans="2:21">
      <c r="B546" s="113"/>
      <c r="C546" s="114"/>
      <c r="D546" s="114"/>
      <c r="E546" s="114"/>
      <c r="F546" s="114"/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</row>
    <row r="547" spans="2:21">
      <c r="B547" s="113"/>
      <c r="C547" s="114"/>
      <c r="D547" s="114"/>
      <c r="E547" s="114"/>
      <c r="F547" s="114"/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</row>
    <row r="548" spans="2:21">
      <c r="B548" s="113"/>
      <c r="C548" s="114"/>
      <c r="D548" s="114"/>
      <c r="E548" s="114"/>
      <c r="F548" s="114"/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</row>
    <row r="549" spans="2:21">
      <c r="B549" s="113"/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</row>
    <row r="550" spans="2:21">
      <c r="B550" s="113"/>
      <c r="C550" s="114"/>
      <c r="D550" s="114"/>
      <c r="E550" s="114"/>
      <c r="F550" s="114"/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</row>
    <row r="551" spans="2:21">
      <c r="B551" s="113"/>
      <c r="C551" s="114"/>
      <c r="D551" s="114"/>
      <c r="E551" s="114"/>
      <c r="F551" s="114"/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</row>
    <row r="552" spans="2:21">
      <c r="B552" s="113"/>
      <c r="C552" s="114"/>
      <c r="D552" s="114"/>
      <c r="E552" s="114"/>
      <c r="F552" s="114"/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</row>
    <row r="553" spans="2:21">
      <c r="B553" s="113"/>
      <c r="C553" s="114"/>
      <c r="D553" s="114"/>
      <c r="E553" s="114"/>
      <c r="F553" s="114"/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</row>
    <row r="554" spans="2:21">
      <c r="B554" s="113"/>
      <c r="C554" s="114"/>
      <c r="D554" s="114"/>
      <c r="E554" s="114"/>
      <c r="F554" s="114"/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</row>
    <row r="555" spans="2:21">
      <c r="B555" s="113"/>
      <c r="C555" s="114"/>
      <c r="D555" s="114"/>
      <c r="E555" s="114"/>
      <c r="F555" s="114"/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</row>
    <row r="556" spans="2:21">
      <c r="B556" s="113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</row>
    <row r="557" spans="2:21">
      <c r="B557" s="113"/>
      <c r="C557" s="114"/>
      <c r="D557" s="114"/>
      <c r="E557" s="114"/>
      <c r="F557" s="114"/>
      <c r="G557" s="114"/>
      <c r="H557" s="114"/>
      <c r="I557" s="114"/>
      <c r="J557" s="114"/>
      <c r="K557" s="114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</row>
    <row r="558" spans="2:21">
      <c r="B558" s="113"/>
      <c r="C558" s="114"/>
      <c r="D558" s="114"/>
      <c r="E558" s="114"/>
      <c r="F558" s="114"/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</row>
    <row r="559" spans="2:21">
      <c r="B559" s="113"/>
      <c r="C559" s="114"/>
      <c r="D559" s="114"/>
      <c r="E559" s="114"/>
      <c r="F559" s="114"/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</row>
    <row r="560" spans="2:21">
      <c r="B560" s="113"/>
      <c r="C560" s="114"/>
      <c r="D560" s="114"/>
      <c r="E560" s="114"/>
      <c r="F560" s="114"/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</row>
    <row r="561" spans="2:21">
      <c r="B561" s="113"/>
      <c r="C561" s="114"/>
      <c r="D561" s="114"/>
      <c r="E561" s="114"/>
      <c r="F561" s="114"/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</row>
    <row r="562" spans="2:21">
      <c r="B562" s="113"/>
      <c r="C562" s="114"/>
      <c r="D562" s="114"/>
      <c r="E562" s="114"/>
      <c r="F562" s="114"/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</row>
    <row r="563" spans="2:21">
      <c r="B563" s="113"/>
      <c r="C563" s="114"/>
      <c r="D563" s="114"/>
      <c r="E563" s="114"/>
      <c r="F563" s="114"/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</row>
    <row r="564" spans="2:21">
      <c r="B564" s="113"/>
      <c r="C564" s="114"/>
      <c r="D564" s="114"/>
      <c r="E564" s="114"/>
      <c r="F564" s="114"/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</row>
    <row r="565" spans="2:21">
      <c r="B565" s="113"/>
      <c r="C565" s="114"/>
      <c r="D565" s="114"/>
      <c r="E565" s="114"/>
      <c r="F565" s="114"/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</row>
    <row r="566" spans="2:21">
      <c r="B566" s="113"/>
      <c r="C566" s="114"/>
      <c r="D566" s="114"/>
      <c r="E566" s="114"/>
      <c r="F566" s="114"/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</row>
    <row r="567" spans="2:21">
      <c r="B567" s="113"/>
      <c r="C567" s="114"/>
      <c r="D567" s="114"/>
      <c r="E567" s="114"/>
      <c r="F567" s="114"/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</row>
    <row r="568" spans="2:21">
      <c r="B568" s="113"/>
      <c r="C568" s="114"/>
      <c r="D568" s="114"/>
      <c r="E568" s="114"/>
      <c r="F568" s="114"/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</row>
    <row r="569" spans="2:21">
      <c r="B569" s="113"/>
      <c r="C569" s="114"/>
      <c r="D569" s="114"/>
      <c r="E569" s="114"/>
      <c r="F569" s="114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</row>
    <row r="570" spans="2:21">
      <c r="B570" s="113"/>
      <c r="C570" s="114"/>
      <c r="D570" s="114"/>
      <c r="E570" s="114"/>
      <c r="F570" s="114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</row>
    <row r="571" spans="2:21">
      <c r="B571" s="113"/>
      <c r="C571" s="114"/>
      <c r="D571" s="114"/>
      <c r="E571" s="114"/>
      <c r="F571" s="114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</row>
    <row r="572" spans="2:21">
      <c r="B572" s="113"/>
      <c r="C572" s="114"/>
      <c r="D572" s="114"/>
      <c r="E572" s="114"/>
      <c r="F572" s="114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</row>
    <row r="573" spans="2:21">
      <c r="B573" s="113"/>
      <c r="C573" s="114"/>
      <c r="D573" s="114"/>
      <c r="E573" s="114"/>
      <c r="F573" s="114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</row>
    <row r="574" spans="2:21">
      <c r="B574" s="113"/>
      <c r="C574" s="114"/>
      <c r="D574" s="114"/>
      <c r="E574" s="114"/>
      <c r="F574" s="114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</row>
    <row r="575" spans="2:21">
      <c r="B575" s="113"/>
      <c r="C575" s="114"/>
      <c r="D575" s="114"/>
      <c r="E575" s="114"/>
      <c r="F575" s="114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</row>
    <row r="576" spans="2:21">
      <c r="B576" s="113"/>
      <c r="C576" s="114"/>
      <c r="D576" s="114"/>
      <c r="E576" s="114"/>
      <c r="F576" s="114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</row>
    <row r="577" spans="2:21">
      <c r="B577" s="113"/>
      <c r="C577" s="114"/>
      <c r="D577" s="114"/>
      <c r="E577" s="114"/>
      <c r="F577" s="114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</row>
    <row r="578" spans="2:21">
      <c r="B578" s="113"/>
      <c r="C578" s="114"/>
      <c r="D578" s="114"/>
      <c r="E578" s="114"/>
      <c r="F578" s="114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</row>
    <row r="579" spans="2:21">
      <c r="B579" s="113"/>
      <c r="C579" s="114"/>
      <c r="D579" s="114"/>
      <c r="E579" s="114"/>
      <c r="F579" s="114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</row>
    <row r="580" spans="2:21">
      <c r="B580" s="113"/>
      <c r="C580" s="114"/>
      <c r="D580" s="114"/>
      <c r="E580" s="114"/>
      <c r="F580" s="114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</row>
    <row r="581" spans="2:21">
      <c r="B581" s="113"/>
      <c r="C581" s="114"/>
      <c r="D581" s="114"/>
      <c r="E581" s="114"/>
      <c r="F581" s="114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</row>
    <row r="582" spans="2:21">
      <c r="B582" s="113"/>
      <c r="C582" s="114"/>
      <c r="D582" s="114"/>
      <c r="E582" s="114"/>
      <c r="F582" s="114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</row>
    <row r="583" spans="2:21">
      <c r="B583" s="113"/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</row>
    <row r="584" spans="2:21">
      <c r="B584" s="113"/>
      <c r="C584" s="114"/>
      <c r="D584" s="114"/>
      <c r="E584" s="114"/>
      <c r="F584" s="114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</row>
    <row r="585" spans="2:21">
      <c r="B585" s="113"/>
      <c r="C585" s="114"/>
      <c r="D585" s="114"/>
      <c r="E585" s="114"/>
      <c r="F585" s="114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</row>
    <row r="586" spans="2:21">
      <c r="B586" s="113"/>
      <c r="C586" s="114"/>
      <c r="D586" s="114"/>
      <c r="E586" s="114"/>
      <c r="F586" s="114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</row>
    <row r="587" spans="2:21">
      <c r="B587" s="113"/>
      <c r="C587" s="114"/>
      <c r="D587" s="114"/>
      <c r="E587" s="114"/>
      <c r="F587" s="114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</row>
    <row r="588" spans="2:21">
      <c r="B588" s="113"/>
      <c r="C588" s="114"/>
      <c r="D588" s="114"/>
      <c r="E588" s="114"/>
      <c r="F588" s="114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</row>
    <row r="589" spans="2:21">
      <c r="B589" s="113"/>
      <c r="C589" s="114"/>
      <c r="D589" s="114"/>
      <c r="E589" s="114"/>
      <c r="F589" s="114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</row>
    <row r="590" spans="2:21">
      <c r="B590" s="113"/>
      <c r="C590" s="114"/>
      <c r="D590" s="114"/>
      <c r="E590" s="114"/>
      <c r="F590" s="114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</row>
    <row r="591" spans="2:21">
      <c r="B591" s="113"/>
      <c r="C591" s="114"/>
      <c r="D591" s="114"/>
      <c r="E591" s="114"/>
      <c r="F591" s="114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</row>
    <row r="592" spans="2:21">
      <c r="B592" s="113"/>
      <c r="C592" s="114"/>
      <c r="D592" s="114"/>
      <c r="E592" s="114"/>
      <c r="F592" s="114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</row>
    <row r="593" spans="2:21">
      <c r="B593" s="113"/>
      <c r="C593" s="114"/>
      <c r="D593" s="114"/>
      <c r="E593" s="114"/>
      <c r="F593" s="114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</row>
    <row r="594" spans="2:21">
      <c r="B594" s="113"/>
      <c r="C594" s="114"/>
      <c r="D594" s="114"/>
      <c r="E594" s="114"/>
      <c r="F594" s="114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</row>
    <row r="595" spans="2:21">
      <c r="B595" s="113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</row>
    <row r="596" spans="2:21">
      <c r="B596" s="113"/>
      <c r="C596" s="114"/>
      <c r="D596" s="114"/>
      <c r="E596" s="114"/>
      <c r="F596" s="114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</row>
    <row r="597" spans="2:21">
      <c r="B597" s="113"/>
      <c r="C597" s="114"/>
      <c r="D597" s="114"/>
      <c r="E597" s="114"/>
      <c r="F597" s="114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</row>
    <row r="598" spans="2:21">
      <c r="B598" s="113"/>
      <c r="C598" s="114"/>
      <c r="D598" s="114"/>
      <c r="E598" s="114"/>
      <c r="F598" s="114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</row>
    <row r="599" spans="2:21">
      <c r="B599" s="113"/>
      <c r="C599" s="114"/>
      <c r="D599" s="114"/>
      <c r="E599" s="114"/>
      <c r="F599" s="114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</row>
    <row r="600" spans="2:21">
      <c r="B600" s="113"/>
      <c r="C600" s="114"/>
      <c r="D600" s="114"/>
      <c r="E600" s="114"/>
      <c r="F600" s="114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</row>
    <row r="601" spans="2:21">
      <c r="B601" s="113"/>
      <c r="C601" s="114"/>
      <c r="D601" s="114"/>
      <c r="E601" s="114"/>
      <c r="F601" s="114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</row>
    <row r="602" spans="2:21">
      <c r="B602" s="113"/>
      <c r="C602" s="114"/>
      <c r="D602" s="114"/>
      <c r="E602" s="114"/>
      <c r="F602" s="114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</row>
    <row r="603" spans="2:21">
      <c r="B603" s="113"/>
      <c r="C603" s="114"/>
      <c r="D603" s="114"/>
      <c r="E603" s="114"/>
      <c r="F603" s="114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</row>
    <row r="604" spans="2:21">
      <c r="B604" s="113"/>
      <c r="C604" s="114"/>
      <c r="D604" s="114"/>
      <c r="E604" s="114"/>
      <c r="F604" s="114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</row>
    <row r="605" spans="2:21">
      <c r="B605" s="113"/>
      <c r="C605" s="114"/>
      <c r="D605" s="114"/>
      <c r="E605" s="114"/>
      <c r="F605" s="114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</row>
    <row r="606" spans="2:21">
      <c r="B606" s="113"/>
      <c r="C606" s="114"/>
      <c r="D606" s="114"/>
      <c r="E606" s="114"/>
      <c r="F606" s="114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</row>
    <row r="607" spans="2:21">
      <c r="B607" s="113"/>
      <c r="C607" s="114"/>
      <c r="D607" s="114"/>
      <c r="E607" s="114"/>
      <c r="F607" s="114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</row>
    <row r="608" spans="2:21">
      <c r="B608" s="113"/>
      <c r="C608" s="114"/>
      <c r="D608" s="114"/>
      <c r="E608" s="114"/>
      <c r="F608" s="114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</row>
    <row r="609" spans="2:21">
      <c r="B609" s="113"/>
      <c r="C609" s="114"/>
      <c r="D609" s="114"/>
      <c r="E609" s="114"/>
      <c r="F609" s="114"/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</row>
    <row r="610" spans="2:21">
      <c r="B610" s="113"/>
      <c r="C610" s="114"/>
      <c r="D610" s="114"/>
      <c r="E610" s="114"/>
      <c r="F610" s="114"/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</row>
    <row r="611" spans="2:21">
      <c r="B611" s="113"/>
      <c r="C611" s="114"/>
      <c r="D611" s="114"/>
      <c r="E611" s="114"/>
      <c r="F611" s="114"/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</row>
    <row r="612" spans="2:21">
      <c r="B612" s="113"/>
      <c r="C612" s="114"/>
      <c r="D612" s="114"/>
      <c r="E612" s="114"/>
      <c r="F612" s="114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</row>
    <row r="613" spans="2:21">
      <c r="B613" s="113"/>
      <c r="C613" s="114"/>
      <c r="D613" s="114"/>
      <c r="E613" s="114"/>
      <c r="F613" s="114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</row>
    <row r="614" spans="2:21">
      <c r="B614" s="113"/>
      <c r="C614" s="114"/>
      <c r="D614" s="114"/>
      <c r="E614" s="114"/>
      <c r="F614" s="114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</row>
    <row r="615" spans="2:21">
      <c r="B615" s="113"/>
      <c r="C615" s="114"/>
      <c r="D615" s="114"/>
      <c r="E615" s="114"/>
      <c r="F615" s="114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</row>
    <row r="616" spans="2:21">
      <c r="B616" s="113"/>
      <c r="C616" s="114"/>
      <c r="D616" s="114"/>
      <c r="E616" s="114"/>
      <c r="F616" s="114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</row>
    <row r="617" spans="2:21">
      <c r="B617" s="113"/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</row>
    <row r="618" spans="2:21">
      <c r="B618" s="113"/>
      <c r="C618" s="114"/>
      <c r="D618" s="114"/>
      <c r="E618" s="114"/>
      <c r="F618" s="114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</row>
    <row r="619" spans="2:21">
      <c r="B619" s="113"/>
      <c r="C619" s="114"/>
      <c r="D619" s="114"/>
      <c r="E619" s="114"/>
      <c r="F619" s="114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</row>
    <row r="620" spans="2:21">
      <c r="B620" s="113"/>
      <c r="C620" s="114"/>
      <c r="D620" s="114"/>
      <c r="E620" s="114"/>
      <c r="F620" s="114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</row>
    <row r="621" spans="2:21">
      <c r="B621" s="113"/>
      <c r="C621" s="114"/>
      <c r="D621" s="114"/>
      <c r="E621" s="114"/>
      <c r="F621" s="114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</row>
    <row r="622" spans="2:21">
      <c r="B622" s="113"/>
      <c r="C622" s="114"/>
      <c r="D622" s="114"/>
      <c r="E622" s="114"/>
      <c r="F622" s="114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</row>
    <row r="623" spans="2:21">
      <c r="B623" s="113"/>
      <c r="C623" s="114"/>
      <c r="D623" s="114"/>
      <c r="E623" s="114"/>
      <c r="F623" s="114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</row>
    <row r="624" spans="2:21">
      <c r="B624" s="113"/>
      <c r="C624" s="114"/>
      <c r="D624" s="114"/>
      <c r="E624" s="114"/>
      <c r="F624" s="114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</row>
    <row r="625" spans="2:21">
      <c r="B625" s="113"/>
      <c r="C625" s="114"/>
      <c r="D625" s="114"/>
      <c r="E625" s="114"/>
      <c r="F625" s="114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</row>
    <row r="626" spans="2:21">
      <c r="B626" s="113"/>
      <c r="C626" s="114"/>
      <c r="D626" s="114"/>
      <c r="E626" s="114"/>
      <c r="F626" s="114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</row>
    <row r="627" spans="2:21">
      <c r="B627" s="113"/>
      <c r="C627" s="114"/>
      <c r="D627" s="114"/>
      <c r="E627" s="114"/>
      <c r="F627" s="114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</row>
    <row r="628" spans="2:21">
      <c r="B628" s="113"/>
      <c r="C628" s="114"/>
      <c r="D628" s="114"/>
      <c r="E628" s="114"/>
      <c r="F628" s="114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</row>
    <row r="629" spans="2:21">
      <c r="B629" s="113"/>
      <c r="C629" s="114"/>
      <c r="D629" s="114"/>
      <c r="E629" s="114"/>
      <c r="F629" s="114"/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</row>
    <row r="630" spans="2:21">
      <c r="B630" s="113"/>
      <c r="C630" s="114"/>
      <c r="D630" s="114"/>
      <c r="E630" s="114"/>
      <c r="F630" s="114"/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</row>
    <row r="631" spans="2:21">
      <c r="B631" s="113"/>
      <c r="C631" s="114"/>
      <c r="D631" s="114"/>
      <c r="E631" s="114"/>
      <c r="F631" s="114"/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</row>
    <row r="632" spans="2:21">
      <c r="B632" s="113"/>
      <c r="C632" s="114"/>
      <c r="D632" s="114"/>
      <c r="E632" s="114"/>
      <c r="F632" s="114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</row>
    <row r="633" spans="2:21">
      <c r="B633" s="113"/>
      <c r="C633" s="114"/>
      <c r="D633" s="114"/>
      <c r="E633" s="114"/>
      <c r="F633" s="114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</row>
    <row r="634" spans="2:21">
      <c r="B634" s="113"/>
      <c r="C634" s="114"/>
      <c r="D634" s="114"/>
      <c r="E634" s="114"/>
      <c r="F634" s="114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</row>
    <row r="635" spans="2:21">
      <c r="B635" s="113"/>
      <c r="C635" s="114"/>
      <c r="D635" s="114"/>
      <c r="E635" s="114"/>
      <c r="F635" s="114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</row>
    <row r="636" spans="2:21">
      <c r="B636" s="113"/>
      <c r="C636" s="114"/>
      <c r="D636" s="114"/>
      <c r="E636" s="114"/>
      <c r="F636" s="114"/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</row>
    <row r="637" spans="2:21">
      <c r="B637" s="113"/>
      <c r="C637" s="114"/>
      <c r="D637" s="114"/>
      <c r="E637" s="114"/>
      <c r="F637" s="114"/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</row>
    <row r="638" spans="2:21">
      <c r="B638" s="113"/>
      <c r="C638" s="114"/>
      <c r="D638" s="114"/>
      <c r="E638" s="114"/>
      <c r="F638" s="114"/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</row>
    <row r="639" spans="2:21">
      <c r="B639" s="113"/>
      <c r="C639" s="114"/>
      <c r="D639" s="114"/>
      <c r="E639" s="114"/>
      <c r="F639" s="114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</row>
    <row r="640" spans="2:21">
      <c r="B640" s="113"/>
      <c r="C640" s="114"/>
      <c r="D640" s="114"/>
      <c r="E640" s="114"/>
      <c r="F640" s="114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</row>
    <row r="641" spans="2:21">
      <c r="B641" s="113"/>
      <c r="C641" s="114"/>
      <c r="D641" s="114"/>
      <c r="E641" s="114"/>
      <c r="F641" s="114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</row>
    <row r="642" spans="2:21">
      <c r="B642" s="113"/>
      <c r="C642" s="114"/>
      <c r="D642" s="114"/>
      <c r="E642" s="114"/>
      <c r="F642" s="114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</row>
    <row r="643" spans="2:21">
      <c r="B643" s="113"/>
      <c r="C643" s="114"/>
      <c r="D643" s="114"/>
      <c r="E643" s="114"/>
      <c r="F643" s="114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</row>
    <row r="644" spans="2:21">
      <c r="B644" s="113"/>
      <c r="C644" s="114"/>
      <c r="D644" s="114"/>
      <c r="E644" s="114"/>
      <c r="F644" s="114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</row>
    <row r="645" spans="2:21">
      <c r="B645" s="113"/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</row>
    <row r="646" spans="2:21">
      <c r="B646" s="113"/>
      <c r="C646" s="114"/>
      <c r="D646" s="114"/>
      <c r="E646" s="114"/>
      <c r="F646" s="114"/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</row>
    <row r="647" spans="2:21">
      <c r="B647" s="113"/>
      <c r="C647" s="114"/>
      <c r="D647" s="114"/>
      <c r="E647" s="114"/>
      <c r="F647" s="114"/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</row>
    <row r="648" spans="2:21">
      <c r="B648" s="113"/>
      <c r="C648" s="114"/>
      <c r="D648" s="114"/>
      <c r="E648" s="114"/>
      <c r="F648" s="114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</row>
    <row r="649" spans="2:21">
      <c r="B649" s="113"/>
      <c r="C649" s="114"/>
      <c r="D649" s="114"/>
      <c r="E649" s="114"/>
      <c r="F649" s="114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</row>
    <row r="650" spans="2:21">
      <c r="B650" s="113"/>
      <c r="C650" s="114"/>
      <c r="D650" s="114"/>
      <c r="E650" s="114"/>
      <c r="F650" s="114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</row>
    <row r="651" spans="2:21">
      <c r="B651" s="113"/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</row>
    <row r="652" spans="2:21">
      <c r="B652" s="113"/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</row>
    <row r="653" spans="2:21">
      <c r="B653" s="113"/>
      <c r="C653" s="114"/>
      <c r="D653" s="114"/>
      <c r="E653" s="114"/>
      <c r="F653" s="114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</row>
    <row r="654" spans="2:21">
      <c r="B654" s="113"/>
      <c r="C654" s="114"/>
      <c r="D654" s="114"/>
      <c r="E654" s="114"/>
      <c r="F654" s="114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</row>
    <row r="655" spans="2:21">
      <c r="B655" s="113"/>
      <c r="C655" s="114"/>
      <c r="D655" s="114"/>
      <c r="E655" s="114"/>
      <c r="F655" s="114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</row>
    <row r="656" spans="2:21">
      <c r="B656" s="113"/>
      <c r="C656" s="114"/>
      <c r="D656" s="114"/>
      <c r="E656" s="114"/>
      <c r="F656" s="114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</row>
    <row r="657" spans="2:21">
      <c r="B657" s="113"/>
      <c r="C657" s="114"/>
      <c r="D657" s="114"/>
      <c r="E657" s="114"/>
      <c r="F657" s="114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</row>
    <row r="658" spans="2:21">
      <c r="B658" s="113"/>
      <c r="C658" s="114"/>
      <c r="D658" s="114"/>
      <c r="E658" s="114"/>
      <c r="F658" s="114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</row>
    <row r="659" spans="2:21">
      <c r="B659" s="113"/>
      <c r="C659" s="114"/>
      <c r="D659" s="114"/>
      <c r="E659" s="114"/>
      <c r="F659" s="114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</row>
    <row r="660" spans="2:21">
      <c r="B660" s="113"/>
      <c r="C660" s="114"/>
      <c r="D660" s="114"/>
      <c r="E660" s="114"/>
      <c r="F660" s="114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</row>
    <row r="661" spans="2:21">
      <c r="B661" s="113"/>
      <c r="C661" s="114"/>
      <c r="D661" s="114"/>
      <c r="E661" s="114"/>
      <c r="F661" s="114"/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</row>
    <row r="662" spans="2:21">
      <c r="B662" s="113"/>
      <c r="C662" s="114"/>
      <c r="D662" s="114"/>
      <c r="E662" s="114"/>
      <c r="F662" s="114"/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</row>
    <row r="663" spans="2:21">
      <c r="B663" s="113"/>
      <c r="C663" s="114"/>
      <c r="D663" s="114"/>
      <c r="E663" s="114"/>
      <c r="F663" s="114"/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</row>
    <row r="664" spans="2:21">
      <c r="B664" s="113"/>
      <c r="C664" s="114"/>
      <c r="D664" s="114"/>
      <c r="E664" s="114"/>
      <c r="F664" s="114"/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</row>
    <row r="665" spans="2:21">
      <c r="B665" s="113"/>
      <c r="C665" s="114"/>
      <c r="D665" s="114"/>
      <c r="E665" s="114"/>
      <c r="F665" s="114"/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</row>
    <row r="666" spans="2:21">
      <c r="B666" s="113"/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</row>
    <row r="667" spans="2:21">
      <c r="B667" s="113"/>
      <c r="C667" s="114"/>
      <c r="D667" s="114"/>
      <c r="E667" s="114"/>
      <c r="F667" s="114"/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</row>
    <row r="668" spans="2:21">
      <c r="B668" s="113"/>
      <c r="C668" s="114"/>
      <c r="D668" s="114"/>
      <c r="E668" s="114"/>
      <c r="F668" s="114"/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</row>
    <row r="669" spans="2:21">
      <c r="B669" s="113"/>
      <c r="C669" s="114"/>
      <c r="D669" s="114"/>
      <c r="E669" s="114"/>
      <c r="F669" s="114"/>
      <c r="G669" s="114"/>
      <c r="H669" s="114"/>
      <c r="I669" s="114"/>
      <c r="J669" s="114"/>
      <c r="K669" s="114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</row>
    <row r="670" spans="2:21">
      <c r="B670" s="113"/>
      <c r="C670" s="114"/>
      <c r="D670" s="114"/>
      <c r="E670" s="114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</row>
    <row r="671" spans="2:21">
      <c r="B671" s="113"/>
      <c r="C671" s="114"/>
      <c r="D671" s="114"/>
      <c r="E671" s="114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</row>
    <row r="672" spans="2:21">
      <c r="B672" s="113"/>
      <c r="C672" s="114"/>
      <c r="D672" s="114"/>
      <c r="E672" s="114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</row>
    <row r="673" spans="2:21">
      <c r="B673" s="113"/>
      <c r="C673" s="114"/>
      <c r="D673" s="114"/>
      <c r="E673" s="114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</row>
    <row r="674" spans="2:21">
      <c r="B674" s="113"/>
      <c r="C674" s="114"/>
      <c r="D674" s="114"/>
      <c r="E674" s="114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</row>
    <row r="675" spans="2:21">
      <c r="B675" s="113"/>
      <c r="C675" s="114"/>
      <c r="D675" s="114"/>
      <c r="E675" s="114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</row>
    <row r="676" spans="2:21">
      <c r="B676" s="113"/>
      <c r="C676" s="114"/>
      <c r="D676" s="114"/>
      <c r="E676" s="114"/>
      <c r="F676" s="114"/>
      <c r="G676" s="114"/>
      <c r="H676" s="114"/>
      <c r="I676" s="114"/>
      <c r="J676" s="114"/>
      <c r="K676" s="114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</row>
    <row r="677" spans="2:21">
      <c r="B677" s="113"/>
      <c r="C677" s="114"/>
      <c r="D677" s="114"/>
      <c r="E677" s="114"/>
      <c r="F677" s="114"/>
      <c r="G677" s="114"/>
      <c r="H677" s="114"/>
      <c r="I677" s="114"/>
      <c r="J677" s="114"/>
      <c r="K677" s="114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</row>
    <row r="678" spans="2:21">
      <c r="B678" s="113"/>
      <c r="C678" s="114"/>
      <c r="D678" s="114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</row>
    <row r="679" spans="2:21">
      <c r="B679" s="113"/>
      <c r="C679" s="114"/>
      <c r="D679" s="114"/>
      <c r="E679" s="114"/>
      <c r="F679" s="114"/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</row>
    <row r="680" spans="2:21">
      <c r="B680" s="113"/>
      <c r="C680" s="114"/>
      <c r="D680" s="114"/>
      <c r="E680" s="114"/>
      <c r="F680" s="114"/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</row>
    <row r="681" spans="2:21">
      <c r="B681" s="113"/>
      <c r="C681" s="114"/>
      <c r="D681" s="114"/>
      <c r="E681" s="114"/>
      <c r="F681" s="114"/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</row>
    <row r="682" spans="2:21">
      <c r="B682" s="113"/>
      <c r="C682" s="114"/>
      <c r="D682" s="114"/>
      <c r="E682" s="114"/>
      <c r="F682" s="114"/>
      <c r="G682" s="114"/>
      <c r="H682" s="114"/>
      <c r="I682" s="114"/>
      <c r="J682" s="114"/>
      <c r="K682" s="114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</row>
    <row r="683" spans="2:21">
      <c r="B683" s="113"/>
      <c r="C683" s="114"/>
      <c r="D683" s="114"/>
      <c r="E683" s="114"/>
      <c r="F683" s="114"/>
      <c r="G683" s="114"/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</row>
    <row r="684" spans="2:21">
      <c r="B684" s="113"/>
      <c r="C684" s="114"/>
      <c r="D684" s="114"/>
      <c r="E684" s="114"/>
      <c r="F684" s="114"/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</row>
    <row r="685" spans="2:21">
      <c r="B685" s="113"/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</row>
    <row r="686" spans="2:21">
      <c r="B686" s="113"/>
      <c r="C686" s="114"/>
      <c r="D686" s="114"/>
      <c r="E686" s="114"/>
      <c r="F686" s="114"/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</row>
    <row r="687" spans="2:21">
      <c r="B687" s="113"/>
      <c r="C687" s="114"/>
      <c r="D687" s="114"/>
      <c r="E687" s="114"/>
      <c r="F687" s="114"/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</row>
    <row r="688" spans="2:21">
      <c r="B688" s="113"/>
      <c r="C688" s="114"/>
      <c r="D688" s="114"/>
      <c r="E688" s="114"/>
      <c r="F688" s="114"/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</row>
    <row r="689" spans="2:21">
      <c r="B689" s="113"/>
      <c r="C689" s="114"/>
      <c r="D689" s="114"/>
      <c r="E689" s="114"/>
      <c r="F689" s="114"/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</row>
    <row r="690" spans="2:21">
      <c r="B690" s="113"/>
      <c r="C690" s="114"/>
      <c r="D690" s="114"/>
      <c r="E690" s="114"/>
      <c r="F690" s="114"/>
      <c r="G690" s="114"/>
      <c r="H690" s="114"/>
      <c r="I690" s="114"/>
      <c r="J690" s="114"/>
      <c r="K690" s="114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</row>
    <row r="691" spans="2:21">
      <c r="B691" s="113"/>
      <c r="C691" s="114"/>
      <c r="D691" s="114"/>
      <c r="E691" s="114"/>
      <c r="F691" s="114"/>
      <c r="G691" s="114"/>
      <c r="H691" s="114"/>
      <c r="I691" s="114"/>
      <c r="J691" s="114"/>
      <c r="K691" s="114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</row>
    <row r="692" spans="2:21">
      <c r="B692" s="113"/>
      <c r="C692" s="114"/>
      <c r="D692" s="114"/>
      <c r="E692" s="114"/>
      <c r="F692" s="114"/>
      <c r="G692" s="114"/>
      <c r="H692" s="114"/>
      <c r="I692" s="114"/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</row>
    <row r="693" spans="2:21">
      <c r="B693" s="113"/>
      <c r="C693" s="114"/>
      <c r="D693" s="114"/>
      <c r="E693" s="114"/>
      <c r="F693" s="114"/>
      <c r="G693" s="114"/>
      <c r="H693" s="114"/>
      <c r="I693" s="114"/>
      <c r="J693" s="114"/>
      <c r="K693" s="114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</row>
    <row r="694" spans="2:21">
      <c r="B694" s="113"/>
      <c r="C694" s="114"/>
      <c r="D694" s="114"/>
      <c r="E694" s="114"/>
      <c r="F694" s="114"/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</row>
    <row r="695" spans="2:21">
      <c r="B695" s="113"/>
      <c r="C695" s="114"/>
      <c r="D695" s="114"/>
      <c r="E695" s="114"/>
      <c r="F695" s="114"/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</row>
    <row r="696" spans="2:21">
      <c r="B696" s="113"/>
      <c r="C696" s="114"/>
      <c r="D696" s="114"/>
      <c r="E696" s="114"/>
      <c r="F696" s="114"/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</row>
    <row r="697" spans="2:21">
      <c r="B697" s="113"/>
      <c r="C697" s="114"/>
      <c r="D697" s="114"/>
      <c r="E697" s="114"/>
      <c r="F697" s="114"/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</row>
    <row r="698" spans="2:21">
      <c r="B698" s="113"/>
      <c r="C698" s="114"/>
      <c r="D698" s="114"/>
      <c r="E698" s="114"/>
      <c r="F698" s="114"/>
      <c r="G698" s="114"/>
      <c r="H698" s="114"/>
      <c r="I698" s="114"/>
      <c r="J698" s="114"/>
      <c r="K698" s="114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</row>
    <row r="699" spans="2:21">
      <c r="B699" s="113"/>
      <c r="C699" s="114"/>
      <c r="D699" s="114"/>
      <c r="E699" s="114"/>
      <c r="F699" s="114"/>
      <c r="G699" s="114"/>
      <c r="H699" s="114"/>
      <c r="I699" s="114"/>
      <c r="J699" s="114"/>
      <c r="K699" s="114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</row>
    <row r="700" spans="2:21">
      <c r="B700" s="113"/>
      <c r="C700" s="114"/>
      <c r="D700" s="114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</row>
    <row r="701" spans="2:21">
      <c r="B701" s="113"/>
      <c r="C701" s="114"/>
      <c r="D701" s="114"/>
      <c r="E701" s="114"/>
      <c r="F701" s="114"/>
      <c r="G701" s="114"/>
      <c r="H701" s="114"/>
      <c r="I701" s="114"/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</row>
    <row r="702" spans="2:21">
      <c r="B702" s="113"/>
      <c r="C702" s="114"/>
      <c r="D702" s="114"/>
      <c r="E702" s="114"/>
      <c r="F702" s="114"/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</row>
    <row r="703" spans="2:21">
      <c r="B703" s="113"/>
      <c r="C703" s="114"/>
      <c r="D703" s="114"/>
      <c r="E703" s="114"/>
      <c r="F703" s="114"/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</row>
    <row r="704" spans="2:21">
      <c r="B704" s="113"/>
      <c r="C704" s="114"/>
      <c r="D704" s="114"/>
      <c r="E704" s="114"/>
      <c r="F704" s="114"/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</row>
    <row r="705" spans="2:21">
      <c r="B705" s="113"/>
      <c r="C705" s="114"/>
      <c r="D705" s="114"/>
      <c r="E705" s="114"/>
      <c r="F705" s="114"/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</row>
    <row r="706" spans="2:21">
      <c r="B706" s="113"/>
      <c r="C706" s="114"/>
      <c r="D706" s="114"/>
      <c r="E706" s="114"/>
      <c r="F706" s="114"/>
      <c r="G706" s="114"/>
      <c r="H706" s="114"/>
      <c r="I706" s="114"/>
      <c r="J706" s="114"/>
      <c r="K706" s="114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</row>
    <row r="707" spans="2:21">
      <c r="B707" s="113"/>
      <c r="C707" s="114"/>
      <c r="D707" s="114"/>
      <c r="E707" s="114"/>
      <c r="F707" s="114"/>
      <c r="G707" s="114"/>
      <c r="H707" s="114"/>
      <c r="I707" s="114"/>
      <c r="J707" s="114"/>
      <c r="K707" s="114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</row>
    <row r="708" spans="2:21">
      <c r="B708" s="113"/>
      <c r="C708" s="114"/>
      <c r="D708" s="114"/>
      <c r="E708" s="114"/>
      <c r="F708" s="114"/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</row>
    <row r="709" spans="2:21">
      <c r="B709" s="113"/>
      <c r="C709" s="114"/>
      <c r="D709" s="114"/>
      <c r="E709" s="114"/>
      <c r="F709" s="114"/>
      <c r="G709" s="114"/>
      <c r="H709" s="114"/>
      <c r="I709" s="114"/>
      <c r="J709" s="114"/>
      <c r="K709" s="114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</row>
    <row r="710" spans="2:21">
      <c r="B710" s="113"/>
      <c r="C710" s="114"/>
      <c r="D710" s="114"/>
      <c r="E710" s="114"/>
      <c r="F710" s="114"/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</row>
    <row r="711" spans="2:21">
      <c r="B711" s="113"/>
      <c r="C711" s="114"/>
      <c r="D711" s="114"/>
      <c r="E711" s="114"/>
      <c r="F711" s="114"/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</row>
    <row r="712" spans="2:21">
      <c r="B712" s="113"/>
      <c r="C712" s="114"/>
      <c r="D712" s="114"/>
      <c r="E712" s="114"/>
      <c r="F712" s="114"/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</row>
    <row r="713" spans="2:21">
      <c r="B713" s="113"/>
      <c r="C713" s="114"/>
      <c r="D713" s="114"/>
      <c r="E713" s="114"/>
      <c r="F713" s="114"/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</row>
    <row r="714" spans="2:21">
      <c r="B714" s="113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</row>
    <row r="715" spans="2:21">
      <c r="B715" s="113"/>
      <c r="C715" s="114"/>
      <c r="D715" s="114"/>
      <c r="E715" s="114"/>
      <c r="F715" s="114"/>
      <c r="G715" s="114"/>
      <c r="H715" s="114"/>
      <c r="I715" s="114"/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</row>
    <row r="716" spans="2:21">
      <c r="B716" s="113"/>
      <c r="C716" s="114"/>
      <c r="D716" s="114"/>
      <c r="E716" s="114"/>
      <c r="F716" s="114"/>
      <c r="G716" s="114"/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</row>
    <row r="717" spans="2:21">
      <c r="B717" s="113"/>
      <c r="C717" s="114"/>
      <c r="D717" s="114"/>
      <c r="E717" s="114"/>
      <c r="F717" s="114"/>
      <c r="G717" s="114"/>
      <c r="H717" s="114"/>
      <c r="I717" s="114"/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</row>
    <row r="718" spans="2:21">
      <c r="B718" s="113"/>
      <c r="C718" s="114"/>
      <c r="D718" s="114"/>
      <c r="E718" s="114"/>
      <c r="F718" s="114"/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</row>
    <row r="719" spans="2:21">
      <c r="B719" s="113"/>
      <c r="C719" s="114"/>
      <c r="D719" s="114"/>
      <c r="E719" s="114"/>
      <c r="F719" s="114"/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</row>
    <row r="720" spans="2:21">
      <c r="B720" s="113"/>
      <c r="C720" s="114"/>
      <c r="D720" s="114"/>
      <c r="E720" s="114"/>
      <c r="F720" s="114"/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</row>
    <row r="721" spans="2:21">
      <c r="B721" s="113"/>
      <c r="C721" s="114"/>
      <c r="D721" s="114"/>
      <c r="E721" s="114"/>
      <c r="F721" s="114"/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</row>
    <row r="722" spans="2:21">
      <c r="B722" s="113"/>
      <c r="C722" s="114"/>
      <c r="D722" s="114"/>
      <c r="E722" s="114"/>
      <c r="F722" s="114"/>
      <c r="G722" s="114"/>
      <c r="H722" s="114"/>
      <c r="I722" s="114"/>
      <c r="J722" s="114"/>
      <c r="K722" s="114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</row>
    <row r="723" spans="2:21">
      <c r="B723" s="113"/>
      <c r="C723" s="114"/>
      <c r="D723" s="114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</row>
    <row r="724" spans="2:21">
      <c r="B724" s="113"/>
      <c r="C724" s="114"/>
      <c r="D724" s="114"/>
      <c r="E724" s="114"/>
      <c r="F724" s="114"/>
      <c r="G724" s="114"/>
      <c r="H724" s="114"/>
      <c r="I724" s="114"/>
      <c r="J724" s="114"/>
      <c r="K724" s="114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</row>
    <row r="725" spans="2:21">
      <c r="B725" s="113"/>
      <c r="C725" s="114"/>
      <c r="D725" s="114"/>
      <c r="E725" s="114"/>
      <c r="F725" s="114"/>
      <c r="G725" s="114"/>
      <c r="H725" s="114"/>
      <c r="I725" s="114"/>
      <c r="J725" s="114"/>
      <c r="K725" s="114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</row>
    <row r="726" spans="2:21">
      <c r="B726" s="113"/>
      <c r="C726" s="114"/>
      <c r="D726" s="114"/>
      <c r="E726" s="114"/>
      <c r="F726" s="114"/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</row>
    <row r="727" spans="2:21">
      <c r="B727" s="113"/>
      <c r="C727" s="114"/>
      <c r="D727" s="114"/>
      <c r="E727" s="114"/>
      <c r="F727" s="114"/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</row>
    <row r="728" spans="2:21">
      <c r="B728" s="113"/>
      <c r="C728" s="114"/>
      <c r="D728" s="114"/>
      <c r="E728" s="114"/>
      <c r="F728" s="114"/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</row>
    <row r="729" spans="2:21">
      <c r="B729" s="113"/>
      <c r="C729" s="114"/>
      <c r="D729" s="114"/>
      <c r="E729" s="114"/>
      <c r="F729" s="114"/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</row>
    <row r="730" spans="2:21">
      <c r="B730" s="113"/>
      <c r="C730" s="114"/>
      <c r="D730" s="114"/>
      <c r="E730" s="114"/>
      <c r="F730" s="114"/>
      <c r="G730" s="114"/>
      <c r="H730" s="114"/>
      <c r="I730" s="114"/>
      <c r="J730" s="114"/>
      <c r="K730" s="114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</row>
    <row r="731" spans="2:21">
      <c r="B731" s="113"/>
      <c r="C731" s="114"/>
      <c r="D731" s="114"/>
      <c r="E731" s="114"/>
      <c r="F731" s="114"/>
      <c r="G731" s="114"/>
      <c r="H731" s="114"/>
      <c r="I731" s="114"/>
      <c r="J731" s="114"/>
      <c r="K731" s="114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</row>
    <row r="732" spans="2:21">
      <c r="B732" s="113"/>
      <c r="C732" s="114"/>
      <c r="D732" s="114"/>
      <c r="E732" s="114"/>
      <c r="F732" s="114"/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</row>
    <row r="733" spans="2:21">
      <c r="B733" s="113"/>
      <c r="C733" s="114"/>
      <c r="D733" s="114"/>
      <c r="E733" s="114"/>
      <c r="F733" s="114"/>
      <c r="G733" s="114"/>
      <c r="H733" s="114"/>
      <c r="I733" s="114"/>
      <c r="J733" s="114"/>
      <c r="K733" s="114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60:K360"/>
  </mergeCells>
  <phoneticPr fontId="3" type="noConversion"/>
  <conditionalFormatting sqref="B12:B352">
    <cfRule type="cellIs" dxfId="10" priority="2" operator="equal">
      <formula>"NR3"</formula>
    </cfRule>
  </conditionalFormatting>
  <conditionalFormatting sqref="B12:B352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58 B360"/>
    <dataValidation type="list" allowBlank="1" showInputMessage="1" showErrorMessage="1" sqref="I12:I35 I37:I359 I361:I827">
      <formula1>#REF!</formula1>
    </dataValidation>
    <dataValidation type="list" allowBlank="1" showInputMessage="1" showErrorMessage="1" sqref="G555:G827">
      <formula1>#REF!</formula1>
    </dataValidation>
    <dataValidation type="list" allowBlank="1" showInputMessage="1" showErrorMessage="1" sqref="E12:E35 E37:E359 E361:E821">
      <formula1>#REF!</formula1>
    </dataValidation>
    <dataValidation type="list" allowBlank="1" showInputMessage="1" showErrorMessage="1" sqref="L12:L827">
      <formula1>#REF!</formula1>
    </dataValidation>
    <dataValidation type="list" allowBlank="1" showInputMessage="1" showErrorMessage="1" sqref="G12:G35 G37:G359 G361:G554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132</v>
      </c>
      <c r="C1" s="67" t="s" vm="1">
        <v>205</v>
      </c>
    </row>
    <row r="2" spans="2:15">
      <c r="B2" s="46" t="s">
        <v>131</v>
      </c>
      <c r="C2" s="67" t="s">
        <v>206</v>
      </c>
    </row>
    <row r="3" spans="2:15">
      <c r="B3" s="46" t="s">
        <v>133</v>
      </c>
      <c r="C3" s="67" t="s">
        <v>207</v>
      </c>
    </row>
    <row r="4" spans="2:15">
      <c r="B4" s="46" t="s">
        <v>134</v>
      </c>
      <c r="C4" s="67">
        <v>2148</v>
      </c>
    </row>
    <row r="6" spans="2:15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82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105</v>
      </c>
      <c r="C8" s="29" t="s">
        <v>41</v>
      </c>
      <c r="D8" s="29" t="s">
        <v>109</v>
      </c>
      <c r="E8" s="29" t="s">
        <v>174</v>
      </c>
      <c r="F8" s="29" t="s">
        <v>107</v>
      </c>
      <c r="G8" s="29" t="s">
        <v>60</v>
      </c>
      <c r="H8" s="29" t="s">
        <v>93</v>
      </c>
      <c r="I8" s="12" t="s">
        <v>183</v>
      </c>
      <c r="J8" s="12" t="s">
        <v>182</v>
      </c>
      <c r="K8" s="29" t="s">
        <v>197</v>
      </c>
      <c r="L8" s="12" t="s">
        <v>56</v>
      </c>
      <c r="M8" s="12" t="s">
        <v>53</v>
      </c>
      <c r="N8" s="12" t="s">
        <v>135</v>
      </c>
      <c r="O8" s="13" t="s">
        <v>137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190</v>
      </c>
      <c r="J9" s="15"/>
      <c r="K9" s="15" t="s">
        <v>186</v>
      </c>
      <c r="L9" s="15" t="s">
        <v>186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18" t="s">
        <v>1407</v>
      </c>
      <c r="C11" s="88"/>
      <c r="D11" s="88"/>
      <c r="E11" s="88"/>
      <c r="F11" s="88"/>
      <c r="G11" s="88"/>
      <c r="H11" s="88"/>
      <c r="I11" s="88"/>
      <c r="J11" s="88"/>
      <c r="K11" s="88"/>
      <c r="L11" s="119">
        <v>0</v>
      </c>
      <c r="M11" s="88"/>
      <c r="N11" s="120">
        <v>0</v>
      </c>
      <c r="O11" s="120">
        <v>0</v>
      </c>
    </row>
    <row r="12" spans="2:15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115" t="s">
        <v>195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113"/>
      <c r="C111" s="113"/>
      <c r="D111" s="113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2:15">
      <c r="B112" s="113"/>
      <c r="C112" s="113"/>
      <c r="D112" s="113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</row>
    <row r="113" spans="2:15">
      <c r="B113" s="113"/>
      <c r="C113" s="113"/>
      <c r="D113" s="113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</row>
    <row r="114" spans="2:15">
      <c r="B114" s="113"/>
      <c r="C114" s="113"/>
      <c r="D114" s="113"/>
      <c r="E114" s="114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</row>
    <row r="115" spans="2:15">
      <c r="B115" s="113"/>
      <c r="C115" s="113"/>
      <c r="D115" s="113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  <row r="116" spans="2:15">
      <c r="B116" s="113"/>
      <c r="C116" s="113"/>
      <c r="D116" s="113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>
      <c r="B117" s="113"/>
      <c r="C117" s="113"/>
      <c r="D117" s="113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>
      <c r="B118" s="113"/>
      <c r="C118" s="113"/>
      <c r="D118" s="113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>
      <c r="B119" s="113"/>
      <c r="C119" s="113"/>
      <c r="D119" s="113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>
      <c r="B120" s="113"/>
      <c r="C120" s="113"/>
      <c r="D120" s="113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>
      <c r="B121" s="113"/>
      <c r="C121" s="113"/>
      <c r="D121" s="113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>
      <c r="B122" s="113"/>
      <c r="C122" s="113"/>
      <c r="D122" s="113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>
      <c r="B123" s="113"/>
      <c r="C123" s="113"/>
      <c r="D123" s="113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>
      <c r="B124" s="113"/>
      <c r="C124" s="113"/>
      <c r="D124" s="113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  <row r="125" spans="2:15">
      <c r="B125" s="113"/>
      <c r="C125" s="113"/>
      <c r="D125" s="113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</row>
    <row r="126" spans="2:15">
      <c r="B126" s="113"/>
      <c r="C126" s="113"/>
      <c r="D126" s="113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</row>
    <row r="127" spans="2:15">
      <c r="B127" s="113"/>
      <c r="C127" s="113"/>
      <c r="D127" s="113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</row>
    <row r="128" spans="2:15">
      <c r="B128" s="113"/>
      <c r="C128" s="113"/>
      <c r="D128" s="113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</row>
    <row r="129" spans="2:15">
      <c r="B129" s="113"/>
      <c r="C129" s="113"/>
      <c r="D129" s="113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</row>
    <row r="130" spans="2:15">
      <c r="B130" s="113"/>
      <c r="C130" s="113"/>
      <c r="D130" s="113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</row>
    <row r="131" spans="2:15">
      <c r="B131" s="113"/>
      <c r="C131" s="113"/>
      <c r="D131" s="113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3"/>
      <c r="D132" s="113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3"/>
      <c r="D133" s="113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3"/>
      <c r="D134" s="113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3"/>
      <c r="D135" s="113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3"/>
      <c r="D136" s="113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3"/>
      <c r="D137" s="113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3"/>
      <c r="D138" s="113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3"/>
      <c r="D139" s="113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3"/>
      <c r="D140" s="113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3"/>
      <c r="D141" s="113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3"/>
      <c r="D142" s="113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3"/>
      <c r="D143" s="113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3"/>
      <c r="D144" s="113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3"/>
      <c r="D145" s="113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3"/>
      <c r="D146" s="113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3"/>
      <c r="D147" s="113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3"/>
      <c r="D148" s="113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3"/>
      <c r="D149" s="113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3"/>
      <c r="D150" s="113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3"/>
      <c r="D151" s="113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3"/>
      <c r="D152" s="113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3"/>
      <c r="D153" s="113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3"/>
      <c r="D154" s="113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3"/>
      <c r="D155" s="113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3"/>
      <c r="D156" s="113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3"/>
      <c r="D157" s="113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3"/>
      <c r="D158" s="113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3"/>
      <c r="D159" s="113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3"/>
      <c r="D160" s="113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3"/>
      <c r="D161" s="113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3"/>
      <c r="D162" s="113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3"/>
      <c r="D163" s="113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3"/>
      <c r="D164" s="113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3"/>
      <c r="D165" s="113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3"/>
      <c r="D166" s="113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3"/>
      <c r="D167" s="113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3"/>
      <c r="D168" s="113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3"/>
      <c r="D169" s="113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3"/>
      <c r="D170" s="113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3"/>
      <c r="D171" s="113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3"/>
      <c r="D172" s="113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3"/>
      <c r="D173" s="113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3"/>
      <c r="D174" s="113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3"/>
      <c r="D175" s="113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3"/>
      <c r="D176" s="113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3"/>
      <c r="D177" s="113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3"/>
      <c r="D178" s="113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3"/>
      <c r="D179" s="113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3"/>
      <c r="D180" s="113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3"/>
      <c r="D181" s="113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3"/>
      <c r="D182" s="113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3"/>
      <c r="D183" s="113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3"/>
      <c r="D184" s="113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3"/>
      <c r="D185" s="113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3"/>
      <c r="D186" s="113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3"/>
      <c r="D187" s="113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3"/>
      <c r="D188" s="113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3"/>
      <c r="D189" s="113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3"/>
      <c r="D190" s="113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3"/>
      <c r="D191" s="113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3"/>
      <c r="D192" s="113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3"/>
      <c r="D193" s="113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3"/>
      <c r="D194" s="113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3"/>
      <c r="D195" s="113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3"/>
      <c r="D196" s="113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3"/>
      <c r="D197" s="113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3"/>
      <c r="D198" s="113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3"/>
      <c r="D199" s="113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3"/>
      <c r="D200" s="113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3"/>
      <c r="D201" s="113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3"/>
      <c r="D202" s="113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3"/>
      <c r="D203" s="113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3"/>
      <c r="D204" s="113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3"/>
      <c r="D205" s="113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3"/>
      <c r="D206" s="113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3"/>
      <c r="D207" s="113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3"/>
      <c r="D208" s="113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3"/>
      <c r="D209" s="113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3"/>
      <c r="D210" s="113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3"/>
      <c r="D211" s="113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3"/>
      <c r="D212" s="113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3"/>
      <c r="D213" s="113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3"/>
      <c r="D214" s="113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3"/>
      <c r="D215" s="113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3"/>
      <c r="D216" s="113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3"/>
      <c r="D217" s="113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3"/>
      <c r="D218" s="113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3"/>
      <c r="D219" s="113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3"/>
      <c r="D220" s="113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3"/>
      <c r="D221" s="113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3"/>
      <c r="D222" s="113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3"/>
      <c r="D223" s="113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3"/>
      <c r="D224" s="113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3"/>
      <c r="D225" s="113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3"/>
      <c r="D226" s="113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3"/>
      <c r="D227" s="113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3"/>
      <c r="D228" s="113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3"/>
      <c r="D229" s="113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3"/>
      <c r="D230" s="113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3"/>
      <c r="D231" s="113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3"/>
      <c r="D232" s="113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3"/>
      <c r="D233" s="113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3"/>
      <c r="D234" s="113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3"/>
      <c r="D235" s="113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3"/>
      <c r="D236" s="113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3"/>
      <c r="D237" s="113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3"/>
      <c r="D238" s="113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3"/>
      <c r="D239" s="113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3"/>
      <c r="D240" s="113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3"/>
      <c r="D241" s="113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3"/>
      <c r="D242" s="113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3"/>
      <c r="D243" s="113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3"/>
      <c r="D244" s="113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3"/>
      <c r="D245" s="113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3"/>
      <c r="D246" s="113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3"/>
      <c r="D247" s="113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3"/>
      <c r="D248" s="113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3"/>
      <c r="D249" s="113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3"/>
      <c r="D250" s="113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3"/>
      <c r="D251" s="113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3"/>
      <c r="D252" s="113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3"/>
      <c r="D253" s="113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3"/>
      <c r="D254" s="113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3"/>
      <c r="D255" s="113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3"/>
      <c r="D256" s="113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3"/>
      <c r="D257" s="113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3"/>
      <c r="D258" s="113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3"/>
      <c r="D259" s="113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3"/>
      <c r="D260" s="113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3"/>
      <c r="D261" s="113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3"/>
      <c r="D262" s="113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3"/>
      <c r="D263" s="113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3"/>
      <c r="D264" s="113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3"/>
      <c r="D265" s="113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3"/>
      <c r="D266" s="113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3"/>
      <c r="D267" s="113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3"/>
      <c r="D268" s="113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3"/>
      <c r="D269" s="113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3"/>
      <c r="D270" s="113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3"/>
      <c r="D271" s="113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3"/>
      <c r="D272" s="113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21"/>
      <c r="C273" s="113"/>
      <c r="D273" s="113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21"/>
      <c r="C274" s="113"/>
      <c r="D274" s="113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22"/>
      <c r="C275" s="113"/>
      <c r="D275" s="113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3"/>
      <c r="D276" s="113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3"/>
      <c r="D277" s="113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3"/>
      <c r="D278" s="113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3"/>
      <c r="D279" s="113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3"/>
      <c r="D280" s="113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3"/>
      <c r="D281" s="113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3"/>
      <c r="D282" s="113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3"/>
      <c r="D283" s="113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3"/>
      <c r="D284" s="113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3"/>
      <c r="D285" s="113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3"/>
      <c r="D286" s="113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3"/>
      <c r="D287" s="113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3"/>
      <c r="D288" s="113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3"/>
      <c r="D289" s="113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3"/>
      <c r="D290" s="113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3"/>
      <c r="D291" s="113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3"/>
      <c r="D292" s="113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3"/>
      <c r="D293" s="113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21"/>
      <c r="C294" s="113"/>
      <c r="D294" s="113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21"/>
      <c r="C295" s="113"/>
      <c r="D295" s="113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22"/>
      <c r="C296" s="113"/>
      <c r="D296" s="113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3"/>
      <c r="D297" s="113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3"/>
      <c r="D298" s="113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3"/>
      <c r="D299" s="113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3"/>
      <c r="D300" s="113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3"/>
      <c r="D301" s="113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3"/>
      <c r="D302" s="113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3"/>
      <c r="D303" s="113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3"/>
      <c r="D304" s="113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3"/>
      <c r="D305" s="113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3"/>
      <c r="D306" s="113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3"/>
      <c r="D307" s="113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3"/>
      <c r="D308" s="113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3"/>
      <c r="D309" s="113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3"/>
      <c r="D310" s="113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3"/>
      <c r="D311" s="113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3"/>
      <c r="D312" s="113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3"/>
      <c r="D313" s="113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3"/>
      <c r="D314" s="113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3"/>
      <c r="D315" s="113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3"/>
      <c r="D316" s="113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3"/>
      <c r="D317" s="113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3"/>
      <c r="D318" s="113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3"/>
      <c r="D319" s="113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3"/>
      <c r="D320" s="113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3"/>
      <c r="D321" s="113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3"/>
      <c r="D322" s="113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3"/>
      <c r="D323" s="113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3"/>
      <c r="D324" s="113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13"/>
      <c r="C325" s="113"/>
      <c r="D325" s="113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13"/>
      <c r="C326" s="113"/>
      <c r="D326" s="113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13"/>
      <c r="C327" s="113"/>
      <c r="D327" s="113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4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4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4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4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4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4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4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4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4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4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4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4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4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4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4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4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4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4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4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13"/>
      <c r="C360" s="113"/>
      <c r="D360" s="113"/>
      <c r="E360" s="114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21"/>
      <c r="C361" s="113"/>
      <c r="D361" s="113"/>
      <c r="E361" s="114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21"/>
      <c r="C362" s="113"/>
      <c r="D362" s="113"/>
      <c r="E362" s="114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22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  <c r="O500" s="114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20.28515625" style="2" customWidth="1"/>
    <col min="4" max="4" width="6.4257812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9.5703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132</v>
      </c>
      <c r="C1" s="67" t="s" vm="1">
        <v>205</v>
      </c>
    </row>
    <row r="2" spans="2:14">
      <c r="B2" s="46" t="s">
        <v>131</v>
      </c>
      <c r="C2" s="67" t="s">
        <v>206</v>
      </c>
    </row>
    <row r="3" spans="2:14">
      <c r="B3" s="46" t="s">
        <v>133</v>
      </c>
      <c r="C3" s="67" t="s">
        <v>207</v>
      </c>
    </row>
    <row r="4" spans="2:14">
      <c r="B4" s="46" t="s">
        <v>134</v>
      </c>
      <c r="C4" s="67">
        <v>2148</v>
      </c>
    </row>
    <row r="6" spans="2:14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</row>
    <row r="7" spans="2:14" ht="26.25" customHeight="1">
      <c r="B7" s="127" t="s">
        <v>203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</row>
    <row r="8" spans="2:14" s="3" customFormat="1" ht="74.25" customHeight="1">
      <c r="B8" s="21" t="s">
        <v>105</v>
      </c>
      <c r="C8" s="29" t="s">
        <v>41</v>
      </c>
      <c r="D8" s="29" t="s">
        <v>109</v>
      </c>
      <c r="E8" s="29" t="s">
        <v>107</v>
      </c>
      <c r="F8" s="29" t="s">
        <v>60</v>
      </c>
      <c r="G8" s="29" t="s">
        <v>93</v>
      </c>
      <c r="H8" s="29" t="s">
        <v>183</v>
      </c>
      <c r="I8" s="29" t="s">
        <v>182</v>
      </c>
      <c r="J8" s="29" t="s">
        <v>197</v>
      </c>
      <c r="K8" s="29" t="s">
        <v>56</v>
      </c>
      <c r="L8" s="29" t="s">
        <v>53</v>
      </c>
      <c r="M8" s="29" t="s">
        <v>135</v>
      </c>
      <c r="N8" s="13" t="s">
        <v>137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190</v>
      </c>
      <c r="I9" s="31"/>
      <c r="J9" s="15" t="s">
        <v>186</v>
      </c>
      <c r="K9" s="15" t="s">
        <v>186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8" t="s">
        <v>200</v>
      </c>
      <c r="C11" s="73"/>
      <c r="D11" s="73"/>
      <c r="E11" s="73"/>
      <c r="F11" s="73"/>
      <c r="G11" s="73"/>
      <c r="H11" s="83"/>
      <c r="I11" s="85"/>
      <c r="J11" s="83">
        <v>0.10370491400000001</v>
      </c>
      <c r="K11" s="83">
        <v>268.88178912800004</v>
      </c>
      <c r="L11" s="73"/>
      <c r="M11" s="84">
        <f>IFERROR(K11/$K$11,0)</f>
        <v>1</v>
      </c>
      <c r="N11" s="84">
        <f>K11/'סכום נכסי הקרן'!$C$42</f>
        <v>5.2047666082524841E-2</v>
      </c>
    </row>
    <row r="12" spans="2:14">
      <c r="B12" s="92" t="s">
        <v>179</v>
      </c>
      <c r="C12" s="73"/>
      <c r="D12" s="73"/>
      <c r="E12" s="73"/>
      <c r="F12" s="73"/>
      <c r="G12" s="73"/>
      <c r="H12" s="83"/>
      <c r="I12" s="85"/>
      <c r="J12" s="73"/>
      <c r="K12" s="83">
        <v>216.708729011</v>
      </c>
      <c r="L12" s="73"/>
      <c r="M12" s="84">
        <f t="shared" ref="M12:M32" si="0">IFERROR(K12/$K$11,0)</f>
        <v>0.80596283487178344</v>
      </c>
      <c r="N12" s="84">
        <f>K12/'סכום נכסי הקרן'!$C$42</f>
        <v>4.1948484504331696E-2</v>
      </c>
    </row>
    <row r="13" spans="2:14">
      <c r="B13" s="89" t="s">
        <v>201</v>
      </c>
      <c r="C13" s="71"/>
      <c r="D13" s="71"/>
      <c r="E13" s="71"/>
      <c r="F13" s="71"/>
      <c r="G13" s="71"/>
      <c r="H13" s="80"/>
      <c r="I13" s="82"/>
      <c r="J13" s="71"/>
      <c r="K13" s="80">
        <v>216.708729011</v>
      </c>
      <c r="L13" s="71"/>
      <c r="M13" s="81">
        <f t="shared" si="0"/>
        <v>0.80596283487178344</v>
      </c>
      <c r="N13" s="81">
        <f>K13/'סכום נכסי הקרן'!$C$42</f>
        <v>4.1948484504331696E-2</v>
      </c>
    </row>
    <row r="14" spans="2:14">
      <c r="B14" s="76" t="s">
        <v>1106</v>
      </c>
      <c r="C14" s="73" t="s">
        <v>1107</v>
      </c>
      <c r="D14" s="86" t="s">
        <v>110</v>
      </c>
      <c r="E14" s="73" t="s">
        <v>1108</v>
      </c>
      <c r="F14" s="86" t="s">
        <v>1109</v>
      </c>
      <c r="G14" s="86" t="s">
        <v>119</v>
      </c>
      <c r="H14" s="83">
        <v>529.86941000000002</v>
      </c>
      <c r="I14" s="85">
        <v>330.07</v>
      </c>
      <c r="J14" s="73"/>
      <c r="K14" s="83">
        <v>1.7489399619999999</v>
      </c>
      <c r="L14" s="84">
        <v>1.9988230820621018E-5</v>
      </c>
      <c r="M14" s="84">
        <f t="shared" si="0"/>
        <v>6.5044939178362298E-3</v>
      </c>
      <c r="N14" s="84">
        <f>K14/'סכום נכסי הקרן'!$C$42</f>
        <v>3.3854372747135384E-4</v>
      </c>
    </row>
    <row r="15" spans="2:14">
      <c r="B15" s="76" t="s">
        <v>1110</v>
      </c>
      <c r="C15" s="73" t="s">
        <v>1111</v>
      </c>
      <c r="D15" s="86" t="s">
        <v>110</v>
      </c>
      <c r="E15" s="73" t="s">
        <v>1108</v>
      </c>
      <c r="F15" s="86" t="s">
        <v>1109</v>
      </c>
      <c r="G15" s="86" t="s">
        <v>119</v>
      </c>
      <c r="H15" s="83">
        <v>9141.7831179999994</v>
      </c>
      <c r="I15" s="85">
        <v>344.07</v>
      </c>
      <c r="J15" s="73"/>
      <c r="K15" s="83">
        <v>31.454133175999996</v>
      </c>
      <c r="L15" s="84">
        <v>3.4771777554709573E-5</v>
      </c>
      <c r="M15" s="84">
        <f t="shared" si="0"/>
        <v>0.11698127001463229</v>
      </c>
      <c r="N15" s="84">
        <f>K15/'סכום נכסי הקרן'!$C$42</f>
        <v>6.0886020796312576E-3</v>
      </c>
    </row>
    <row r="16" spans="2:14">
      <c r="B16" s="76" t="s">
        <v>1112</v>
      </c>
      <c r="C16" s="73" t="s">
        <v>1113</v>
      </c>
      <c r="D16" s="86" t="s">
        <v>110</v>
      </c>
      <c r="E16" s="73" t="s">
        <v>1114</v>
      </c>
      <c r="F16" s="86" t="s">
        <v>1109</v>
      </c>
      <c r="G16" s="86" t="s">
        <v>119</v>
      </c>
      <c r="H16" s="83">
        <v>8382.718076000001</v>
      </c>
      <c r="I16" s="85">
        <v>344.83</v>
      </c>
      <c r="J16" s="73"/>
      <c r="K16" s="83">
        <v>28.906122242000002</v>
      </c>
      <c r="L16" s="84">
        <v>2.0957723355173096E-5</v>
      </c>
      <c r="M16" s="84">
        <f t="shared" si="0"/>
        <v>0.10750494607962968</v>
      </c>
      <c r="N16" s="84">
        <f>K16/'סכום נכסי הקרן'!$C$42</f>
        <v>5.595381535772403E-3</v>
      </c>
    </row>
    <row r="17" spans="2:14">
      <c r="B17" s="76" t="s">
        <v>1115</v>
      </c>
      <c r="C17" s="73" t="s">
        <v>1116</v>
      </c>
      <c r="D17" s="86" t="s">
        <v>110</v>
      </c>
      <c r="E17" s="73" t="s">
        <v>1114</v>
      </c>
      <c r="F17" s="86" t="s">
        <v>1109</v>
      </c>
      <c r="G17" s="86" t="s">
        <v>119</v>
      </c>
      <c r="H17" s="83">
        <v>1270.001227</v>
      </c>
      <c r="I17" s="85">
        <v>378.45</v>
      </c>
      <c r="J17" s="73"/>
      <c r="K17" s="83">
        <v>4.8063196430000001</v>
      </c>
      <c r="L17" s="84">
        <v>5.7090675346298997E-6</v>
      </c>
      <c r="M17" s="84">
        <f t="shared" si="0"/>
        <v>1.7875214452370263E-2</v>
      </c>
      <c r="N17" s="84">
        <f>K17/'סכום נכסי הקרן'!$C$42</f>
        <v>9.3036319297048965E-4</v>
      </c>
    </row>
    <row r="18" spans="2:14">
      <c r="B18" s="76" t="s">
        <v>1117</v>
      </c>
      <c r="C18" s="73" t="s">
        <v>1118</v>
      </c>
      <c r="D18" s="86" t="s">
        <v>110</v>
      </c>
      <c r="E18" s="73" t="s">
        <v>1119</v>
      </c>
      <c r="F18" s="86" t="s">
        <v>1109</v>
      </c>
      <c r="G18" s="86" t="s">
        <v>119</v>
      </c>
      <c r="H18" s="83">
        <v>2.6672190000000002</v>
      </c>
      <c r="I18" s="85">
        <v>3545.21</v>
      </c>
      <c r="J18" s="73"/>
      <c r="K18" s="83">
        <v>9.4558510000000012E-2</v>
      </c>
      <c r="L18" s="84">
        <v>1.1271308503725863E-7</v>
      </c>
      <c r="M18" s="84">
        <f t="shared" si="0"/>
        <v>3.5167316576797188E-4</v>
      </c>
      <c r="N18" s="84">
        <f>K18/'סכום נכסי הקרן'!$C$42</f>
        <v>1.8303767502075804E-5</v>
      </c>
    </row>
    <row r="19" spans="2:14">
      <c r="B19" s="76" t="s">
        <v>1120</v>
      </c>
      <c r="C19" s="73" t="s">
        <v>1121</v>
      </c>
      <c r="D19" s="86" t="s">
        <v>110</v>
      </c>
      <c r="E19" s="73" t="s">
        <v>1119</v>
      </c>
      <c r="F19" s="86" t="s">
        <v>1109</v>
      </c>
      <c r="G19" s="86" t="s">
        <v>119</v>
      </c>
      <c r="H19" s="83">
        <v>11.817767999999999</v>
      </c>
      <c r="I19" s="85">
        <v>3285.48</v>
      </c>
      <c r="J19" s="73"/>
      <c r="K19" s="83">
        <v>0.38827040399999996</v>
      </c>
      <c r="L19" s="84">
        <v>2.4013088995660975E-6</v>
      </c>
      <c r="M19" s="84">
        <f t="shared" si="0"/>
        <v>1.4440189692994251E-3</v>
      </c>
      <c r="N19" s="84">
        <f>K19/'סכום נכסי הקרן'!$C$42</f>
        <v>7.515781713092816E-5</v>
      </c>
    </row>
    <row r="20" spans="2:14">
      <c r="B20" s="76" t="s">
        <v>1122</v>
      </c>
      <c r="C20" s="73" t="s">
        <v>1123</v>
      </c>
      <c r="D20" s="86" t="s">
        <v>110</v>
      </c>
      <c r="E20" s="73" t="s">
        <v>1119</v>
      </c>
      <c r="F20" s="86" t="s">
        <v>1109</v>
      </c>
      <c r="G20" s="86" t="s">
        <v>119</v>
      </c>
      <c r="H20" s="83">
        <v>899.43320300000005</v>
      </c>
      <c r="I20" s="85">
        <v>3430.19</v>
      </c>
      <c r="J20" s="73"/>
      <c r="K20" s="83">
        <v>30.852263802000003</v>
      </c>
      <c r="L20" s="84">
        <v>2.3161290311781848E-5</v>
      </c>
      <c r="M20" s="84">
        <f t="shared" si="0"/>
        <v>0.11474285373530044</v>
      </c>
      <c r="N20" s="84">
        <f>K20/'סכום נכסי הקרן'!$C$42</f>
        <v>5.972097736570905E-3</v>
      </c>
    </row>
    <row r="21" spans="2:14">
      <c r="B21" s="76" t="s">
        <v>1124</v>
      </c>
      <c r="C21" s="73" t="s">
        <v>1125</v>
      </c>
      <c r="D21" s="86" t="s">
        <v>110</v>
      </c>
      <c r="E21" s="73" t="s">
        <v>1119</v>
      </c>
      <c r="F21" s="86" t="s">
        <v>1109</v>
      </c>
      <c r="G21" s="86" t="s">
        <v>119</v>
      </c>
      <c r="H21" s="83">
        <v>146.39191600000001</v>
      </c>
      <c r="I21" s="85">
        <v>3800.64</v>
      </c>
      <c r="J21" s="73"/>
      <c r="K21" s="83">
        <v>5.563829717</v>
      </c>
      <c r="L21" s="84">
        <v>7.0325756419537255E-6</v>
      </c>
      <c r="M21" s="84">
        <f t="shared" si="0"/>
        <v>2.0692475065134896E-2</v>
      </c>
      <c r="N21" s="84">
        <f>K21/'סכום נכסי הקרן'!$C$42</f>
        <v>1.0769950326111125E-3</v>
      </c>
    </row>
    <row r="22" spans="2:14">
      <c r="B22" s="76" t="s">
        <v>1126</v>
      </c>
      <c r="C22" s="73" t="s">
        <v>1127</v>
      </c>
      <c r="D22" s="86" t="s">
        <v>110</v>
      </c>
      <c r="E22" s="73" t="s">
        <v>1128</v>
      </c>
      <c r="F22" s="86" t="s">
        <v>1109</v>
      </c>
      <c r="G22" s="86" t="s">
        <v>119</v>
      </c>
      <c r="H22" s="83">
        <v>1050</v>
      </c>
      <c r="I22" s="85">
        <v>3226.49</v>
      </c>
      <c r="J22" s="73"/>
      <c r="K22" s="83">
        <v>33.878149999999998</v>
      </c>
      <c r="L22" s="84">
        <v>1.8825058196322766E-4</v>
      </c>
      <c r="M22" s="84">
        <f t="shared" si="0"/>
        <v>0.12599644665363502</v>
      </c>
      <c r="N22" s="84">
        <f>K22/'סכום נכסי הקרן'!$C$42</f>
        <v>6.5578209830130501E-3</v>
      </c>
    </row>
    <row r="23" spans="2:14">
      <c r="B23" s="76" t="s">
        <v>1129</v>
      </c>
      <c r="C23" s="73" t="s">
        <v>1130</v>
      </c>
      <c r="D23" s="86" t="s">
        <v>110</v>
      </c>
      <c r="E23" s="73" t="s">
        <v>1128</v>
      </c>
      <c r="F23" s="86" t="s">
        <v>1109</v>
      </c>
      <c r="G23" s="86" t="s">
        <v>119</v>
      </c>
      <c r="H23" s="83">
        <v>10500</v>
      </c>
      <c r="I23" s="85">
        <v>330.12</v>
      </c>
      <c r="J23" s="73"/>
      <c r="K23" s="83">
        <v>34.662599999999998</v>
      </c>
      <c r="L23" s="84">
        <v>2.6347278763970362E-4</v>
      </c>
      <c r="M23" s="84">
        <f t="shared" si="0"/>
        <v>0.12891389971932615</v>
      </c>
      <c r="N23" s="84">
        <f>K23/'סכום נכסי הקרן'!$C$42</f>
        <v>6.7096676059875803E-3</v>
      </c>
    </row>
    <row r="24" spans="2:14">
      <c r="B24" s="76" t="s">
        <v>1131</v>
      </c>
      <c r="C24" s="73" t="s">
        <v>1132</v>
      </c>
      <c r="D24" s="86" t="s">
        <v>110</v>
      </c>
      <c r="E24" s="73" t="s">
        <v>1128</v>
      </c>
      <c r="F24" s="86" t="s">
        <v>1109</v>
      </c>
      <c r="G24" s="86" t="s">
        <v>119</v>
      </c>
      <c r="H24" s="83">
        <v>10250.23906</v>
      </c>
      <c r="I24" s="85">
        <v>344.12</v>
      </c>
      <c r="J24" s="73"/>
      <c r="K24" s="83">
        <v>35.273122652000005</v>
      </c>
      <c r="L24" s="84">
        <v>2.2756163886620583E-5</v>
      </c>
      <c r="M24" s="84">
        <f t="shared" si="0"/>
        <v>0.13118449846080274</v>
      </c>
      <c r="N24" s="84">
        <f>K24/'סכום נכסי הקרן'!$C$42</f>
        <v>6.8278469710913543E-3</v>
      </c>
    </row>
    <row r="25" spans="2:14">
      <c r="B25" s="76" t="s">
        <v>1133</v>
      </c>
      <c r="C25" s="73" t="s">
        <v>1134</v>
      </c>
      <c r="D25" s="86" t="s">
        <v>110</v>
      </c>
      <c r="E25" s="73" t="s">
        <v>1128</v>
      </c>
      <c r="F25" s="86" t="s">
        <v>1109</v>
      </c>
      <c r="G25" s="86" t="s">
        <v>119</v>
      </c>
      <c r="H25" s="83">
        <v>2376.8241290000001</v>
      </c>
      <c r="I25" s="85">
        <v>382.04</v>
      </c>
      <c r="J25" s="73"/>
      <c r="K25" s="83">
        <v>9.080418903</v>
      </c>
      <c r="L25" s="84">
        <v>8.4607797573100807E-6</v>
      </c>
      <c r="M25" s="84">
        <f t="shared" si="0"/>
        <v>3.3771044638048378E-2</v>
      </c>
      <c r="N25" s="84">
        <f>K25/'סכום נכסי הקרן'!$C$42</f>
        <v>1.7577040545791829E-3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92" t="s">
        <v>178</v>
      </c>
      <c r="C27" s="73"/>
      <c r="D27" s="73"/>
      <c r="E27" s="73"/>
      <c r="F27" s="73"/>
      <c r="G27" s="73"/>
      <c r="H27" s="83"/>
      <c r="I27" s="85"/>
      <c r="J27" s="83">
        <v>0.10370491400000001</v>
      </c>
      <c r="K27" s="83">
        <v>52.173060117000006</v>
      </c>
      <c r="L27" s="73"/>
      <c r="M27" s="84">
        <f t="shared" si="0"/>
        <v>0.19403716512821639</v>
      </c>
      <c r="N27" s="84">
        <f>K27/'סכום נכסי הקרן'!$C$42</f>
        <v>1.009918157819314E-2</v>
      </c>
    </row>
    <row r="28" spans="2:14">
      <c r="B28" s="89" t="s">
        <v>202</v>
      </c>
      <c r="C28" s="71"/>
      <c r="D28" s="71"/>
      <c r="E28" s="71"/>
      <c r="F28" s="71"/>
      <c r="G28" s="71"/>
      <c r="H28" s="80"/>
      <c r="I28" s="82"/>
      <c r="J28" s="80">
        <v>0.10370491400000001</v>
      </c>
      <c r="K28" s="80">
        <v>52.173060117000006</v>
      </c>
      <c r="L28" s="71"/>
      <c r="M28" s="81">
        <f t="shared" si="0"/>
        <v>0.19403716512821639</v>
      </c>
      <c r="N28" s="81">
        <f>K28/'סכום נכסי הקרן'!$C$42</f>
        <v>1.009918157819314E-2</v>
      </c>
    </row>
    <row r="29" spans="2:14">
      <c r="B29" s="76" t="s">
        <v>1135</v>
      </c>
      <c r="C29" s="73" t="s">
        <v>1136</v>
      </c>
      <c r="D29" s="86" t="s">
        <v>111</v>
      </c>
      <c r="E29" s="73"/>
      <c r="F29" s="86" t="s">
        <v>1109</v>
      </c>
      <c r="G29" s="86" t="s">
        <v>118</v>
      </c>
      <c r="H29" s="83">
        <v>5.204060000000001</v>
      </c>
      <c r="I29" s="85">
        <v>10595</v>
      </c>
      <c r="J29" s="73"/>
      <c r="K29" s="83">
        <v>1.7726550729999999</v>
      </c>
      <c r="L29" s="84">
        <v>6.7434684093398821E-7</v>
      </c>
      <c r="M29" s="84">
        <f t="shared" si="0"/>
        <v>6.592692940450999E-3</v>
      </c>
      <c r="N29" s="84">
        <f>K29/'סכום נכסי הקרן'!$C$42</f>
        <v>3.4313428074921238E-4</v>
      </c>
    </row>
    <row r="30" spans="2:14">
      <c r="B30" s="76" t="s">
        <v>1137</v>
      </c>
      <c r="C30" s="73" t="s">
        <v>1138</v>
      </c>
      <c r="D30" s="86" t="s">
        <v>111</v>
      </c>
      <c r="E30" s="73"/>
      <c r="F30" s="86" t="s">
        <v>1109</v>
      </c>
      <c r="G30" s="86" t="s">
        <v>118</v>
      </c>
      <c r="H30" s="83">
        <v>101.131243</v>
      </c>
      <c r="I30" s="85">
        <v>10305</v>
      </c>
      <c r="J30" s="73"/>
      <c r="K30" s="83">
        <v>33.505362451000003</v>
      </c>
      <c r="L30" s="84">
        <v>2.2221014884754923E-6</v>
      </c>
      <c r="M30" s="84">
        <f t="shared" si="0"/>
        <v>0.12461001007044742</v>
      </c>
      <c r="N30" s="84">
        <f>K30/'סכום נכסי הקרן'!$C$42</f>
        <v>6.485660194686705E-3</v>
      </c>
    </row>
    <row r="31" spans="2:14">
      <c r="B31" s="76" t="s">
        <v>1139</v>
      </c>
      <c r="C31" s="73" t="s">
        <v>1140</v>
      </c>
      <c r="D31" s="86" t="s">
        <v>111</v>
      </c>
      <c r="E31" s="73"/>
      <c r="F31" s="86" t="s">
        <v>1109</v>
      </c>
      <c r="G31" s="86" t="s">
        <v>121</v>
      </c>
      <c r="H31" s="83">
        <v>787.09225500000002</v>
      </c>
      <c r="I31" s="85">
        <v>132</v>
      </c>
      <c r="J31" s="83">
        <v>0.10370491400000001</v>
      </c>
      <c r="K31" s="83">
        <v>4.6667211430000002</v>
      </c>
      <c r="L31" s="84">
        <v>3.4321011217608701E-6</v>
      </c>
      <c r="M31" s="84">
        <f t="shared" si="0"/>
        <v>1.7356032768654436E-2</v>
      </c>
      <c r="N31" s="84">
        <f>K31/'סכום נכסי הקרן'!$C$42</f>
        <v>9.0334099806028501E-4</v>
      </c>
    </row>
    <row r="32" spans="2:14">
      <c r="B32" s="76" t="s">
        <v>1141</v>
      </c>
      <c r="C32" s="73" t="s">
        <v>1142</v>
      </c>
      <c r="D32" s="86" t="s">
        <v>111</v>
      </c>
      <c r="E32" s="73"/>
      <c r="F32" s="86" t="s">
        <v>1109</v>
      </c>
      <c r="G32" s="86" t="s">
        <v>118</v>
      </c>
      <c r="H32" s="83">
        <v>51.723962000000007</v>
      </c>
      <c r="I32" s="85">
        <v>7353.5</v>
      </c>
      <c r="J32" s="73"/>
      <c r="K32" s="83">
        <v>12.228321449999999</v>
      </c>
      <c r="L32" s="84">
        <v>1.0314101347466427E-6</v>
      </c>
      <c r="M32" s="84">
        <f t="shared" si="0"/>
        <v>4.5478429348663543E-2</v>
      </c>
      <c r="N32" s="84">
        <f>K32/'סכום נכסי הקרן'!$C$42</f>
        <v>2.3670461046969376E-3</v>
      </c>
    </row>
    <row r="33" spans="2:14">
      <c r="B33" s="72"/>
      <c r="C33" s="73"/>
      <c r="D33" s="73"/>
      <c r="E33" s="73"/>
      <c r="F33" s="73"/>
      <c r="G33" s="73"/>
      <c r="H33" s="83"/>
      <c r="I33" s="85"/>
      <c r="J33" s="73"/>
      <c r="K33" s="73"/>
      <c r="L33" s="73"/>
      <c r="M33" s="84"/>
      <c r="N33" s="73"/>
    </row>
    <row r="34" spans="2:14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14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</row>
    <row r="36" spans="2:14">
      <c r="B36" s="115" t="s">
        <v>198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</row>
    <row r="37" spans="2:14">
      <c r="B37" s="115" t="s">
        <v>102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</row>
    <row r="38" spans="2:14">
      <c r="B38" s="115" t="s">
        <v>181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</row>
    <row r="39" spans="2:14">
      <c r="B39" s="115" t="s">
        <v>189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  <row r="40" spans="2:14">
      <c r="B40" s="115" t="s">
        <v>196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</row>
    <row r="41" spans="2:14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</row>
    <row r="42" spans="2:14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</row>
    <row r="43" spans="2:14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</row>
    <row r="44" spans="2:14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2:14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</row>
    <row r="46" spans="2:14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</row>
    <row r="47" spans="2:14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</row>
    <row r="48" spans="2:14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</row>
    <row r="49" spans="2:14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</row>
    <row r="50" spans="2:14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2:14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</row>
    <row r="52" spans="2:14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</row>
    <row r="53" spans="2:14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</row>
    <row r="54" spans="2:14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</row>
    <row r="55" spans="2:14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</row>
    <row r="56" spans="2:14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</row>
    <row r="57" spans="2:14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</row>
    <row r="58" spans="2:14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</row>
    <row r="59" spans="2:14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</row>
    <row r="60" spans="2:14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2:14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</row>
    <row r="62" spans="2:14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</row>
    <row r="63" spans="2:14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</row>
    <row r="64" spans="2:14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</row>
    <row r="65" spans="2:14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</row>
    <row r="66" spans="2:14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2:14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2:14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2:14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2:14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2:14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  <row r="72" spans="2:14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2:14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74" spans="2:14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</row>
    <row r="75" spans="2:14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</row>
    <row r="76" spans="2:14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</row>
    <row r="77" spans="2:14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</row>
    <row r="78" spans="2:14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</row>
    <row r="79" spans="2:14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</row>
    <row r="80" spans="2:14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  <row r="81" spans="2:14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</row>
    <row r="82" spans="2:14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4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</row>
    <row r="84" spans="2:14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</row>
    <row r="85" spans="2:14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</row>
    <row r="86" spans="2:14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</row>
    <row r="87" spans="2:14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</row>
    <row r="88" spans="2:14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</row>
    <row r="89" spans="2:14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</row>
    <row r="90" spans="2:14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2:14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2:14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</row>
    <row r="93" spans="2:14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</row>
    <row r="94" spans="2:14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</row>
    <row r="95" spans="2:14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</row>
    <row r="96" spans="2:14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</row>
    <row r="97" spans="2:14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</row>
    <row r="98" spans="2:14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</row>
    <row r="99" spans="2:14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</row>
    <row r="100" spans="2:14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</row>
    <row r="101" spans="2:14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</row>
    <row r="102" spans="2:14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</row>
    <row r="103" spans="2:14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</row>
    <row r="104" spans="2:14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</row>
    <row r="105" spans="2:14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</row>
    <row r="106" spans="2:14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</row>
    <row r="107" spans="2:14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</row>
    <row r="108" spans="2:14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</row>
    <row r="109" spans="2:14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</row>
    <row r="110" spans="2:14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</row>
    <row r="111" spans="2:14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</row>
    <row r="112" spans="2:14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</row>
    <row r="113" spans="2:14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</row>
    <row r="114" spans="2:14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</row>
    <row r="115" spans="2:14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2:14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</row>
    <row r="118" spans="2:14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</row>
    <row r="119" spans="2:14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</row>
    <row r="120" spans="2:14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</row>
    <row r="121" spans="2:14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</row>
    <row r="122" spans="2:14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</row>
    <row r="123" spans="2:14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</row>
    <row r="124" spans="2:14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</row>
    <row r="125" spans="2:14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</row>
    <row r="126" spans="2:14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2:14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</row>
    <row r="128" spans="2:14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</row>
    <row r="129" spans="2:14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2:14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</row>
    <row r="131" spans="2:14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</row>
    <row r="132" spans="2:14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</row>
    <row r="133" spans="2:14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</row>
    <row r="134" spans="2:14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</row>
    <row r="135" spans="2:14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</row>
    <row r="136" spans="2:14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</row>
    <row r="137" spans="2:14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</row>
    <row r="138" spans="2:14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</row>
    <row r="139" spans="2:14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</row>
    <row r="140" spans="2:14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</row>
    <row r="141" spans="2:14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</row>
    <row r="142" spans="2:14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</row>
    <row r="143" spans="2:14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</row>
    <row r="144" spans="2:14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</row>
    <row r="145" spans="2:14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</row>
    <row r="146" spans="2:14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</row>
    <row r="147" spans="2:14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</row>
    <row r="148" spans="2:14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</row>
    <row r="149" spans="2:14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</row>
    <row r="150" spans="2:14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</row>
    <row r="151" spans="2:14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</row>
    <row r="152" spans="2:14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</row>
    <row r="153" spans="2:14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2:14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</row>
    <row r="155" spans="2:14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</row>
    <row r="156" spans="2:14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</row>
    <row r="157" spans="2:14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</row>
    <row r="158" spans="2:14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</row>
    <row r="159" spans="2:14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</row>
    <row r="160" spans="2:14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</row>
    <row r="161" spans="2:14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</row>
    <row r="162" spans="2:14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</row>
    <row r="163" spans="2:14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</row>
    <row r="164" spans="2:14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</row>
    <row r="165" spans="2:14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</row>
    <row r="166" spans="2:14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</row>
    <row r="167" spans="2:14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</row>
    <row r="168" spans="2:14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</row>
    <row r="169" spans="2:14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</row>
    <row r="170" spans="2:14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</row>
    <row r="171" spans="2:14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</row>
    <row r="172" spans="2:14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</row>
    <row r="173" spans="2:14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</row>
    <row r="174" spans="2:14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</row>
    <row r="175" spans="2:14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</row>
    <row r="176" spans="2:14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</row>
    <row r="177" spans="2:14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</row>
    <row r="178" spans="2:14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</row>
    <row r="179" spans="2:14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</row>
    <row r="180" spans="2:14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</row>
    <row r="181" spans="2:14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</row>
    <row r="182" spans="2:14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</row>
    <row r="183" spans="2:14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2:14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</row>
    <row r="185" spans="2:14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</row>
    <row r="186" spans="2:14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</row>
    <row r="187" spans="2:14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</row>
    <row r="188" spans="2:14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</row>
    <row r="189" spans="2:14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</row>
    <row r="190" spans="2:14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</row>
    <row r="191" spans="2:14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</row>
    <row r="192" spans="2:14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</row>
    <row r="193" spans="2:14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</row>
    <row r="194" spans="2:14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</row>
    <row r="195" spans="2:14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</row>
    <row r="196" spans="2:14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</row>
    <row r="197" spans="2:14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</row>
    <row r="198" spans="2:14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</row>
    <row r="199" spans="2:14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</row>
    <row r="200" spans="2:14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</row>
    <row r="201" spans="2:14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</row>
    <row r="202" spans="2:14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</row>
    <row r="203" spans="2:14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</row>
    <row r="204" spans="2:14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</row>
    <row r="205" spans="2:14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</row>
    <row r="206" spans="2:14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</row>
    <row r="207" spans="2:14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</row>
    <row r="208" spans="2:14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</row>
    <row r="209" spans="2:14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</row>
    <row r="210" spans="2:14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</row>
    <row r="211" spans="2:14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</row>
    <row r="212" spans="2:14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</row>
    <row r="213" spans="2:14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</row>
    <row r="214" spans="2:14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</row>
    <row r="215" spans="2:14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</row>
    <row r="216" spans="2:14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</row>
    <row r="217" spans="2:14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</row>
    <row r="218" spans="2:14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</row>
    <row r="219" spans="2:14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</row>
    <row r="220" spans="2:14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</row>
    <row r="221" spans="2:14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</row>
    <row r="222" spans="2:14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</row>
    <row r="223" spans="2:14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</row>
    <row r="224" spans="2:14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</row>
    <row r="225" spans="2:14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</row>
    <row r="226" spans="2:14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</row>
    <row r="227" spans="2:14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</row>
    <row r="228" spans="2:14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</row>
    <row r="229" spans="2:14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</row>
    <row r="230" spans="2:14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</row>
    <row r="231" spans="2:14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</row>
    <row r="232" spans="2:14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</row>
    <row r="233" spans="2:14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</row>
    <row r="234" spans="2:14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</row>
    <row r="235" spans="2:14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</row>
    <row r="236" spans="2:14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</row>
    <row r="237" spans="2:14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</row>
    <row r="238" spans="2:14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</row>
    <row r="239" spans="2:14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</row>
    <row r="240" spans="2:14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</row>
    <row r="241" spans="2:14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</row>
    <row r="242" spans="2:14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</row>
    <row r="243" spans="2:14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</row>
    <row r="244" spans="2:14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</row>
    <row r="245" spans="2:14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</row>
    <row r="246" spans="2:14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</row>
    <row r="247" spans="2:14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</row>
    <row r="248" spans="2:14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</row>
    <row r="249" spans="2:14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</row>
    <row r="250" spans="2:14">
      <c r="B250" s="121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</row>
    <row r="251" spans="2:14">
      <c r="B251" s="121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</row>
    <row r="252" spans="2:14">
      <c r="B252" s="122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</row>
    <row r="253" spans="2:14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</row>
    <row r="254" spans="2:14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</row>
    <row r="255" spans="2:14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</row>
    <row r="256" spans="2:14">
      <c r="B256" s="113"/>
      <c r="C256" s="113"/>
      <c r="D256" s="113"/>
      <c r="E256" s="113"/>
      <c r="F256" s="113"/>
      <c r="G256" s="113"/>
      <c r="H256" s="114"/>
      <c r="I256" s="114"/>
      <c r="J256" s="114"/>
      <c r="K256" s="114"/>
      <c r="L256" s="114"/>
      <c r="M256" s="114"/>
      <c r="N256" s="114"/>
    </row>
    <row r="257" spans="2:14">
      <c r="B257" s="113"/>
      <c r="C257" s="113"/>
      <c r="D257" s="113"/>
      <c r="E257" s="113"/>
      <c r="F257" s="113"/>
      <c r="G257" s="113"/>
      <c r="H257" s="114"/>
      <c r="I257" s="114"/>
      <c r="J257" s="114"/>
      <c r="K257" s="114"/>
      <c r="L257" s="114"/>
      <c r="M257" s="114"/>
      <c r="N257" s="114"/>
    </row>
    <row r="258" spans="2:14">
      <c r="B258" s="113"/>
      <c r="C258" s="113"/>
      <c r="D258" s="113"/>
      <c r="E258" s="113"/>
      <c r="F258" s="113"/>
      <c r="G258" s="113"/>
      <c r="H258" s="114"/>
      <c r="I258" s="114"/>
      <c r="J258" s="114"/>
      <c r="K258" s="114"/>
      <c r="L258" s="114"/>
      <c r="M258" s="114"/>
      <c r="N258" s="114"/>
    </row>
    <row r="259" spans="2:14">
      <c r="B259" s="113"/>
      <c r="C259" s="113"/>
      <c r="D259" s="113"/>
      <c r="E259" s="113"/>
      <c r="F259" s="113"/>
      <c r="G259" s="113"/>
      <c r="H259" s="114"/>
      <c r="I259" s="114"/>
      <c r="J259" s="114"/>
      <c r="K259" s="114"/>
      <c r="L259" s="114"/>
      <c r="M259" s="114"/>
      <c r="N259" s="114"/>
    </row>
    <row r="260" spans="2:14">
      <c r="B260" s="113"/>
      <c r="C260" s="113"/>
      <c r="D260" s="113"/>
      <c r="E260" s="113"/>
      <c r="F260" s="113"/>
      <c r="G260" s="113"/>
      <c r="H260" s="114"/>
      <c r="I260" s="114"/>
      <c r="J260" s="114"/>
      <c r="K260" s="114"/>
      <c r="L260" s="114"/>
      <c r="M260" s="114"/>
      <c r="N260" s="114"/>
    </row>
    <row r="261" spans="2:14">
      <c r="B261" s="113"/>
      <c r="C261" s="113"/>
      <c r="D261" s="113"/>
      <c r="E261" s="113"/>
      <c r="F261" s="113"/>
      <c r="G261" s="113"/>
      <c r="H261" s="114"/>
      <c r="I261" s="114"/>
      <c r="J261" s="114"/>
      <c r="K261" s="114"/>
      <c r="L261" s="114"/>
      <c r="M261" s="114"/>
      <c r="N261" s="114"/>
    </row>
    <row r="262" spans="2:14">
      <c r="B262" s="113"/>
      <c r="C262" s="113"/>
      <c r="D262" s="113"/>
      <c r="E262" s="113"/>
      <c r="F262" s="113"/>
      <c r="G262" s="113"/>
      <c r="H262" s="114"/>
      <c r="I262" s="114"/>
      <c r="J262" s="114"/>
      <c r="K262" s="114"/>
      <c r="L262" s="114"/>
      <c r="M262" s="114"/>
      <c r="N262" s="114"/>
    </row>
    <row r="263" spans="2:14">
      <c r="B263" s="113"/>
      <c r="C263" s="113"/>
      <c r="D263" s="113"/>
      <c r="E263" s="113"/>
      <c r="F263" s="113"/>
      <c r="G263" s="113"/>
      <c r="H263" s="114"/>
      <c r="I263" s="114"/>
      <c r="J263" s="114"/>
      <c r="K263" s="114"/>
      <c r="L263" s="114"/>
      <c r="M263" s="114"/>
      <c r="N263" s="114"/>
    </row>
    <row r="264" spans="2:14">
      <c r="B264" s="113"/>
      <c r="C264" s="113"/>
      <c r="D264" s="113"/>
      <c r="E264" s="113"/>
      <c r="F264" s="113"/>
      <c r="G264" s="113"/>
      <c r="H264" s="114"/>
      <c r="I264" s="114"/>
      <c r="J264" s="114"/>
      <c r="K264" s="114"/>
      <c r="L264" s="114"/>
      <c r="M264" s="114"/>
      <c r="N264" s="114"/>
    </row>
    <row r="265" spans="2:14">
      <c r="B265" s="113"/>
      <c r="C265" s="113"/>
      <c r="D265" s="113"/>
      <c r="E265" s="113"/>
      <c r="F265" s="113"/>
      <c r="G265" s="113"/>
      <c r="H265" s="114"/>
      <c r="I265" s="114"/>
      <c r="J265" s="114"/>
      <c r="K265" s="114"/>
      <c r="L265" s="114"/>
      <c r="M265" s="114"/>
      <c r="N265" s="114"/>
    </row>
    <row r="266" spans="2:14">
      <c r="B266" s="113"/>
      <c r="C266" s="113"/>
      <c r="D266" s="113"/>
      <c r="E266" s="113"/>
      <c r="F266" s="113"/>
      <c r="G266" s="113"/>
      <c r="H266" s="114"/>
      <c r="I266" s="114"/>
      <c r="J266" s="114"/>
      <c r="K266" s="114"/>
      <c r="L266" s="114"/>
      <c r="M266" s="114"/>
      <c r="N266" s="114"/>
    </row>
    <row r="267" spans="2:14">
      <c r="B267" s="113"/>
      <c r="C267" s="113"/>
      <c r="D267" s="113"/>
      <c r="E267" s="113"/>
      <c r="F267" s="113"/>
      <c r="G267" s="113"/>
      <c r="H267" s="114"/>
      <c r="I267" s="114"/>
      <c r="J267" s="114"/>
      <c r="K267" s="114"/>
      <c r="L267" s="114"/>
      <c r="M267" s="114"/>
      <c r="N267" s="114"/>
    </row>
    <row r="268" spans="2:14">
      <c r="B268" s="113"/>
      <c r="C268" s="113"/>
      <c r="D268" s="113"/>
      <c r="E268" s="113"/>
      <c r="F268" s="113"/>
      <c r="G268" s="113"/>
      <c r="H268" s="114"/>
      <c r="I268" s="114"/>
      <c r="J268" s="114"/>
      <c r="K268" s="114"/>
      <c r="L268" s="114"/>
      <c r="M268" s="114"/>
      <c r="N268" s="114"/>
    </row>
    <row r="269" spans="2:14">
      <c r="B269" s="113"/>
      <c r="C269" s="113"/>
      <c r="D269" s="113"/>
      <c r="E269" s="113"/>
      <c r="F269" s="113"/>
      <c r="G269" s="113"/>
      <c r="H269" s="114"/>
      <c r="I269" s="114"/>
      <c r="J269" s="114"/>
      <c r="K269" s="114"/>
      <c r="L269" s="114"/>
      <c r="M269" s="114"/>
      <c r="N269" s="114"/>
    </row>
    <row r="270" spans="2:14">
      <c r="B270" s="113"/>
      <c r="C270" s="113"/>
      <c r="D270" s="113"/>
      <c r="E270" s="113"/>
      <c r="F270" s="113"/>
      <c r="G270" s="113"/>
      <c r="H270" s="114"/>
      <c r="I270" s="114"/>
      <c r="J270" s="114"/>
      <c r="K270" s="114"/>
      <c r="L270" s="114"/>
      <c r="M270" s="114"/>
      <c r="N270" s="114"/>
    </row>
    <row r="271" spans="2:14">
      <c r="B271" s="113"/>
      <c r="C271" s="113"/>
      <c r="D271" s="113"/>
      <c r="E271" s="113"/>
      <c r="F271" s="113"/>
      <c r="G271" s="113"/>
      <c r="H271" s="114"/>
      <c r="I271" s="114"/>
      <c r="J271" s="114"/>
      <c r="K271" s="114"/>
      <c r="L271" s="114"/>
      <c r="M271" s="114"/>
      <c r="N271" s="114"/>
    </row>
    <row r="272" spans="2:14">
      <c r="B272" s="113"/>
      <c r="C272" s="113"/>
      <c r="D272" s="113"/>
      <c r="E272" s="113"/>
      <c r="F272" s="113"/>
      <c r="G272" s="113"/>
      <c r="H272" s="114"/>
      <c r="I272" s="114"/>
      <c r="J272" s="114"/>
      <c r="K272" s="114"/>
      <c r="L272" s="114"/>
      <c r="M272" s="114"/>
      <c r="N272" s="114"/>
    </row>
    <row r="273" spans="2:14">
      <c r="B273" s="113"/>
      <c r="C273" s="113"/>
      <c r="D273" s="113"/>
      <c r="E273" s="113"/>
      <c r="F273" s="113"/>
      <c r="G273" s="113"/>
      <c r="H273" s="114"/>
      <c r="I273" s="114"/>
      <c r="J273" s="114"/>
      <c r="K273" s="114"/>
      <c r="L273" s="114"/>
      <c r="M273" s="114"/>
      <c r="N273" s="114"/>
    </row>
    <row r="274" spans="2:14">
      <c r="B274" s="113"/>
      <c r="C274" s="113"/>
      <c r="D274" s="113"/>
      <c r="E274" s="113"/>
      <c r="F274" s="113"/>
      <c r="G274" s="113"/>
      <c r="H274" s="114"/>
      <c r="I274" s="114"/>
      <c r="J274" s="114"/>
      <c r="K274" s="114"/>
      <c r="L274" s="114"/>
      <c r="M274" s="114"/>
      <c r="N274" s="114"/>
    </row>
    <row r="275" spans="2:14">
      <c r="B275" s="113"/>
      <c r="C275" s="113"/>
      <c r="D275" s="113"/>
      <c r="E275" s="113"/>
      <c r="F275" s="113"/>
      <c r="G275" s="113"/>
      <c r="H275" s="114"/>
      <c r="I275" s="114"/>
      <c r="J275" s="114"/>
      <c r="K275" s="114"/>
      <c r="L275" s="114"/>
      <c r="M275" s="114"/>
      <c r="N275" s="114"/>
    </row>
    <row r="276" spans="2:14">
      <c r="B276" s="113"/>
      <c r="C276" s="113"/>
      <c r="D276" s="113"/>
      <c r="E276" s="113"/>
      <c r="F276" s="113"/>
      <c r="G276" s="113"/>
      <c r="H276" s="114"/>
      <c r="I276" s="114"/>
      <c r="J276" s="114"/>
      <c r="K276" s="114"/>
      <c r="L276" s="114"/>
      <c r="M276" s="114"/>
      <c r="N276" s="114"/>
    </row>
    <row r="277" spans="2:14">
      <c r="B277" s="113"/>
      <c r="C277" s="113"/>
      <c r="D277" s="113"/>
      <c r="E277" s="113"/>
      <c r="F277" s="113"/>
      <c r="G277" s="113"/>
      <c r="H277" s="114"/>
      <c r="I277" s="114"/>
      <c r="J277" s="114"/>
      <c r="K277" s="114"/>
      <c r="L277" s="114"/>
      <c r="M277" s="114"/>
      <c r="N277" s="114"/>
    </row>
    <row r="278" spans="2:14">
      <c r="B278" s="113"/>
      <c r="C278" s="113"/>
      <c r="D278" s="113"/>
      <c r="E278" s="113"/>
      <c r="F278" s="113"/>
      <c r="G278" s="113"/>
      <c r="H278" s="114"/>
      <c r="I278" s="114"/>
      <c r="J278" s="114"/>
      <c r="K278" s="114"/>
      <c r="L278" s="114"/>
      <c r="M278" s="114"/>
      <c r="N278" s="114"/>
    </row>
    <row r="279" spans="2:14">
      <c r="B279" s="113"/>
      <c r="C279" s="113"/>
      <c r="D279" s="113"/>
      <c r="E279" s="113"/>
      <c r="F279" s="113"/>
      <c r="G279" s="113"/>
      <c r="H279" s="114"/>
      <c r="I279" s="114"/>
      <c r="J279" s="114"/>
      <c r="K279" s="114"/>
      <c r="L279" s="114"/>
      <c r="M279" s="114"/>
      <c r="N279" s="114"/>
    </row>
    <row r="280" spans="2:14">
      <c r="B280" s="113"/>
      <c r="C280" s="113"/>
      <c r="D280" s="113"/>
      <c r="E280" s="113"/>
      <c r="F280" s="113"/>
      <c r="G280" s="113"/>
      <c r="H280" s="114"/>
      <c r="I280" s="114"/>
      <c r="J280" s="114"/>
      <c r="K280" s="114"/>
      <c r="L280" s="114"/>
      <c r="M280" s="114"/>
      <c r="N280" s="114"/>
    </row>
    <row r="281" spans="2:14">
      <c r="B281" s="113"/>
      <c r="C281" s="113"/>
      <c r="D281" s="113"/>
      <c r="E281" s="113"/>
      <c r="F281" s="113"/>
      <c r="G281" s="113"/>
      <c r="H281" s="114"/>
      <c r="I281" s="114"/>
      <c r="J281" s="114"/>
      <c r="K281" s="114"/>
      <c r="L281" s="114"/>
      <c r="M281" s="114"/>
      <c r="N281" s="114"/>
    </row>
    <row r="282" spans="2:14">
      <c r="B282" s="113"/>
      <c r="C282" s="113"/>
      <c r="D282" s="113"/>
      <c r="E282" s="113"/>
      <c r="F282" s="113"/>
      <c r="G282" s="113"/>
      <c r="H282" s="114"/>
      <c r="I282" s="114"/>
      <c r="J282" s="114"/>
      <c r="K282" s="114"/>
      <c r="L282" s="114"/>
      <c r="M282" s="114"/>
      <c r="N282" s="114"/>
    </row>
    <row r="283" spans="2:14">
      <c r="B283" s="113"/>
      <c r="C283" s="113"/>
      <c r="D283" s="113"/>
      <c r="E283" s="113"/>
      <c r="F283" s="113"/>
      <c r="G283" s="113"/>
      <c r="H283" s="114"/>
      <c r="I283" s="114"/>
      <c r="J283" s="114"/>
      <c r="K283" s="114"/>
      <c r="L283" s="114"/>
      <c r="M283" s="114"/>
      <c r="N283" s="114"/>
    </row>
    <row r="284" spans="2:14">
      <c r="B284" s="113"/>
      <c r="C284" s="113"/>
      <c r="D284" s="113"/>
      <c r="E284" s="113"/>
      <c r="F284" s="113"/>
      <c r="G284" s="113"/>
      <c r="H284" s="114"/>
      <c r="I284" s="114"/>
      <c r="J284" s="114"/>
      <c r="K284" s="114"/>
      <c r="L284" s="114"/>
      <c r="M284" s="114"/>
      <c r="N284" s="114"/>
    </row>
    <row r="285" spans="2:14">
      <c r="B285" s="113"/>
      <c r="C285" s="113"/>
      <c r="D285" s="113"/>
      <c r="E285" s="113"/>
      <c r="F285" s="113"/>
      <c r="G285" s="113"/>
      <c r="H285" s="114"/>
      <c r="I285" s="114"/>
      <c r="J285" s="114"/>
      <c r="K285" s="114"/>
      <c r="L285" s="114"/>
      <c r="M285" s="114"/>
      <c r="N285" s="114"/>
    </row>
    <row r="286" spans="2:14">
      <c r="B286" s="113"/>
      <c r="C286" s="113"/>
      <c r="D286" s="113"/>
      <c r="E286" s="113"/>
      <c r="F286" s="113"/>
      <c r="G286" s="113"/>
      <c r="H286" s="114"/>
      <c r="I286" s="114"/>
      <c r="J286" s="114"/>
      <c r="K286" s="114"/>
      <c r="L286" s="114"/>
      <c r="M286" s="114"/>
      <c r="N286" s="114"/>
    </row>
    <row r="287" spans="2:14">
      <c r="B287" s="113"/>
      <c r="C287" s="113"/>
      <c r="D287" s="113"/>
      <c r="E287" s="113"/>
      <c r="F287" s="113"/>
      <c r="G287" s="113"/>
      <c r="H287" s="114"/>
      <c r="I287" s="114"/>
      <c r="J287" s="114"/>
      <c r="K287" s="114"/>
      <c r="L287" s="114"/>
      <c r="M287" s="114"/>
      <c r="N287" s="114"/>
    </row>
    <row r="288" spans="2:14">
      <c r="B288" s="113"/>
      <c r="C288" s="113"/>
      <c r="D288" s="113"/>
      <c r="E288" s="113"/>
      <c r="F288" s="113"/>
      <c r="G288" s="113"/>
      <c r="H288" s="114"/>
      <c r="I288" s="114"/>
      <c r="J288" s="114"/>
      <c r="K288" s="114"/>
      <c r="L288" s="114"/>
      <c r="M288" s="114"/>
      <c r="N288" s="114"/>
    </row>
    <row r="289" spans="2:14">
      <c r="B289" s="113"/>
      <c r="C289" s="113"/>
      <c r="D289" s="113"/>
      <c r="E289" s="113"/>
      <c r="F289" s="113"/>
      <c r="G289" s="113"/>
      <c r="H289" s="114"/>
      <c r="I289" s="114"/>
      <c r="J289" s="114"/>
      <c r="K289" s="114"/>
      <c r="L289" s="114"/>
      <c r="M289" s="114"/>
      <c r="N289" s="114"/>
    </row>
    <row r="290" spans="2:14">
      <c r="B290" s="113"/>
      <c r="C290" s="113"/>
      <c r="D290" s="113"/>
      <c r="E290" s="113"/>
      <c r="F290" s="113"/>
      <c r="G290" s="113"/>
      <c r="H290" s="114"/>
      <c r="I290" s="114"/>
      <c r="J290" s="114"/>
      <c r="K290" s="114"/>
      <c r="L290" s="114"/>
      <c r="M290" s="114"/>
      <c r="N290" s="114"/>
    </row>
    <row r="291" spans="2:14">
      <c r="B291" s="113"/>
      <c r="C291" s="113"/>
      <c r="D291" s="113"/>
      <c r="E291" s="113"/>
      <c r="F291" s="113"/>
      <c r="G291" s="113"/>
      <c r="H291" s="114"/>
      <c r="I291" s="114"/>
      <c r="J291" s="114"/>
      <c r="K291" s="114"/>
      <c r="L291" s="114"/>
      <c r="M291" s="114"/>
      <c r="N291" s="114"/>
    </row>
    <row r="292" spans="2:14">
      <c r="B292" s="113"/>
      <c r="C292" s="113"/>
      <c r="D292" s="113"/>
      <c r="E292" s="113"/>
      <c r="F292" s="113"/>
      <c r="G292" s="113"/>
      <c r="H292" s="114"/>
      <c r="I292" s="114"/>
      <c r="J292" s="114"/>
      <c r="K292" s="114"/>
      <c r="L292" s="114"/>
      <c r="M292" s="114"/>
      <c r="N292" s="114"/>
    </row>
    <row r="293" spans="2:14">
      <c r="B293" s="113"/>
      <c r="C293" s="113"/>
      <c r="D293" s="113"/>
      <c r="E293" s="113"/>
      <c r="F293" s="113"/>
      <c r="G293" s="113"/>
      <c r="H293" s="114"/>
      <c r="I293" s="114"/>
      <c r="J293" s="114"/>
      <c r="K293" s="114"/>
      <c r="L293" s="114"/>
      <c r="M293" s="114"/>
      <c r="N293" s="114"/>
    </row>
    <row r="294" spans="2:14">
      <c r="B294" s="113"/>
      <c r="C294" s="113"/>
      <c r="D294" s="113"/>
      <c r="E294" s="113"/>
      <c r="F294" s="113"/>
      <c r="G294" s="113"/>
      <c r="H294" s="114"/>
      <c r="I294" s="114"/>
      <c r="J294" s="114"/>
      <c r="K294" s="114"/>
      <c r="L294" s="114"/>
      <c r="M294" s="114"/>
      <c r="N294" s="114"/>
    </row>
    <row r="295" spans="2:14">
      <c r="B295" s="113"/>
      <c r="C295" s="113"/>
      <c r="D295" s="113"/>
      <c r="E295" s="113"/>
      <c r="F295" s="113"/>
      <c r="G295" s="113"/>
      <c r="H295" s="114"/>
      <c r="I295" s="114"/>
      <c r="J295" s="114"/>
      <c r="K295" s="114"/>
      <c r="L295" s="114"/>
      <c r="M295" s="114"/>
      <c r="N295" s="114"/>
    </row>
    <row r="296" spans="2:14">
      <c r="B296" s="113"/>
      <c r="C296" s="113"/>
      <c r="D296" s="113"/>
      <c r="E296" s="113"/>
      <c r="F296" s="113"/>
      <c r="G296" s="113"/>
      <c r="H296" s="114"/>
      <c r="I296" s="114"/>
      <c r="J296" s="114"/>
      <c r="K296" s="114"/>
      <c r="L296" s="114"/>
      <c r="M296" s="114"/>
      <c r="N296" s="114"/>
    </row>
    <row r="297" spans="2:14">
      <c r="B297" s="113"/>
      <c r="C297" s="113"/>
      <c r="D297" s="113"/>
      <c r="E297" s="113"/>
      <c r="F297" s="113"/>
      <c r="G297" s="113"/>
      <c r="H297" s="114"/>
      <c r="I297" s="114"/>
      <c r="J297" s="114"/>
      <c r="K297" s="114"/>
      <c r="L297" s="114"/>
      <c r="M297" s="114"/>
      <c r="N297" s="114"/>
    </row>
    <row r="298" spans="2:14">
      <c r="B298" s="113"/>
      <c r="C298" s="113"/>
      <c r="D298" s="113"/>
      <c r="E298" s="113"/>
      <c r="F298" s="113"/>
      <c r="G298" s="113"/>
      <c r="H298" s="114"/>
      <c r="I298" s="114"/>
      <c r="J298" s="114"/>
      <c r="K298" s="114"/>
      <c r="L298" s="114"/>
      <c r="M298" s="114"/>
      <c r="N298" s="114"/>
    </row>
    <row r="299" spans="2:14">
      <c r="B299" s="113"/>
      <c r="C299" s="113"/>
      <c r="D299" s="113"/>
      <c r="E299" s="113"/>
      <c r="F299" s="113"/>
      <c r="G299" s="113"/>
      <c r="H299" s="114"/>
      <c r="I299" s="114"/>
      <c r="J299" s="114"/>
      <c r="K299" s="114"/>
      <c r="L299" s="114"/>
      <c r="M299" s="114"/>
      <c r="N299" s="114"/>
    </row>
    <row r="300" spans="2:14">
      <c r="B300" s="113"/>
      <c r="C300" s="113"/>
      <c r="D300" s="113"/>
      <c r="E300" s="113"/>
      <c r="F300" s="113"/>
      <c r="G300" s="113"/>
      <c r="H300" s="114"/>
      <c r="I300" s="114"/>
      <c r="J300" s="114"/>
      <c r="K300" s="114"/>
      <c r="L300" s="114"/>
      <c r="M300" s="114"/>
      <c r="N300" s="114"/>
    </row>
    <row r="301" spans="2:14">
      <c r="B301" s="113"/>
      <c r="C301" s="113"/>
      <c r="D301" s="113"/>
      <c r="E301" s="113"/>
      <c r="F301" s="113"/>
      <c r="G301" s="113"/>
      <c r="H301" s="114"/>
      <c r="I301" s="114"/>
      <c r="J301" s="114"/>
      <c r="K301" s="114"/>
      <c r="L301" s="114"/>
      <c r="M301" s="114"/>
      <c r="N301" s="114"/>
    </row>
    <row r="302" spans="2:14">
      <c r="B302" s="113"/>
      <c r="C302" s="113"/>
      <c r="D302" s="113"/>
      <c r="E302" s="113"/>
      <c r="F302" s="113"/>
      <c r="G302" s="113"/>
      <c r="H302" s="114"/>
      <c r="I302" s="114"/>
      <c r="J302" s="114"/>
      <c r="K302" s="114"/>
      <c r="L302" s="114"/>
      <c r="M302" s="114"/>
      <c r="N302" s="114"/>
    </row>
    <row r="303" spans="2:14">
      <c r="B303" s="113"/>
      <c r="C303" s="113"/>
      <c r="D303" s="113"/>
      <c r="E303" s="113"/>
      <c r="F303" s="113"/>
      <c r="G303" s="113"/>
      <c r="H303" s="114"/>
      <c r="I303" s="114"/>
      <c r="J303" s="114"/>
      <c r="K303" s="114"/>
      <c r="L303" s="114"/>
      <c r="M303" s="114"/>
      <c r="N303" s="114"/>
    </row>
    <row r="304" spans="2:14">
      <c r="B304" s="113"/>
      <c r="C304" s="113"/>
      <c r="D304" s="113"/>
      <c r="E304" s="113"/>
      <c r="F304" s="113"/>
      <c r="G304" s="113"/>
      <c r="H304" s="114"/>
      <c r="I304" s="114"/>
      <c r="J304" s="114"/>
      <c r="K304" s="114"/>
      <c r="L304" s="114"/>
      <c r="M304" s="114"/>
      <c r="N304" s="114"/>
    </row>
    <row r="305" spans="2:14">
      <c r="B305" s="113"/>
      <c r="C305" s="113"/>
      <c r="D305" s="113"/>
      <c r="E305" s="113"/>
      <c r="F305" s="113"/>
      <c r="G305" s="113"/>
      <c r="H305" s="114"/>
      <c r="I305" s="114"/>
      <c r="J305" s="114"/>
      <c r="K305" s="114"/>
      <c r="L305" s="114"/>
      <c r="M305" s="114"/>
      <c r="N305" s="114"/>
    </row>
    <row r="306" spans="2:14">
      <c r="B306" s="113"/>
      <c r="C306" s="113"/>
      <c r="D306" s="113"/>
      <c r="E306" s="113"/>
      <c r="F306" s="113"/>
      <c r="G306" s="113"/>
      <c r="H306" s="114"/>
      <c r="I306" s="114"/>
      <c r="J306" s="114"/>
      <c r="K306" s="114"/>
      <c r="L306" s="114"/>
      <c r="M306" s="114"/>
      <c r="N306" s="114"/>
    </row>
    <row r="307" spans="2:14">
      <c r="B307" s="113"/>
      <c r="C307" s="113"/>
      <c r="D307" s="113"/>
      <c r="E307" s="113"/>
      <c r="F307" s="113"/>
      <c r="G307" s="113"/>
      <c r="H307" s="114"/>
      <c r="I307" s="114"/>
      <c r="J307" s="114"/>
      <c r="K307" s="114"/>
      <c r="L307" s="114"/>
      <c r="M307" s="114"/>
      <c r="N307" s="114"/>
    </row>
    <row r="308" spans="2:14">
      <c r="B308" s="113"/>
      <c r="C308" s="113"/>
      <c r="D308" s="113"/>
      <c r="E308" s="113"/>
      <c r="F308" s="113"/>
      <c r="G308" s="113"/>
      <c r="H308" s="114"/>
      <c r="I308" s="114"/>
      <c r="J308" s="114"/>
      <c r="K308" s="114"/>
      <c r="L308" s="114"/>
      <c r="M308" s="114"/>
      <c r="N308" s="114"/>
    </row>
    <row r="309" spans="2:14">
      <c r="B309" s="113"/>
      <c r="C309" s="113"/>
      <c r="D309" s="113"/>
      <c r="E309" s="113"/>
      <c r="F309" s="113"/>
      <c r="G309" s="113"/>
      <c r="H309" s="114"/>
      <c r="I309" s="114"/>
      <c r="J309" s="114"/>
      <c r="K309" s="114"/>
      <c r="L309" s="114"/>
      <c r="M309" s="114"/>
      <c r="N309" s="114"/>
    </row>
    <row r="310" spans="2:14">
      <c r="B310" s="113"/>
      <c r="C310" s="113"/>
      <c r="D310" s="113"/>
      <c r="E310" s="113"/>
      <c r="F310" s="113"/>
      <c r="G310" s="113"/>
      <c r="H310" s="114"/>
      <c r="I310" s="114"/>
      <c r="J310" s="114"/>
      <c r="K310" s="114"/>
      <c r="L310" s="114"/>
      <c r="M310" s="114"/>
      <c r="N310" s="114"/>
    </row>
    <row r="311" spans="2:14">
      <c r="B311" s="113"/>
      <c r="C311" s="113"/>
      <c r="D311" s="113"/>
      <c r="E311" s="113"/>
      <c r="F311" s="113"/>
      <c r="G311" s="113"/>
      <c r="H311" s="114"/>
      <c r="I311" s="114"/>
      <c r="J311" s="114"/>
      <c r="K311" s="114"/>
      <c r="L311" s="114"/>
      <c r="M311" s="114"/>
      <c r="N311" s="114"/>
    </row>
    <row r="312" spans="2:14">
      <c r="B312" s="113"/>
      <c r="C312" s="113"/>
      <c r="D312" s="113"/>
      <c r="E312" s="113"/>
      <c r="F312" s="113"/>
      <c r="G312" s="113"/>
      <c r="H312" s="114"/>
      <c r="I312" s="114"/>
      <c r="J312" s="114"/>
      <c r="K312" s="114"/>
      <c r="L312" s="114"/>
      <c r="M312" s="114"/>
      <c r="N312" s="114"/>
    </row>
    <row r="313" spans="2:14">
      <c r="B313" s="113"/>
      <c r="C313" s="113"/>
      <c r="D313" s="113"/>
      <c r="E313" s="113"/>
      <c r="F313" s="113"/>
      <c r="G313" s="113"/>
      <c r="H313" s="114"/>
      <c r="I313" s="114"/>
      <c r="J313" s="114"/>
      <c r="K313" s="114"/>
      <c r="L313" s="114"/>
      <c r="M313" s="114"/>
      <c r="N313" s="114"/>
    </row>
    <row r="314" spans="2:14">
      <c r="B314" s="113"/>
      <c r="C314" s="113"/>
      <c r="D314" s="113"/>
      <c r="E314" s="113"/>
      <c r="F314" s="113"/>
      <c r="G314" s="113"/>
      <c r="H314" s="114"/>
      <c r="I314" s="114"/>
      <c r="J314" s="114"/>
      <c r="K314" s="114"/>
      <c r="L314" s="114"/>
      <c r="M314" s="114"/>
      <c r="N314" s="114"/>
    </row>
    <row r="315" spans="2:14">
      <c r="B315" s="113"/>
      <c r="C315" s="113"/>
      <c r="D315" s="113"/>
      <c r="E315" s="113"/>
      <c r="F315" s="113"/>
      <c r="G315" s="113"/>
      <c r="H315" s="114"/>
      <c r="I315" s="114"/>
      <c r="J315" s="114"/>
      <c r="K315" s="114"/>
      <c r="L315" s="114"/>
      <c r="M315" s="114"/>
      <c r="N315" s="114"/>
    </row>
    <row r="316" spans="2:14">
      <c r="B316" s="113"/>
      <c r="C316" s="113"/>
      <c r="D316" s="113"/>
      <c r="E316" s="113"/>
      <c r="F316" s="113"/>
      <c r="G316" s="113"/>
      <c r="H316" s="114"/>
      <c r="I316" s="114"/>
      <c r="J316" s="114"/>
      <c r="K316" s="114"/>
      <c r="L316" s="114"/>
      <c r="M316" s="114"/>
      <c r="N316" s="114"/>
    </row>
    <row r="317" spans="2:14">
      <c r="B317" s="113"/>
      <c r="C317" s="113"/>
      <c r="D317" s="113"/>
      <c r="E317" s="113"/>
      <c r="F317" s="113"/>
      <c r="G317" s="113"/>
      <c r="H317" s="114"/>
      <c r="I317" s="114"/>
      <c r="J317" s="114"/>
      <c r="K317" s="114"/>
      <c r="L317" s="114"/>
      <c r="M317" s="114"/>
      <c r="N317" s="114"/>
    </row>
    <row r="318" spans="2:14">
      <c r="B318" s="113"/>
      <c r="C318" s="113"/>
      <c r="D318" s="113"/>
      <c r="E318" s="113"/>
      <c r="F318" s="113"/>
      <c r="G318" s="113"/>
      <c r="H318" s="114"/>
      <c r="I318" s="114"/>
      <c r="J318" s="114"/>
      <c r="K318" s="114"/>
      <c r="L318" s="114"/>
      <c r="M318" s="114"/>
      <c r="N318" s="114"/>
    </row>
    <row r="319" spans="2:14">
      <c r="B319" s="113"/>
      <c r="C319" s="113"/>
      <c r="D319" s="113"/>
      <c r="E319" s="113"/>
      <c r="F319" s="113"/>
      <c r="G319" s="113"/>
      <c r="H319" s="114"/>
      <c r="I319" s="114"/>
      <c r="J319" s="114"/>
      <c r="K319" s="114"/>
      <c r="L319" s="114"/>
      <c r="M319" s="114"/>
      <c r="N319" s="114"/>
    </row>
    <row r="320" spans="2:14">
      <c r="B320" s="113"/>
      <c r="C320" s="113"/>
      <c r="D320" s="113"/>
      <c r="E320" s="113"/>
      <c r="F320" s="113"/>
      <c r="G320" s="113"/>
      <c r="H320" s="114"/>
      <c r="I320" s="114"/>
      <c r="J320" s="114"/>
      <c r="K320" s="114"/>
      <c r="L320" s="114"/>
      <c r="M320" s="114"/>
      <c r="N320" s="114"/>
    </row>
    <row r="321" spans="2:14">
      <c r="B321" s="113"/>
      <c r="C321" s="113"/>
      <c r="D321" s="113"/>
      <c r="E321" s="113"/>
      <c r="F321" s="113"/>
      <c r="G321" s="113"/>
      <c r="H321" s="114"/>
      <c r="I321" s="114"/>
      <c r="J321" s="114"/>
      <c r="K321" s="114"/>
      <c r="L321" s="114"/>
      <c r="M321" s="114"/>
      <c r="N321" s="114"/>
    </row>
    <row r="322" spans="2:14">
      <c r="B322" s="113"/>
      <c r="C322" s="113"/>
      <c r="D322" s="113"/>
      <c r="E322" s="113"/>
      <c r="F322" s="113"/>
      <c r="G322" s="113"/>
      <c r="H322" s="114"/>
      <c r="I322" s="114"/>
      <c r="J322" s="114"/>
      <c r="K322" s="114"/>
      <c r="L322" s="114"/>
      <c r="M322" s="114"/>
      <c r="N322" s="114"/>
    </row>
    <row r="323" spans="2:14">
      <c r="B323" s="113"/>
      <c r="C323" s="113"/>
      <c r="D323" s="113"/>
      <c r="E323" s="113"/>
      <c r="F323" s="113"/>
      <c r="G323" s="113"/>
      <c r="H323" s="114"/>
      <c r="I323" s="114"/>
      <c r="J323" s="114"/>
      <c r="K323" s="114"/>
      <c r="L323" s="114"/>
      <c r="M323" s="114"/>
      <c r="N323" s="114"/>
    </row>
    <row r="324" spans="2:14">
      <c r="B324" s="113"/>
      <c r="C324" s="113"/>
      <c r="D324" s="113"/>
      <c r="E324" s="113"/>
      <c r="F324" s="113"/>
      <c r="G324" s="113"/>
      <c r="H324" s="114"/>
      <c r="I324" s="114"/>
      <c r="J324" s="114"/>
      <c r="K324" s="114"/>
      <c r="L324" s="114"/>
      <c r="M324" s="114"/>
      <c r="N324" s="114"/>
    </row>
    <row r="325" spans="2:14">
      <c r="B325" s="113"/>
      <c r="C325" s="113"/>
      <c r="D325" s="113"/>
      <c r="E325" s="113"/>
      <c r="F325" s="113"/>
      <c r="G325" s="113"/>
      <c r="H325" s="114"/>
      <c r="I325" s="114"/>
      <c r="J325" s="114"/>
      <c r="K325" s="114"/>
      <c r="L325" s="114"/>
      <c r="M325" s="114"/>
      <c r="N325" s="114"/>
    </row>
    <row r="326" spans="2:14">
      <c r="B326" s="113"/>
      <c r="C326" s="113"/>
      <c r="D326" s="113"/>
      <c r="E326" s="113"/>
      <c r="F326" s="113"/>
      <c r="G326" s="113"/>
      <c r="H326" s="114"/>
      <c r="I326" s="114"/>
      <c r="J326" s="114"/>
      <c r="K326" s="114"/>
      <c r="L326" s="114"/>
      <c r="M326" s="114"/>
      <c r="N326" s="114"/>
    </row>
    <row r="327" spans="2:14">
      <c r="B327" s="113"/>
      <c r="C327" s="113"/>
      <c r="D327" s="113"/>
      <c r="E327" s="113"/>
      <c r="F327" s="113"/>
      <c r="G327" s="113"/>
      <c r="H327" s="114"/>
      <c r="I327" s="114"/>
      <c r="J327" s="114"/>
      <c r="K327" s="114"/>
      <c r="L327" s="114"/>
      <c r="M327" s="114"/>
      <c r="N327" s="114"/>
    </row>
    <row r="328" spans="2:14">
      <c r="B328" s="113"/>
      <c r="C328" s="113"/>
      <c r="D328" s="113"/>
      <c r="E328" s="113"/>
      <c r="F328" s="113"/>
      <c r="G328" s="113"/>
      <c r="H328" s="114"/>
      <c r="I328" s="114"/>
      <c r="J328" s="114"/>
      <c r="K328" s="114"/>
      <c r="L328" s="114"/>
      <c r="M328" s="114"/>
      <c r="N328" s="114"/>
    </row>
    <row r="329" spans="2:14">
      <c r="B329" s="113"/>
      <c r="C329" s="113"/>
      <c r="D329" s="113"/>
      <c r="E329" s="113"/>
      <c r="F329" s="113"/>
      <c r="G329" s="113"/>
      <c r="H329" s="114"/>
      <c r="I329" s="114"/>
      <c r="J329" s="114"/>
      <c r="K329" s="114"/>
      <c r="L329" s="114"/>
      <c r="M329" s="114"/>
      <c r="N329" s="114"/>
    </row>
    <row r="330" spans="2:14">
      <c r="B330" s="113"/>
      <c r="C330" s="113"/>
      <c r="D330" s="113"/>
      <c r="E330" s="113"/>
      <c r="F330" s="113"/>
      <c r="G330" s="113"/>
      <c r="H330" s="114"/>
      <c r="I330" s="114"/>
      <c r="J330" s="114"/>
      <c r="K330" s="114"/>
      <c r="L330" s="114"/>
      <c r="M330" s="114"/>
      <c r="N330" s="114"/>
    </row>
    <row r="331" spans="2:14">
      <c r="B331" s="113"/>
      <c r="C331" s="113"/>
      <c r="D331" s="113"/>
      <c r="E331" s="113"/>
      <c r="F331" s="113"/>
      <c r="G331" s="113"/>
      <c r="H331" s="114"/>
      <c r="I331" s="114"/>
      <c r="J331" s="114"/>
      <c r="K331" s="114"/>
      <c r="L331" s="114"/>
      <c r="M331" s="114"/>
      <c r="N331" s="114"/>
    </row>
    <row r="332" spans="2:14">
      <c r="B332" s="113"/>
      <c r="C332" s="113"/>
      <c r="D332" s="113"/>
      <c r="E332" s="113"/>
      <c r="F332" s="113"/>
      <c r="G332" s="113"/>
      <c r="H332" s="114"/>
      <c r="I332" s="114"/>
      <c r="J332" s="114"/>
      <c r="K332" s="114"/>
      <c r="L332" s="114"/>
      <c r="M332" s="114"/>
      <c r="N332" s="114"/>
    </row>
    <row r="333" spans="2:14">
      <c r="B333" s="113"/>
      <c r="C333" s="113"/>
      <c r="D333" s="113"/>
      <c r="E333" s="113"/>
      <c r="F333" s="113"/>
      <c r="G333" s="113"/>
      <c r="H333" s="114"/>
      <c r="I333" s="114"/>
      <c r="J333" s="114"/>
      <c r="K333" s="114"/>
      <c r="L333" s="114"/>
      <c r="M333" s="114"/>
      <c r="N333" s="114"/>
    </row>
    <row r="334" spans="2:14">
      <c r="B334" s="113"/>
      <c r="C334" s="113"/>
      <c r="D334" s="113"/>
      <c r="E334" s="113"/>
      <c r="F334" s="113"/>
      <c r="G334" s="113"/>
      <c r="H334" s="114"/>
      <c r="I334" s="114"/>
      <c r="J334" s="114"/>
      <c r="K334" s="114"/>
      <c r="L334" s="114"/>
      <c r="M334" s="114"/>
      <c r="N334" s="114"/>
    </row>
    <row r="335" spans="2:14">
      <c r="B335" s="113"/>
      <c r="C335" s="113"/>
      <c r="D335" s="113"/>
      <c r="E335" s="113"/>
      <c r="F335" s="113"/>
      <c r="G335" s="113"/>
      <c r="H335" s="114"/>
      <c r="I335" s="114"/>
      <c r="J335" s="114"/>
      <c r="K335" s="114"/>
      <c r="L335" s="114"/>
      <c r="M335" s="114"/>
      <c r="N335" s="114"/>
    </row>
    <row r="336" spans="2:14">
      <c r="B336" s="113"/>
      <c r="C336" s="113"/>
      <c r="D336" s="113"/>
      <c r="E336" s="113"/>
      <c r="F336" s="113"/>
      <c r="G336" s="113"/>
      <c r="H336" s="114"/>
      <c r="I336" s="114"/>
      <c r="J336" s="114"/>
      <c r="K336" s="114"/>
      <c r="L336" s="114"/>
      <c r="M336" s="114"/>
      <c r="N336" s="114"/>
    </row>
    <row r="337" spans="2:14">
      <c r="B337" s="113"/>
      <c r="C337" s="113"/>
      <c r="D337" s="113"/>
      <c r="E337" s="113"/>
      <c r="F337" s="113"/>
      <c r="G337" s="113"/>
      <c r="H337" s="114"/>
      <c r="I337" s="114"/>
      <c r="J337" s="114"/>
      <c r="K337" s="114"/>
      <c r="L337" s="114"/>
      <c r="M337" s="114"/>
      <c r="N337" s="114"/>
    </row>
    <row r="338" spans="2:14">
      <c r="B338" s="113"/>
      <c r="C338" s="113"/>
      <c r="D338" s="113"/>
      <c r="E338" s="113"/>
      <c r="F338" s="113"/>
      <c r="G338" s="113"/>
      <c r="H338" s="114"/>
      <c r="I338" s="114"/>
      <c r="J338" s="114"/>
      <c r="K338" s="114"/>
      <c r="L338" s="114"/>
      <c r="M338" s="114"/>
      <c r="N338" s="114"/>
    </row>
    <row r="339" spans="2:14">
      <c r="B339" s="113"/>
      <c r="C339" s="113"/>
      <c r="D339" s="113"/>
      <c r="E339" s="113"/>
      <c r="F339" s="113"/>
      <c r="G339" s="113"/>
      <c r="H339" s="114"/>
      <c r="I339" s="114"/>
      <c r="J339" s="114"/>
      <c r="K339" s="114"/>
      <c r="L339" s="114"/>
      <c r="M339" s="114"/>
      <c r="N339" s="114"/>
    </row>
    <row r="340" spans="2:14">
      <c r="B340" s="113"/>
      <c r="C340" s="113"/>
      <c r="D340" s="113"/>
      <c r="E340" s="113"/>
      <c r="F340" s="113"/>
      <c r="G340" s="113"/>
      <c r="H340" s="114"/>
      <c r="I340" s="114"/>
      <c r="J340" s="114"/>
      <c r="K340" s="114"/>
      <c r="L340" s="114"/>
      <c r="M340" s="114"/>
      <c r="N340" s="114"/>
    </row>
    <row r="341" spans="2:14">
      <c r="B341" s="113"/>
      <c r="C341" s="113"/>
      <c r="D341" s="113"/>
      <c r="E341" s="113"/>
      <c r="F341" s="113"/>
      <c r="G341" s="113"/>
      <c r="H341" s="114"/>
      <c r="I341" s="114"/>
      <c r="J341" s="114"/>
      <c r="K341" s="114"/>
      <c r="L341" s="114"/>
      <c r="M341" s="114"/>
      <c r="N341" s="114"/>
    </row>
    <row r="342" spans="2:14">
      <c r="B342" s="113"/>
      <c r="C342" s="113"/>
      <c r="D342" s="113"/>
      <c r="E342" s="113"/>
      <c r="F342" s="113"/>
      <c r="G342" s="113"/>
      <c r="H342" s="114"/>
      <c r="I342" s="114"/>
      <c r="J342" s="114"/>
      <c r="K342" s="114"/>
      <c r="L342" s="114"/>
      <c r="M342" s="114"/>
      <c r="N342" s="114"/>
    </row>
    <row r="343" spans="2:14">
      <c r="B343" s="113"/>
      <c r="C343" s="113"/>
      <c r="D343" s="113"/>
      <c r="E343" s="113"/>
      <c r="F343" s="113"/>
      <c r="G343" s="113"/>
      <c r="H343" s="114"/>
      <c r="I343" s="114"/>
      <c r="J343" s="114"/>
      <c r="K343" s="114"/>
      <c r="L343" s="114"/>
      <c r="M343" s="114"/>
      <c r="N343" s="114"/>
    </row>
    <row r="344" spans="2:14">
      <c r="B344" s="113"/>
      <c r="C344" s="113"/>
      <c r="D344" s="113"/>
      <c r="E344" s="113"/>
      <c r="F344" s="113"/>
      <c r="G344" s="113"/>
      <c r="H344" s="114"/>
      <c r="I344" s="114"/>
      <c r="J344" s="114"/>
      <c r="K344" s="114"/>
      <c r="L344" s="114"/>
      <c r="M344" s="114"/>
      <c r="N344" s="114"/>
    </row>
    <row r="345" spans="2:14">
      <c r="B345" s="113"/>
      <c r="C345" s="113"/>
      <c r="D345" s="113"/>
      <c r="E345" s="113"/>
      <c r="F345" s="113"/>
      <c r="G345" s="113"/>
      <c r="H345" s="114"/>
      <c r="I345" s="114"/>
      <c r="J345" s="114"/>
      <c r="K345" s="114"/>
      <c r="L345" s="114"/>
      <c r="M345" s="114"/>
      <c r="N345" s="114"/>
    </row>
    <row r="346" spans="2:14">
      <c r="B346" s="113"/>
      <c r="C346" s="113"/>
      <c r="D346" s="113"/>
      <c r="E346" s="113"/>
      <c r="F346" s="113"/>
      <c r="G346" s="113"/>
      <c r="H346" s="114"/>
      <c r="I346" s="114"/>
      <c r="J346" s="114"/>
      <c r="K346" s="114"/>
      <c r="L346" s="114"/>
      <c r="M346" s="114"/>
      <c r="N346" s="114"/>
    </row>
    <row r="347" spans="2:14">
      <c r="B347" s="113"/>
      <c r="C347" s="113"/>
      <c r="D347" s="113"/>
      <c r="E347" s="113"/>
      <c r="F347" s="113"/>
      <c r="G347" s="113"/>
      <c r="H347" s="114"/>
      <c r="I347" s="114"/>
      <c r="J347" s="114"/>
      <c r="K347" s="114"/>
      <c r="L347" s="114"/>
      <c r="M347" s="114"/>
      <c r="N347" s="114"/>
    </row>
    <row r="348" spans="2:14">
      <c r="B348" s="113"/>
      <c r="C348" s="113"/>
      <c r="D348" s="113"/>
      <c r="E348" s="113"/>
      <c r="F348" s="113"/>
      <c r="G348" s="113"/>
      <c r="H348" s="114"/>
      <c r="I348" s="114"/>
      <c r="J348" s="114"/>
      <c r="K348" s="114"/>
      <c r="L348" s="114"/>
      <c r="M348" s="114"/>
      <c r="N348" s="114"/>
    </row>
    <row r="349" spans="2:14">
      <c r="B349" s="113"/>
      <c r="C349" s="113"/>
      <c r="D349" s="113"/>
      <c r="E349" s="113"/>
      <c r="F349" s="113"/>
      <c r="G349" s="113"/>
      <c r="H349" s="114"/>
      <c r="I349" s="114"/>
      <c r="J349" s="114"/>
      <c r="K349" s="114"/>
      <c r="L349" s="114"/>
      <c r="M349" s="114"/>
      <c r="N349" s="114"/>
    </row>
    <row r="350" spans="2:14">
      <c r="B350" s="113"/>
      <c r="C350" s="113"/>
      <c r="D350" s="113"/>
      <c r="E350" s="113"/>
      <c r="F350" s="113"/>
      <c r="G350" s="113"/>
      <c r="H350" s="114"/>
      <c r="I350" s="114"/>
      <c r="J350" s="114"/>
      <c r="K350" s="114"/>
      <c r="L350" s="114"/>
      <c r="M350" s="114"/>
      <c r="N350" s="114"/>
    </row>
    <row r="351" spans="2:14">
      <c r="B351" s="113"/>
      <c r="C351" s="113"/>
      <c r="D351" s="113"/>
      <c r="E351" s="113"/>
      <c r="F351" s="113"/>
      <c r="G351" s="113"/>
      <c r="H351" s="114"/>
      <c r="I351" s="114"/>
      <c r="J351" s="114"/>
      <c r="K351" s="114"/>
      <c r="L351" s="114"/>
      <c r="M351" s="114"/>
      <c r="N351" s="114"/>
    </row>
    <row r="352" spans="2:14">
      <c r="B352" s="113"/>
      <c r="C352" s="113"/>
      <c r="D352" s="113"/>
      <c r="E352" s="113"/>
      <c r="F352" s="113"/>
      <c r="G352" s="113"/>
      <c r="H352" s="114"/>
      <c r="I352" s="114"/>
      <c r="J352" s="114"/>
      <c r="K352" s="114"/>
      <c r="L352" s="114"/>
      <c r="M352" s="114"/>
      <c r="N352" s="114"/>
    </row>
    <row r="353" spans="2:14">
      <c r="B353" s="113"/>
      <c r="C353" s="113"/>
      <c r="D353" s="113"/>
      <c r="E353" s="113"/>
      <c r="F353" s="113"/>
      <c r="G353" s="113"/>
      <c r="H353" s="114"/>
      <c r="I353" s="114"/>
      <c r="J353" s="114"/>
      <c r="K353" s="114"/>
      <c r="L353" s="114"/>
      <c r="M353" s="114"/>
      <c r="N353" s="114"/>
    </row>
    <row r="354" spans="2:14">
      <c r="B354" s="113"/>
      <c r="C354" s="113"/>
      <c r="D354" s="113"/>
      <c r="E354" s="113"/>
      <c r="F354" s="113"/>
      <c r="G354" s="113"/>
      <c r="H354" s="114"/>
      <c r="I354" s="114"/>
      <c r="J354" s="114"/>
      <c r="K354" s="114"/>
      <c r="L354" s="114"/>
      <c r="M354" s="114"/>
      <c r="N354" s="114"/>
    </row>
    <row r="355" spans="2:14">
      <c r="B355" s="113"/>
      <c r="C355" s="113"/>
      <c r="D355" s="113"/>
      <c r="E355" s="113"/>
      <c r="F355" s="113"/>
      <c r="G355" s="113"/>
      <c r="H355" s="114"/>
      <c r="I355" s="114"/>
      <c r="J355" s="114"/>
      <c r="K355" s="114"/>
      <c r="L355" s="114"/>
      <c r="M355" s="114"/>
      <c r="N355" s="114"/>
    </row>
    <row r="356" spans="2:14">
      <c r="B356" s="113"/>
      <c r="C356" s="113"/>
      <c r="D356" s="113"/>
      <c r="E356" s="113"/>
      <c r="F356" s="113"/>
      <c r="G356" s="113"/>
      <c r="H356" s="114"/>
      <c r="I356" s="114"/>
      <c r="J356" s="114"/>
      <c r="K356" s="114"/>
      <c r="L356" s="114"/>
      <c r="M356" s="114"/>
      <c r="N356" s="114"/>
    </row>
    <row r="357" spans="2:14">
      <c r="B357" s="113"/>
      <c r="C357" s="113"/>
      <c r="D357" s="113"/>
      <c r="E357" s="113"/>
      <c r="F357" s="113"/>
      <c r="G357" s="113"/>
      <c r="H357" s="114"/>
      <c r="I357" s="114"/>
      <c r="J357" s="114"/>
      <c r="K357" s="114"/>
      <c r="L357" s="114"/>
      <c r="M357" s="114"/>
      <c r="N357" s="114"/>
    </row>
    <row r="358" spans="2:14">
      <c r="B358" s="113"/>
      <c r="C358" s="113"/>
      <c r="D358" s="113"/>
      <c r="E358" s="113"/>
      <c r="F358" s="113"/>
      <c r="G358" s="113"/>
      <c r="H358" s="114"/>
      <c r="I358" s="114"/>
      <c r="J358" s="114"/>
      <c r="K358" s="114"/>
      <c r="L358" s="114"/>
      <c r="M358" s="114"/>
      <c r="N358" s="114"/>
    </row>
    <row r="359" spans="2:14">
      <c r="B359" s="113"/>
      <c r="C359" s="113"/>
      <c r="D359" s="113"/>
      <c r="E359" s="113"/>
      <c r="F359" s="113"/>
      <c r="G359" s="113"/>
      <c r="H359" s="114"/>
      <c r="I359" s="114"/>
      <c r="J359" s="114"/>
      <c r="K359" s="114"/>
      <c r="L359" s="114"/>
      <c r="M359" s="114"/>
      <c r="N359" s="114"/>
    </row>
    <row r="360" spans="2:14">
      <c r="B360" s="113"/>
      <c r="C360" s="113"/>
      <c r="D360" s="113"/>
      <c r="E360" s="113"/>
      <c r="F360" s="113"/>
      <c r="G360" s="113"/>
      <c r="H360" s="114"/>
      <c r="I360" s="114"/>
      <c r="J360" s="114"/>
      <c r="K360" s="114"/>
      <c r="L360" s="114"/>
      <c r="M360" s="114"/>
      <c r="N360" s="114"/>
    </row>
    <row r="361" spans="2:14">
      <c r="B361" s="113"/>
      <c r="C361" s="113"/>
      <c r="D361" s="113"/>
      <c r="E361" s="113"/>
      <c r="F361" s="113"/>
      <c r="G361" s="113"/>
      <c r="H361" s="114"/>
      <c r="I361" s="114"/>
      <c r="J361" s="114"/>
      <c r="K361" s="114"/>
      <c r="L361" s="114"/>
      <c r="M361" s="114"/>
      <c r="N361" s="114"/>
    </row>
    <row r="362" spans="2:14">
      <c r="B362" s="113"/>
      <c r="C362" s="113"/>
      <c r="D362" s="113"/>
      <c r="E362" s="113"/>
      <c r="F362" s="113"/>
      <c r="G362" s="113"/>
      <c r="H362" s="114"/>
      <c r="I362" s="114"/>
      <c r="J362" s="114"/>
      <c r="K362" s="114"/>
      <c r="L362" s="114"/>
      <c r="M362" s="114"/>
      <c r="N362" s="114"/>
    </row>
    <row r="363" spans="2:14">
      <c r="B363" s="113"/>
      <c r="C363" s="113"/>
      <c r="D363" s="113"/>
      <c r="E363" s="113"/>
      <c r="F363" s="113"/>
      <c r="G363" s="113"/>
      <c r="H363" s="114"/>
      <c r="I363" s="114"/>
      <c r="J363" s="114"/>
      <c r="K363" s="114"/>
      <c r="L363" s="114"/>
      <c r="M363" s="114"/>
      <c r="N363" s="114"/>
    </row>
    <row r="364" spans="2:14">
      <c r="B364" s="113"/>
      <c r="C364" s="113"/>
      <c r="D364" s="113"/>
      <c r="E364" s="113"/>
      <c r="F364" s="113"/>
      <c r="G364" s="113"/>
      <c r="H364" s="114"/>
      <c r="I364" s="114"/>
      <c r="J364" s="114"/>
      <c r="K364" s="114"/>
      <c r="L364" s="114"/>
      <c r="M364" s="114"/>
      <c r="N364" s="114"/>
    </row>
    <row r="365" spans="2:14">
      <c r="B365" s="113"/>
      <c r="C365" s="113"/>
      <c r="D365" s="113"/>
      <c r="E365" s="113"/>
      <c r="F365" s="113"/>
      <c r="G365" s="113"/>
      <c r="H365" s="114"/>
      <c r="I365" s="114"/>
      <c r="J365" s="114"/>
      <c r="K365" s="114"/>
      <c r="L365" s="114"/>
      <c r="M365" s="114"/>
      <c r="N365" s="114"/>
    </row>
    <row r="366" spans="2:14">
      <c r="B366" s="113"/>
      <c r="C366" s="113"/>
      <c r="D366" s="113"/>
      <c r="E366" s="113"/>
      <c r="F366" s="113"/>
      <c r="G366" s="113"/>
      <c r="H366" s="114"/>
      <c r="I366" s="114"/>
      <c r="J366" s="114"/>
      <c r="K366" s="114"/>
      <c r="L366" s="114"/>
      <c r="M366" s="114"/>
      <c r="N366" s="114"/>
    </row>
    <row r="367" spans="2:14">
      <c r="B367" s="113"/>
      <c r="C367" s="113"/>
      <c r="D367" s="113"/>
      <c r="E367" s="113"/>
      <c r="F367" s="113"/>
      <c r="G367" s="113"/>
      <c r="H367" s="114"/>
      <c r="I367" s="114"/>
      <c r="J367" s="114"/>
      <c r="K367" s="114"/>
      <c r="L367" s="114"/>
      <c r="M367" s="114"/>
      <c r="N367" s="114"/>
    </row>
    <row r="368" spans="2:14">
      <c r="B368" s="113"/>
      <c r="C368" s="113"/>
      <c r="D368" s="113"/>
      <c r="E368" s="113"/>
      <c r="F368" s="113"/>
      <c r="G368" s="113"/>
      <c r="H368" s="114"/>
      <c r="I368" s="114"/>
      <c r="J368" s="114"/>
      <c r="K368" s="114"/>
      <c r="L368" s="114"/>
      <c r="M368" s="114"/>
      <c r="N368" s="114"/>
    </row>
    <row r="369" spans="2:14">
      <c r="B369" s="113"/>
      <c r="C369" s="113"/>
      <c r="D369" s="113"/>
      <c r="E369" s="113"/>
      <c r="F369" s="113"/>
      <c r="G369" s="113"/>
      <c r="H369" s="114"/>
      <c r="I369" s="114"/>
      <c r="J369" s="114"/>
      <c r="K369" s="114"/>
      <c r="L369" s="114"/>
      <c r="M369" s="114"/>
      <c r="N369" s="114"/>
    </row>
    <row r="370" spans="2:14">
      <c r="B370" s="113"/>
      <c r="C370" s="113"/>
      <c r="D370" s="113"/>
      <c r="E370" s="113"/>
      <c r="F370" s="113"/>
      <c r="G370" s="113"/>
      <c r="H370" s="114"/>
      <c r="I370" s="114"/>
      <c r="J370" s="114"/>
      <c r="K370" s="114"/>
      <c r="L370" s="114"/>
      <c r="M370" s="114"/>
      <c r="N370" s="114"/>
    </row>
    <row r="371" spans="2:14">
      <c r="B371" s="113"/>
      <c r="C371" s="113"/>
      <c r="D371" s="113"/>
      <c r="E371" s="113"/>
      <c r="F371" s="113"/>
      <c r="G371" s="113"/>
      <c r="H371" s="114"/>
      <c r="I371" s="114"/>
      <c r="J371" s="114"/>
      <c r="K371" s="114"/>
      <c r="L371" s="114"/>
      <c r="M371" s="114"/>
      <c r="N371" s="114"/>
    </row>
    <row r="372" spans="2:14">
      <c r="B372" s="113"/>
      <c r="C372" s="113"/>
      <c r="D372" s="113"/>
      <c r="E372" s="113"/>
      <c r="F372" s="113"/>
      <c r="G372" s="113"/>
      <c r="H372" s="114"/>
      <c r="I372" s="114"/>
      <c r="J372" s="114"/>
      <c r="K372" s="114"/>
      <c r="L372" s="114"/>
      <c r="M372" s="114"/>
      <c r="N372" s="114"/>
    </row>
    <row r="373" spans="2:14">
      <c r="B373" s="113"/>
      <c r="C373" s="113"/>
      <c r="D373" s="113"/>
      <c r="E373" s="113"/>
      <c r="F373" s="113"/>
      <c r="G373" s="113"/>
      <c r="H373" s="114"/>
      <c r="I373" s="114"/>
      <c r="J373" s="114"/>
      <c r="K373" s="114"/>
      <c r="L373" s="114"/>
      <c r="M373" s="114"/>
      <c r="N373" s="114"/>
    </row>
    <row r="374" spans="2:14">
      <c r="B374" s="113"/>
      <c r="C374" s="113"/>
      <c r="D374" s="113"/>
      <c r="E374" s="113"/>
      <c r="F374" s="113"/>
      <c r="G374" s="113"/>
      <c r="H374" s="114"/>
      <c r="I374" s="114"/>
      <c r="J374" s="114"/>
      <c r="K374" s="114"/>
      <c r="L374" s="114"/>
      <c r="M374" s="114"/>
      <c r="N374" s="114"/>
    </row>
    <row r="375" spans="2:14">
      <c r="B375" s="113"/>
      <c r="C375" s="113"/>
      <c r="D375" s="113"/>
      <c r="E375" s="113"/>
      <c r="F375" s="113"/>
      <c r="G375" s="113"/>
      <c r="H375" s="114"/>
      <c r="I375" s="114"/>
      <c r="J375" s="114"/>
      <c r="K375" s="114"/>
      <c r="L375" s="114"/>
      <c r="M375" s="114"/>
      <c r="N375" s="114"/>
    </row>
    <row r="376" spans="2:14">
      <c r="B376" s="113"/>
      <c r="C376" s="113"/>
      <c r="D376" s="113"/>
      <c r="E376" s="113"/>
      <c r="F376" s="113"/>
      <c r="G376" s="113"/>
      <c r="H376" s="114"/>
      <c r="I376" s="114"/>
      <c r="J376" s="114"/>
      <c r="K376" s="114"/>
      <c r="L376" s="114"/>
      <c r="M376" s="114"/>
      <c r="N376" s="114"/>
    </row>
    <row r="377" spans="2:14">
      <c r="B377" s="113"/>
      <c r="C377" s="113"/>
      <c r="D377" s="113"/>
      <c r="E377" s="113"/>
      <c r="F377" s="113"/>
      <c r="G377" s="113"/>
      <c r="H377" s="114"/>
      <c r="I377" s="114"/>
      <c r="J377" s="114"/>
      <c r="K377" s="114"/>
      <c r="L377" s="114"/>
      <c r="M377" s="114"/>
      <c r="N377" s="114"/>
    </row>
    <row r="378" spans="2:14">
      <c r="B378" s="113"/>
      <c r="C378" s="113"/>
      <c r="D378" s="113"/>
      <c r="E378" s="113"/>
      <c r="F378" s="113"/>
      <c r="G378" s="113"/>
      <c r="H378" s="114"/>
      <c r="I378" s="114"/>
      <c r="J378" s="114"/>
      <c r="K378" s="114"/>
      <c r="L378" s="114"/>
      <c r="M378" s="114"/>
      <c r="N378" s="114"/>
    </row>
    <row r="379" spans="2:14">
      <c r="B379" s="113"/>
      <c r="C379" s="113"/>
      <c r="D379" s="113"/>
      <c r="E379" s="113"/>
      <c r="F379" s="113"/>
      <c r="G379" s="113"/>
      <c r="H379" s="114"/>
      <c r="I379" s="114"/>
      <c r="J379" s="114"/>
      <c r="K379" s="114"/>
      <c r="L379" s="114"/>
      <c r="M379" s="114"/>
      <c r="N379" s="114"/>
    </row>
    <row r="380" spans="2:14">
      <c r="B380" s="113"/>
      <c r="C380" s="113"/>
      <c r="D380" s="113"/>
      <c r="E380" s="113"/>
      <c r="F380" s="113"/>
      <c r="G380" s="113"/>
      <c r="H380" s="114"/>
      <c r="I380" s="114"/>
      <c r="J380" s="114"/>
      <c r="K380" s="114"/>
      <c r="L380" s="114"/>
      <c r="M380" s="114"/>
      <c r="N380" s="114"/>
    </row>
    <row r="381" spans="2:14">
      <c r="B381" s="113"/>
      <c r="C381" s="113"/>
      <c r="D381" s="113"/>
      <c r="E381" s="113"/>
      <c r="F381" s="113"/>
      <c r="G381" s="113"/>
      <c r="H381" s="114"/>
      <c r="I381" s="114"/>
      <c r="J381" s="114"/>
      <c r="K381" s="114"/>
      <c r="L381" s="114"/>
      <c r="M381" s="114"/>
      <c r="N381" s="114"/>
    </row>
    <row r="382" spans="2:14">
      <c r="B382" s="113"/>
      <c r="C382" s="113"/>
      <c r="D382" s="113"/>
      <c r="E382" s="113"/>
      <c r="F382" s="113"/>
      <c r="G382" s="113"/>
      <c r="H382" s="114"/>
      <c r="I382" s="114"/>
      <c r="J382" s="114"/>
      <c r="K382" s="114"/>
      <c r="L382" s="114"/>
      <c r="M382" s="114"/>
      <c r="N382" s="114"/>
    </row>
    <row r="383" spans="2:14">
      <c r="B383" s="113"/>
      <c r="C383" s="113"/>
      <c r="D383" s="113"/>
      <c r="E383" s="113"/>
      <c r="F383" s="113"/>
      <c r="G383" s="113"/>
      <c r="H383" s="114"/>
      <c r="I383" s="114"/>
      <c r="J383" s="114"/>
      <c r="K383" s="114"/>
      <c r="L383" s="114"/>
      <c r="M383" s="114"/>
      <c r="N383" s="114"/>
    </row>
    <row r="384" spans="2:14">
      <c r="B384" s="113"/>
      <c r="C384" s="113"/>
      <c r="D384" s="113"/>
      <c r="E384" s="113"/>
      <c r="F384" s="113"/>
      <c r="G384" s="113"/>
      <c r="H384" s="114"/>
      <c r="I384" s="114"/>
      <c r="J384" s="114"/>
      <c r="K384" s="114"/>
      <c r="L384" s="114"/>
      <c r="M384" s="114"/>
      <c r="N384" s="114"/>
    </row>
    <row r="385" spans="2:14">
      <c r="B385" s="113"/>
      <c r="C385" s="113"/>
      <c r="D385" s="113"/>
      <c r="E385" s="113"/>
      <c r="F385" s="113"/>
      <c r="G385" s="113"/>
      <c r="H385" s="114"/>
      <c r="I385" s="114"/>
      <c r="J385" s="114"/>
      <c r="K385" s="114"/>
      <c r="L385" s="114"/>
      <c r="M385" s="114"/>
      <c r="N385" s="114"/>
    </row>
    <row r="386" spans="2:14">
      <c r="B386" s="113"/>
      <c r="C386" s="113"/>
      <c r="D386" s="113"/>
      <c r="E386" s="113"/>
      <c r="F386" s="113"/>
      <c r="G386" s="113"/>
      <c r="H386" s="114"/>
      <c r="I386" s="114"/>
      <c r="J386" s="114"/>
      <c r="K386" s="114"/>
      <c r="L386" s="114"/>
      <c r="M386" s="114"/>
      <c r="N386" s="114"/>
    </row>
    <row r="387" spans="2:14">
      <c r="B387" s="113"/>
      <c r="C387" s="113"/>
      <c r="D387" s="113"/>
      <c r="E387" s="113"/>
      <c r="F387" s="113"/>
      <c r="G387" s="113"/>
      <c r="H387" s="114"/>
      <c r="I387" s="114"/>
      <c r="J387" s="114"/>
      <c r="K387" s="114"/>
      <c r="L387" s="114"/>
      <c r="M387" s="114"/>
      <c r="N387" s="114"/>
    </row>
    <row r="388" spans="2:14">
      <c r="B388" s="113"/>
      <c r="C388" s="113"/>
      <c r="D388" s="113"/>
      <c r="E388" s="113"/>
      <c r="F388" s="113"/>
      <c r="G388" s="113"/>
      <c r="H388" s="114"/>
      <c r="I388" s="114"/>
      <c r="J388" s="114"/>
      <c r="K388" s="114"/>
      <c r="L388" s="114"/>
      <c r="M388" s="114"/>
      <c r="N388" s="114"/>
    </row>
    <row r="389" spans="2:14">
      <c r="B389" s="113"/>
      <c r="C389" s="113"/>
      <c r="D389" s="113"/>
      <c r="E389" s="113"/>
      <c r="F389" s="113"/>
      <c r="G389" s="113"/>
      <c r="H389" s="114"/>
      <c r="I389" s="114"/>
      <c r="J389" s="114"/>
      <c r="K389" s="114"/>
      <c r="L389" s="114"/>
      <c r="M389" s="114"/>
      <c r="N389" s="114"/>
    </row>
    <row r="390" spans="2:14">
      <c r="B390" s="113"/>
      <c r="C390" s="113"/>
      <c r="D390" s="113"/>
      <c r="E390" s="113"/>
      <c r="F390" s="113"/>
      <c r="G390" s="113"/>
      <c r="H390" s="114"/>
      <c r="I390" s="114"/>
      <c r="J390" s="114"/>
      <c r="K390" s="114"/>
      <c r="L390" s="114"/>
      <c r="M390" s="114"/>
      <c r="N390" s="114"/>
    </row>
    <row r="391" spans="2:14">
      <c r="B391" s="113"/>
      <c r="C391" s="113"/>
      <c r="D391" s="113"/>
      <c r="E391" s="113"/>
      <c r="F391" s="113"/>
      <c r="G391" s="113"/>
      <c r="H391" s="114"/>
      <c r="I391" s="114"/>
      <c r="J391" s="114"/>
      <c r="K391" s="114"/>
      <c r="L391" s="114"/>
      <c r="M391" s="114"/>
      <c r="N391" s="114"/>
    </row>
    <row r="392" spans="2:14">
      <c r="B392" s="113"/>
      <c r="C392" s="113"/>
      <c r="D392" s="113"/>
      <c r="E392" s="113"/>
      <c r="F392" s="113"/>
      <c r="G392" s="113"/>
      <c r="H392" s="114"/>
      <c r="I392" s="114"/>
      <c r="J392" s="114"/>
      <c r="K392" s="114"/>
      <c r="L392" s="114"/>
      <c r="M392" s="114"/>
      <c r="N392" s="114"/>
    </row>
    <row r="393" spans="2:14">
      <c r="B393" s="113"/>
      <c r="C393" s="113"/>
      <c r="D393" s="113"/>
      <c r="E393" s="113"/>
      <c r="F393" s="113"/>
      <c r="G393" s="113"/>
      <c r="H393" s="114"/>
      <c r="I393" s="114"/>
      <c r="J393" s="114"/>
      <c r="K393" s="114"/>
      <c r="L393" s="114"/>
      <c r="M393" s="114"/>
      <c r="N393" s="114"/>
    </row>
    <row r="394" spans="2:14">
      <c r="B394" s="113"/>
      <c r="C394" s="113"/>
      <c r="D394" s="113"/>
      <c r="E394" s="113"/>
      <c r="F394" s="113"/>
      <c r="G394" s="113"/>
      <c r="H394" s="114"/>
      <c r="I394" s="114"/>
      <c r="J394" s="114"/>
      <c r="K394" s="114"/>
      <c r="L394" s="114"/>
      <c r="M394" s="114"/>
      <c r="N394" s="114"/>
    </row>
    <row r="395" spans="2:14">
      <c r="B395" s="113"/>
      <c r="C395" s="113"/>
      <c r="D395" s="113"/>
      <c r="E395" s="113"/>
      <c r="F395" s="113"/>
      <c r="G395" s="113"/>
      <c r="H395" s="114"/>
      <c r="I395" s="114"/>
      <c r="J395" s="114"/>
      <c r="K395" s="114"/>
      <c r="L395" s="114"/>
      <c r="M395" s="114"/>
      <c r="N395" s="114"/>
    </row>
    <row r="396" spans="2:14">
      <c r="B396" s="113"/>
      <c r="C396" s="113"/>
      <c r="D396" s="113"/>
      <c r="E396" s="113"/>
      <c r="F396" s="113"/>
      <c r="G396" s="113"/>
      <c r="H396" s="114"/>
      <c r="I396" s="114"/>
      <c r="J396" s="114"/>
      <c r="K396" s="114"/>
      <c r="L396" s="114"/>
      <c r="M396" s="114"/>
      <c r="N396" s="114"/>
    </row>
    <row r="397" spans="2:14">
      <c r="B397" s="113"/>
      <c r="C397" s="113"/>
      <c r="D397" s="113"/>
      <c r="E397" s="113"/>
      <c r="F397" s="113"/>
      <c r="G397" s="113"/>
      <c r="H397" s="114"/>
      <c r="I397" s="114"/>
      <c r="J397" s="114"/>
      <c r="K397" s="114"/>
      <c r="L397" s="114"/>
      <c r="M397" s="114"/>
      <c r="N397" s="114"/>
    </row>
    <row r="398" spans="2:14">
      <c r="B398" s="113"/>
      <c r="C398" s="113"/>
      <c r="D398" s="113"/>
      <c r="E398" s="113"/>
      <c r="F398" s="113"/>
      <c r="G398" s="113"/>
      <c r="H398" s="114"/>
      <c r="I398" s="114"/>
      <c r="J398" s="114"/>
      <c r="K398" s="114"/>
      <c r="L398" s="114"/>
      <c r="M398" s="114"/>
      <c r="N398" s="114"/>
    </row>
    <row r="399" spans="2:14">
      <c r="B399" s="113"/>
      <c r="C399" s="113"/>
      <c r="D399" s="113"/>
      <c r="E399" s="113"/>
      <c r="F399" s="113"/>
      <c r="G399" s="113"/>
      <c r="H399" s="114"/>
      <c r="I399" s="114"/>
      <c r="J399" s="114"/>
      <c r="K399" s="114"/>
      <c r="L399" s="114"/>
      <c r="M399" s="114"/>
      <c r="N399" s="114"/>
    </row>
    <row r="400" spans="2:14">
      <c r="B400" s="113"/>
      <c r="C400" s="113"/>
      <c r="D400" s="113"/>
      <c r="E400" s="113"/>
      <c r="F400" s="113"/>
      <c r="G400" s="113"/>
      <c r="H400" s="114"/>
      <c r="I400" s="114"/>
      <c r="J400" s="114"/>
      <c r="K400" s="114"/>
      <c r="L400" s="114"/>
      <c r="M400" s="114"/>
      <c r="N400" s="114"/>
    </row>
    <row r="401" spans="2:14">
      <c r="B401" s="113"/>
      <c r="C401" s="113"/>
      <c r="D401" s="113"/>
      <c r="E401" s="113"/>
      <c r="F401" s="113"/>
      <c r="G401" s="113"/>
      <c r="H401" s="114"/>
      <c r="I401" s="114"/>
      <c r="J401" s="114"/>
      <c r="K401" s="114"/>
      <c r="L401" s="114"/>
      <c r="M401" s="114"/>
      <c r="N401" s="114"/>
    </row>
    <row r="402" spans="2:14">
      <c r="B402" s="113"/>
      <c r="C402" s="113"/>
      <c r="D402" s="113"/>
      <c r="E402" s="113"/>
      <c r="F402" s="113"/>
      <c r="G402" s="113"/>
      <c r="H402" s="114"/>
      <c r="I402" s="114"/>
      <c r="J402" s="114"/>
      <c r="K402" s="114"/>
      <c r="L402" s="114"/>
      <c r="M402" s="114"/>
      <c r="N402" s="114"/>
    </row>
    <row r="403" spans="2:14">
      <c r="B403" s="113"/>
      <c r="C403" s="113"/>
      <c r="D403" s="113"/>
      <c r="E403" s="113"/>
      <c r="F403" s="113"/>
      <c r="G403" s="113"/>
      <c r="H403" s="114"/>
      <c r="I403" s="114"/>
      <c r="J403" s="114"/>
      <c r="K403" s="114"/>
      <c r="L403" s="114"/>
      <c r="M403" s="114"/>
      <c r="N403" s="114"/>
    </row>
    <row r="404" spans="2:14">
      <c r="B404" s="113"/>
      <c r="C404" s="113"/>
      <c r="D404" s="113"/>
      <c r="E404" s="113"/>
      <c r="F404" s="113"/>
      <c r="G404" s="113"/>
      <c r="H404" s="114"/>
      <c r="I404" s="114"/>
      <c r="J404" s="114"/>
      <c r="K404" s="114"/>
      <c r="L404" s="114"/>
      <c r="M404" s="114"/>
      <c r="N404" s="114"/>
    </row>
    <row r="405" spans="2:14">
      <c r="B405" s="113"/>
      <c r="C405" s="113"/>
      <c r="D405" s="113"/>
      <c r="E405" s="113"/>
      <c r="F405" s="113"/>
      <c r="G405" s="113"/>
      <c r="H405" s="114"/>
      <c r="I405" s="114"/>
      <c r="J405" s="114"/>
      <c r="K405" s="114"/>
      <c r="L405" s="114"/>
      <c r="M405" s="114"/>
      <c r="N405" s="114"/>
    </row>
    <row r="406" spans="2:14">
      <c r="B406" s="113"/>
      <c r="C406" s="113"/>
      <c r="D406" s="113"/>
      <c r="E406" s="113"/>
      <c r="F406" s="113"/>
      <c r="G406" s="113"/>
      <c r="H406" s="114"/>
      <c r="I406" s="114"/>
      <c r="J406" s="114"/>
      <c r="K406" s="114"/>
      <c r="L406" s="114"/>
      <c r="M406" s="114"/>
      <c r="N406" s="114"/>
    </row>
    <row r="407" spans="2:14">
      <c r="B407" s="113"/>
      <c r="C407" s="113"/>
      <c r="D407" s="113"/>
      <c r="E407" s="113"/>
      <c r="F407" s="113"/>
      <c r="G407" s="113"/>
      <c r="H407" s="114"/>
      <c r="I407" s="114"/>
      <c r="J407" s="114"/>
      <c r="K407" s="114"/>
      <c r="L407" s="114"/>
      <c r="M407" s="114"/>
      <c r="N407" s="114"/>
    </row>
    <row r="408" spans="2:14">
      <c r="B408" s="113"/>
      <c r="C408" s="113"/>
      <c r="D408" s="113"/>
      <c r="E408" s="113"/>
      <c r="F408" s="113"/>
      <c r="G408" s="113"/>
      <c r="H408" s="114"/>
      <c r="I408" s="114"/>
      <c r="J408" s="114"/>
      <c r="K408" s="114"/>
      <c r="L408" s="114"/>
      <c r="M408" s="114"/>
      <c r="N408" s="114"/>
    </row>
    <row r="409" spans="2:14">
      <c r="B409" s="113"/>
      <c r="C409" s="113"/>
      <c r="D409" s="113"/>
      <c r="E409" s="113"/>
      <c r="F409" s="113"/>
      <c r="G409" s="113"/>
      <c r="H409" s="114"/>
      <c r="I409" s="114"/>
      <c r="J409" s="114"/>
      <c r="K409" s="114"/>
      <c r="L409" s="114"/>
      <c r="M409" s="114"/>
      <c r="N409" s="114"/>
    </row>
    <row r="410" spans="2:14">
      <c r="B410" s="113"/>
      <c r="C410" s="113"/>
      <c r="D410" s="113"/>
      <c r="E410" s="113"/>
      <c r="F410" s="113"/>
      <c r="G410" s="113"/>
      <c r="H410" s="114"/>
      <c r="I410" s="114"/>
      <c r="J410" s="114"/>
      <c r="K410" s="114"/>
      <c r="L410" s="114"/>
      <c r="M410" s="114"/>
      <c r="N410" s="114"/>
    </row>
    <row r="411" spans="2:14">
      <c r="B411" s="113"/>
      <c r="C411" s="113"/>
      <c r="D411" s="113"/>
      <c r="E411" s="113"/>
      <c r="F411" s="113"/>
      <c r="G411" s="113"/>
      <c r="H411" s="114"/>
      <c r="I411" s="114"/>
      <c r="J411" s="114"/>
      <c r="K411" s="114"/>
      <c r="L411" s="114"/>
      <c r="M411" s="114"/>
      <c r="N411" s="114"/>
    </row>
    <row r="412" spans="2:14">
      <c r="B412" s="113"/>
      <c r="C412" s="113"/>
      <c r="D412" s="113"/>
      <c r="E412" s="113"/>
      <c r="F412" s="113"/>
      <c r="G412" s="113"/>
      <c r="H412" s="114"/>
      <c r="I412" s="114"/>
      <c r="J412" s="114"/>
      <c r="K412" s="114"/>
      <c r="L412" s="114"/>
      <c r="M412" s="114"/>
      <c r="N412" s="114"/>
    </row>
    <row r="413" spans="2:14">
      <c r="B413" s="113"/>
      <c r="C413" s="113"/>
      <c r="D413" s="113"/>
      <c r="E413" s="113"/>
      <c r="F413" s="113"/>
      <c r="G413" s="113"/>
      <c r="H413" s="114"/>
      <c r="I413" s="114"/>
      <c r="J413" s="114"/>
      <c r="K413" s="114"/>
      <c r="L413" s="114"/>
      <c r="M413" s="114"/>
      <c r="N413" s="114"/>
    </row>
    <row r="414" spans="2:14">
      <c r="B414" s="113"/>
      <c r="C414" s="113"/>
      <c r="D414" s="113"/>
      <c r="E414" s="113"/>
      <c r="F414" s="113"/>
      <c r="G414" s="113"/>
      <c r="H414" s="114"/>
      <c r="I414" s="114"/>
      <c r="J414" s="114"/>
      <c r="K414" s="114"/>
      <c r="L414" s="114"/>
      <c r="M414" s="114"/>
      <c r="N414" s="114"/>
    </row>
    <row r="415" spans="2:14">
      <c r="B415" s="113"/>
      <c r="C415" s="113"/>
      <c r="D415" s="113"/>
      <c r="E415" s="113"/>
      <c r="F415" s="113"/>
      <c r="G415" s="113"/>
      <c r="H415" s="114"/>
      <c r="I415" s="114"/>
      <c r="J415" s="114"/>
      <c r="K415" s="114"/>
      <c r="L415" s="114"/>
      <c r="M415" s="114"/>
      <c r="N415" s="114"/>
    </row>
    <row r="416" spans="2:14">
      <c r="B416" s="113"/>
      <c r="C416" s="113"/>
      <c r="D416" s="113"/>
      <c r="E416" s="113"/>
      <c r="F416" s="113"/>
      <c r="G416" s="113"/>
      <c r="H416" s="114"/>
      <c r="I416" s="114"/>
      <c r="J416" s="114"/>
      <c r="K416" s="114"/>
      <c r="L416" s="114"/>
      <c r="M416" s="114"/>
      <c r="N416" s="114"/>
    </row>
    <row r="417" spans="2:14">
      <c r="B417" s="113"/>
      <c r="C417" s="113"/>
      <c r="D417" s="113"/>
      <c r="E417" s="113"/>
      <c r="F417" s="113"/>
      <c r="G417" s="113"/>
      <c r="H417" s="114"/>
      <c r="I417" s="114"/>
      <c r="J417" s="114"/>
      <c r="K417" s="114"/>
      <c r="L417" s="114"/>
      <c r="M417" s="114"/>
      <c r="N417" s="114"/>
    </row>
    <row r="418" spans="2:14">
      <c r="B418" s="113"/>
      <c r="C418" s="113"/>
      <c r="D418" s="113"/>
      <c r="E418" s="113"/>
      <c r="F418" s="113"/>
      <c r="G418" s="113"/>
      <c r="H418" s="114"/>
      <c r="I418" s="114"/>
      <c r="J418" s="114"/>
      <c r="K418" s="114"/>
      <c r="L418" s="114"/>
      <c r="M418" s="114"/>
      <c r="N418" s="114"/>
    </row>
    <row r="419" spans="2:14">
      <c r="B419" s="113"/>
      <c r="C419" s="113"/>
      <c r="D419" s="113"/>
      <c r="E419" s="113"/>
      <c r="F419" s="113"/>
      <c r="G419" s="113"/>
      <c r="H419" s="114"/>
      <c r="I419" s="114"/>
      <c r="J419" s="114"/>
      <c r="K419" s="114"/>
      <c r="L419" s="114"/>
      <c r="M419" s="114"/>
      <c r="N419" s="114"/>
    </row>
    <row r="420" spans="2:14">
      <c r="B420" s="113"/>
      <c r="C420" s="113"/>
      <c r="D420" s="113"/>
      <c r="E420" s="113"/>
      <c r="F420" s="113"/>
      <c r="G420" s="113"/>
      <c r="H420" s="114"/>
      <c r="I420" s="114"/>
      <c r="J420" s="114"/>
      <c r="K420" s="114"/>
      <c r="L420" s="114"/>
      <c r="M420" s="114"/>
      <c r="N420" s="114"/>
    </row>
    <row r="421" spans="2:14">
      <c r="B421" s="113"/>
      <c r="C421" s="113"/>
      <c r="D421" s="113"/>
      <c r="E421" s="113"/>
      <c r="F421" s="113"/>
      <c r="G421" s="113"/>
      <c r="H421" s="114"/>
      <c r="I421" s="114"/>
      <c r="J421" s="114"/>
      <c r="K421" s="114"/>
      <c r="L421" s="114"/>
      <c r="M421" s="114"/>
      <c r="N421" s="114"/>
    </row>
    <row r="422" spans="2:14">
      <c r="B422" s="113"/>
      <c r="C422" s="113"/>
      <c r="D422" s="113"/>
      <c r="E422" s="113"/>
      <c r="F422" s="113"/>
      <c r="G422" s="113"/>
      <c r="H422" s="114"/>
      <c r="I422" s="114"/>
      <c r="J422" s="114"/>
      <c r="K422" s="114"/>
      <c r="L422" s="114"/>
      <c r="M422" s="114"/>
      <c r="N422" s="114"/>
    </row>
    <row r="423" spans="2:14">
      <c r="B423" s="113"/>
      <c r="C423" s="113"/>
      <c r="D423" s="113"/>
      <c r="E423" s="113"/>
      <c r="F423" s="113"/>
      <c r="G423" s="113"/>
      <c r="H423" s="114"/>
      <c r="I423" s="114"/>
      <c r="J423" s="114"/>
      <c r="K423" s="114"/>
      <c r="L423" s="114"/>
      <c r="M423" s="114"/>
      <c r="N423" s="114"/>
    </row>
    <row r="424" spans="2:14">
      <c r="B424" s="113"/>
      <c r="C424" s="113"/>
      <c r="D424" s="113"/>
      <c r="E424" s="113"/>
      <c r="F424" s="113"/>
      <c r="G424" s="113"/>
      <c r="H424" s="114"/>
      <c r="I424" s="114"/>
      <c r="J424" s="114"/>
      <c r="K424" s="114"/>
      <c r="L424" s="114"/>
      <c r="M424" s="114"/>
      <c r="N424" s="114"/>
    </row>
    <row r="425" spans="2:14">
      <c r="B425" s="113"/>
      <c r="C425" s="113"/>
      <c r="D425" s="113"/>
      <c r="E425" s="113"/>
      <c r="F425" s="113"/>
      <c r="G425" s="113"/>
      <c r="H425" s="114"/>
      <c r="I425" s="114"/>
      <c r="J425" s="114"/>
      <c r="K425" s="114"/>
      <c r="L425" s="114"/>
      <c r="M425" s="114"/>
      <c r="N425" s="114"/>
    </row>
    <row r="426" spans="2:14">
      <c r="B426" s="113"/>
      <c r="C426" s="113"/>
      <c r="D426" s="113"/>
      <c r="E426" s="113"/>
      <c r="F426" s="113"/>
      <c r="G426" s="113"/>
      <c r="H426" s="114"/>
      <c r="I426" s="114"/>
      <c r="J426" s="114"/>
      <c r="K426" s="114"/>
      <c r="L426" s="114"/>
      <c r="M426" s="114"/>
      <c r="N426" s="114"/>
    </row>
    <row r="427" spans="2:14">
      <c r="B427" s="113"/>
      <c r="C427" s="113"/>
      <c r="D427" s="113"/>
      <c r="E427" s="113"/>
      <c r="F427" s="113"/>
      <c r="G427" s="113"/>
      <c r="H427" s="114"/>
      <c r="I427" s="114"/>
      <c r="J427" s="114"/>
      <c r="K427" s="114"/>
      <c r="L427" s="114"/>
      <c r="M427" s="114"/>
      <c r="N427" s="114"/>
    </row>
    <row r="428" spans="2:14">
      <c r="B428" s="113"/>
      <c r="C428" s="113"/>
      <c r="D428" s="113"/>
      <c r="E428" s="113"/>
      <c r="F428" s="113"/>
      <c r="G428" s="113"/>
      <c r="H428" s="114"/>
      <c r="I428" s="114"/>
      <c r="J428" s="114"/>
      <c r="K428" s="114"/>
      <c r="L428" s="114"/>
      <c r="M428" s="114"/>
      <c r="N428" s="114"/>
    </row>
    <row r="429" spans="2:14">
      <c r="B429" s="113"/>
      <c r="C429" s="113"/>
      <c r="D429" s="113"/>
      <c r="E429" s="113"/>
      <c r="F429" s="113"/>
      <c r="G429" s="113"/>
      <c r="H429" s="114"/>
      <c r="I429" s="114"/>
      <c r="J429" s="114"/>
      <c r="K429" s="114"/>
      <c r="L429" s="114"/>
      <c r="M429" s="114"/>
      <c r="N429" s="114"/>
    </row>
    <row r="430" spans="2:14">
      <c r="B430" s="113"/>
      <c r="C430" s="113"/>
      <c r="D430" s="113"/>
      <c r="E430" s="113"/>
      <c r="F430" s="113"/>
      <c r="G430" s="113"/>
      <c r="H430" s="114"/>
      <c r="I430" s="114"/>
      <c r="J430" s="114"/>
      <c r="K430" s="114"/>
      <c r="L430" s="114"/>
      <c r="M430" s="114"/>
      <c r="N430" s="114"/>
    </row>
    <row r="431" spans="2:14">
      <c r="B431" s="113"/>
      <c r="C431" s="113"/>
      <c r="D431" s="113"/>
      <c r="E431" s="113"/>
      <c r="F431" s="113"/>
      <c r="G431" s="113"/>
      <c r="H431" s="114"/>
      <c r="I431" s="114"/>
      <c r="J431" s="114"/>
      <c r="K431" s="114"/>
      <c r="L431" s="114"/>
      <c r="M431" s="114"/>
      <c r="N431" s="114"/>
    </row>
    <row r="432" spans="2:14">
      <c r="B432" s="113"/>
      <c r="C432" s="113"/>
      <c r="D432" s="113"/>
      <c r="E432" s="113"/>
      <c r="F432" s="113"/>
      <c r="G432" s="113"/>
      <c r="H432" s="114"/>
      <c r="I432" s="114"/>
      <c r="J432" s="114"/>
      <c r="K432" s="114"/>
      <c r="L432" s="114"/>
      <c r="M432" s="114"/>
      <c r="N432" s="114"/>
    </row>
    <row r="433" spans="2:14">
      <c r="B433" s="113"/>
      <c r="C433" s="113"/>
      <c r="D433" s="113"/>
      <c r="E433" s="113"/>
      <c r="F433" s="113"/>
      <c r="G433" s="113"/>
      <c r="H433" s="114"/>
      <c r="I433" s="114"/>
      <c r="J433" s="114"/>
      <c r="K433" s="114"/>
      <c r="L433" s="114"/>
      <c r="M433" s="114"/>
      <c r="N433" s="114"/>
    </row>
    <row r="434" spans="2:14">
      <c r="B434" s="113"/>
      <c r="C434" s="113"/>
      <c r="D434" s="113"/>
      <c r="E434" s="113"/>
      <c r="F434" s="113"/>
      <c r="G434" s="113"/>
      <c r="H434" s="114"/>
      <c r="I434" s="114"/>
      <c r="J434" s="114"/>
      <c r="K434" s="114"/>
      <c r="L434" s="114"/>
      <c r="M434" s="114"/>
      <c r="N434" s="114"/>
    </row>
    <row r="435" spans="2:14">
      <c r="B435" s="113"/>
      <c r="C435" s="113"/>
      <c r="D435" s="113"/>
      <c r="E435" s="113"/>
      <c r="F435" s="113"/>
      <c r="G435" s="113"/>
      <c r="H435" s="114"/>
      <c r="I435" s="114"/>
      <c r="J435" s="114"/>
      <c r="K435" s="114"/>
      <c r="L435" s="114"/>
      <c r="M435" s="114"/>
      <c r="N435" s="114"/>
    </row>
    <row r="436" spans="2:14">
      <c r="B436" s="113"/>
      <c r="C436" s="113"/>
      <c r="D436" s="113"/>
      <c r="E436" s="113"/>
      <c r="F436" s="113"/>
      <c r="G436" s="113"/>
      <c r="H436" s="114"/>
      <c r="I436" s="114"/>
      <c r="J436" s="114"/>
      <c r="K436" s="114"/>
      <c r="L436" s="114"/>
      <c r="M436" s="114"/>
      <c r="N436" s="114"/>
    </row>
    <row r="437" spans="2:14">
      <c r="B437" s="113"/>
      <c r="C437" s="113"/>
      <c r="D437" s="113"/>
      <c r="E437" s="113"/>
      <c r="F437" s="113"/>
      <c r="G437" s="113"/>
      <c r="H437" s="114"/>
      <c r="I437" s="114"/>
      <c r="J437" s="114"/>
      <c r="K437" s="114"/>
      <c r="L437" s="114"/>
      <c r="M437" s="114"/>
      <c r="N437" s="114"/>
    </row>
    <row r="438" spans="2:14">
      <c r="B438" s="113"/>
      <c r="C438" s="113"/>
      <c r="D438" s="113"/>
      <c r="E438" s="113"/>
      <c r="F438" s="113"/>
      <c r="G438" s="113"/>
      <c r="H438" s="114"/>
      <c r="I438" s="114"/>
      <c r="J438" s="114"/>
      <c r="K438" s="114"/>
      <c r="L438" s="114"/>
      <c r="M438" s="114"/>
      <c r="N438" s="114"/>
    </row>
    <row r="439" spans="2:14">
      <c r="B439" s="113"/>
      <c r="C439" s="113"/>
      <c r="D439" s="113"/>
      <c r="E439" s="113"/>
      <c r="F439" s="113"/>
      <c r="G439" s="113"/>
      <c r="H439" s="114"/>
      <c r="I439" s="114"/>
      <c r="J439" s="114"/>
      <c r="K439" s="114"/>
      <c r="L439" s="114"/>
      <c r="M439" s="114"/>
      <c r="N439" s="114"/>
    </row>
    <row r="440" spans="2:14">
      <c r="B440" s="113"/>
      <c r="C440" s="113"/>
      <c r="D440" s="113"/>
      <c r="E440" s="113"/>
      <c r="F440" s="113"/>
      <c r="G440" s="113"/>
      <c r="H440" s="114"/>
      <c r="I440" s="114"/>
      <c r="J440" s="114"/>
      <c r="K440" s="114"/>
      <c r="L440" s="114"/>
      <c r="M440" s="114"/>
      <c r="N440" s="114"/>
    </row>
    <row r="441" spans="2:14">
      <c r="B441" s="113"/>
      <c r="C441" s="113"/>
      <c r="D441" s="113"/>
      <c r="E441" s="113"/>
      <c r="F441" s="113"/>
      <c r="G441" s="113"/>
      <c r="H441" s="114"/>
      <c r="I441" s="114"/>
      <c r="J441" s="114"/>
      <c r="K441" s="114"/>
      <c r="L441" s="114"/>
      <c r="M441" s="114"/>
      <c r="N441" s="114"/>
    </row>
    <row r="442" spans="2:14">
      <c r="B442" s="113"/>
      <c r="C442" s="113"/>
      <c r="D442" s="113"/>
      <c r="E442" s="113"/>
      <c r="F442" s="113"/>
      <c r="G442" s="113"/>
      <c r="H442" s="114"/>
      <c r="I442" s="114"/>
      <c r="J442" s="114"/>
      <c r="K442" s="114"/>
      <c r="L442" s="114"/>
      <c r="M442" s="114"/>
      <c r="N442" s="114"/>
    </row>
    <row r="443" spans="2:14">
      <c r="B443" s="113"/>
      <c r="C443" s="113"/>
      <c r="D443" s="113"/>
      <c r="E443" s="113"/>
      <c r="F443" s="113"/>
      <c r="G443" s="113"/>
      <c r="H443" s="114"/>
      <c r="I443" s="114"/>
      <c r="J443" s="114"/>
      <c r="K443" s="114"/>
      <c r="L443" s="114"/>
      <c r="M443" s="114"/>
      <c r="N443" s="114"/>
    </row>
    <row r="444" spans="2:14">
      <c r="B444" s="113"/>
      <c r="C444" s="113"/>
      <c r="D444" s="113"/>
      <c r="E444" s="113"/>
      <c r="F444" s="113"/>
      <c r="G444" s="113"/>
      <c r="H444" s="114"/>
      <c r="I444" s="114"/>
      <c r="J444" s="114"/>
      <c r="K444" s="114"/>
      <c r="L444" s="114"/>
      <c r="M444" s="114"/>
      <c r="N444" s="114"/>
    </row>
    <row r="445" spans="2:14">
      <c r="B445" s="113"/>
      <c r="C445" s="113"/>
      <c r="D445" s="113"/>
      <c r="E445" s="113"/>
      <c r="F445" s="113"/>
      <c r="G445" s="113"/>
      <c r="H445" s="114"/>
      <c r="I445" s="114"/>
      <c r="J445" s="114"/>
      <c r="K445" s="114"/>
      <c r="L445" s="114"/>
      <c r="M445" s="114"/>
      <c r="N445" s="114"/>
    </row>
    <row r="446" spans="2:14">
      <c r="B446" s="113"/>
      <c r="C446" s="113"/>
      <c r="D446" s="113"/>
      <c r="E446" s="113"/>
      <c r="F446" s="113"/>
      <c r="G446" s="113"/>
      <c r="H446" s="114"/>
      <c r="I446" s="114"/>
      <c r="J446" s="114"/>
      <c r="K446" s="114"/>
      <c r="L446" s="114"/>
      <c r="M446" s="114"/>
      <c r="N446" s="114"/>
    </row>
    <row r="447" spans="2:14">
      <c r="B447" s="113"/>
      <c r="C447" s="113"/>
      <c r="D447" s="113"/>
      <c r="E447" s="113"/>
      <c r="F447" s="113"/>
      <c r="G447" s="113"/>
      <c r="H447" s="114"/>
      <c r="I447" s="114"/>
      <c r="J447" s="114"/>
      <c r="K447" s="114"/>
      <c r="L447" s="114"/>
      <c r="M447" s="114"/>
      <c r="N447" s="114"/>
    </row>
    <row r="448" spans="2:14">
      <c r="B448" s="113"/>
      <c r="C448" s="113"/>
      <c r="D448" s="113"/>
      <c r="E448" s="113"/>
      <c r="F448" s="113"/>
      <c r="G448" s="113"/>
      <c r="H448" s="114"/>
      <c r="I448" s="114"/>
      <c r="J448" s="114"/>
      <c r="K448" s="114"/>
      <c r="L448" s="114"/>
      <c r="M448" s="114"/>
      <c r="N448" s="114"/>
    </row>
    <row r="449" spans="2:14">
      <c r="B449" s="113"/>
      <c r="C449" s="113"/>
      <c r="D449" s="113"/>
      <c r="E449" s="113"/>
      <c r="F449" s="113"/>
      <c r="G449" s="113"/>
      <c r="H449" s="114"/>
      <c r="I449" s="114"/>
      <c r="J449" s="114"/>
      <c r="K449" s="114"/>
      <c r="L449" s="114"/>
      <c r="M449" s="114"/>
      <c r="N449" s="114"/>
    </row>
    <row r="450" spans="2:14">
      <c r="B450" s="113"/>
      <c r="C450" s="113"/>
      <c r="D450" s="113"/>
      <c r="E450" s="113"/>
      <c r="F450" s="113"/>
      <c r="G450" s="113"/>
      <c r="H450" s="114"/>
      <c r="I450" s="114"/>
      <c r="J450" s="114"/>
      <c r="K450" s="114"/>
      <c r="L450" s="114"/>
      <c r="M450" s="114"/>
      <c r="N450" s="114"/>
    </row>
    <row r="451" spans="2:14">
      <c r="B451" s="113"/>
      <c r="C451" s="113"/>
      <c r="D451" s="113"/>
      <c r="E451" s="113"/>
      <c r="F451" s="113"/>
      <c r="G451" s="113"/>
      <c r="H451" s="114"/>
      <c r="I451" s="114"/>
      <c r="J451" s="114"/>
      <c r="K451" s="114"/>
      <c r="L451" s="114"/>
      <c r="M451" s="114"/>
      <c r="N451" s="114"/>
    </row>
    <row r="452" spans="2:14">
      <c r="B452" s="113"/>
      <c r="C452" s="113"/>
      <c r="D452" s="113"/>
      <c r="E452" s="113"/>
      <c r="F452" s="113"/>
      <c r="G452" s="113"/>
      <c r="H452" s="114"/>
      <c r="I452" s="114"/>
      <c r="J452" s="114"/>
      <c r="K452" s="114"/>
      <c r="L452" s="114"/>
      <c r="M452" s="114"/>
      <c r="N452" s="114"/>
    </row>
    <row r="453" spans="2:14">
      <c r="B453" s="113"/>
      <c r="C453" s="113"/>
      <c r="D453" s="113"/>
      <c r="E453" s="113"/>
      <c r="F453" s="113"/>
      <c r="G453" s="113"/>
      <c r="H453" s="114"/>
      <c r="I453" s="114"/>
      <c r="J453" s="114"/>
      <c r="K453" s="114"/>
      <c r="L453" s="114"/>
      <c r="M453" s="114"/>
      <c r="N453" s="114"/>
    </row>
    <row r="454" spans="2:14">
      <c r="B454" s="113"/>
      <c r="C454" s="113"/>
      <c r="D454" s="113"/>
      <c r="E454" s="113"/>
      <c r="F454" s="113"/>
      <c r="G454" s="113"/>
      <c r="H454" s="114"/>
      <c r="I454" s="114"/>
      <c r="J454" s="114"/>
      <c r="K454" s="114"/>
      <c r="L454" s="114"/>
      <c r="M454" s="114"/>
      <c r="N454" s="114"/>
    </row>
    <row r="455" spans="2:14">
      <c r="B455" s="113"/>
      <c r="C455" s="113"/>
      <c r="D455" s="113"/>
      <c r="E455" s="113"/>
      <c r="F455" s="113"/>
      <c r="G455" s="113"/>
      <c r="H455" s="114"/>
      <c r="I455" s="114"/>
      <c r="J455" s="114"/>
      <c r="K455" s="114"/>
      <c r="L455" s="114"/>
      <c r="M455" s="114"/>
      <c r="N455" s="114"/>
    </row>
    <row r="456" spans="2:14">
      <c r="B456" s="113"/>
      <c r="C456" s="113"/>
      <c r="D456" s="113"/>
      <c r="E456" s="113"/>
      <c r="F456" s="113"/>
      <c r="G456" s="113"/>
      <c r="H456" s="114"/>
      <c r="I456" s="114"/>
      <c r="J456" s="114"/>
      <c r="K456" s="114"/>
      <c r="L456" s="114"/>
      <c r="M456" s="114"/>
      <c r="N456" s="114"/>
    </row>
    <row r="457" spans="2:14">
      <c r="B457" s="113"/>
      <c r="C457" s="113"/>
      <c r="D457" s="113"/>
      <c r="E457" s="113"/>
      <c r="F457" s="113"/>
      <c r="G457" s="113"/>
      <c r="H457" s="114"/>
      <c r="I457" s="114"/>
      <c r="J457" s="114"/>
      <c r="K457" s="114"/>
      <c r="L457" s="114"/>
      <c r="M457" s="114"/>
      <c r="N457" s="114"/>
    </row>
    <row r="458" spans="2:14">
      <c r="B458" s="113"/>
      <c r="C458" s="113"/>
      <c r="D458" s="113"/>
      <c r="E458" s="113"/>
      <c r="F458" s="113"/>
      <c r="G458" s="113"/>
      <c r="H458" s="114"/>
      <c r="I458" s="114"/>
      <c r="J458" s="114"/>
      <c r="K458" s="114"/>
      <c r="L458" s="114"/>
      <c r="M458" s="114"/>
      <c r="N458" s="114"/>
    </row>
    <row r="459" spans="2:14">
      <c r="B459" s="113"/>
      <c r="C459" s="113"/>
      <c r="D459" s="113"/>
      <c r="E459" s="113"/>
      <c r="F459" s="113"/>
      <c r="G459" s="113"/>
      <c r="H459" s="114"/>
      <c r="I459" s="114"/>
      <c r="J459" s="114"/>
      <c r="K459" s="114"/>
      <c r="L459" s="114"/>
      <c r="M459" s="114"/>
      <c r="N459" s="114"/>
    </row>
    <row r="460" spans="2:14">
      <c r="B460" s="113"/>
      <c r="C460" s="113"/>
      <c r="D460" s="113"/>
      <c r="E460" s="113"/>
      <c r="F460" s="113"/>
      <c r="G460" s="113"/>
      <c r="H460" s="114"/>
      <c r="I460" s="114"/>
      <c r="J460" s="114"/>
      <c r="K460" s="114"/>
      <c r="L460" s="114"/>
      <c r="M460" s="114"/>
      <c r="N460" s="114"/>
    </row>
    <row r="461" spans="2:14">
      <c r="B461" s="113"/>
      <c r="C461" s="113"/>
      <c r="D461" s="113"/>
      <c r="E461" s="113"/>
      <c r="F461" s="113"/>
      <c r="G461" s="113"/>
      <c r="H461" s="114"/>
      <c r="I461" s="114"/>
      <c r="J461" s="114"/>
      <c r="K461" s="114"/>
      <c r="L461" s="114"/>
      <c r="M461" s="114"/>
      <c r="N461" s="114"/>
    </row>
    <row r="462" spans="2:14">
      <c r="B462" s="113"/>
      <c r="C462" s="113"/>
      <c r="D462" s="113"/>
      <c r="E462" s="113"/>
      <c r="F462" s="113"/>
      <c r="G462" s="113"/>
      <c r="H462" s="114"/>
      <c r="I462" s="114"/>
      <c r="J462" s="114"/>
      <c r="K462" s="114"/>
      <c r="L462" s="114"/>
      <c r="M462" s="114"/>
      <c r="N462" s="114"/>
    </row>
    <row r="463" spans="2:14">
      <c r="B463" s="113"/>
      <c r="C463" s="113"/>
      <c r="D463" s="113"/>
      <c r="E463" s="113"/>
      <c r="F463" s="113"/>
      <c r="G463" s="113"/>
      <c r="H463" s="114"/>
      <c r="I463" s="114"/>
      <c r="J463" s="114"/>
      <c r="K463" s="114"/>
      <c r="L463" s="114"/>
      <c r="M463" s="114"/>
      <c r="N463" s="114"/>
    </row>
    <row r="464" spans="2:14">
      <c r="B464" s="113"/>
      <c r="C464" s="113"/>
      <c r="D464" s="113"/>
      <c r="E464" s="113"/>
      <c r="F464" s="113"/>
      <c r="G464" s="113"/>
      <c r="H464" s="114"/>
      <c r="I464" s="114"/>
      <c r="J464" s="114"/>
      <c r="K464" s="114"/>
      <c r="L464" s="114"/>
      <c r="M464" s="114"/>
      <c r="N464" s="114"/>
    </row>
    <row r="465" spans="2:14">
      <c r="B465" s="113"/>
      <c r="C465" s="113"/>
      <c r="D465" s="113"/>
      <c r="E465" s="113"/>
      <c r="F465" s="113"/>
      <c r="G465" s="113"/>
      <c r="H465" s="114"/>
      <c r="I465" s="114"/>
      <c r="J465" s="114"/>
      <c r="K465" s="114"/>
      <c r="L465" s="114"/>
      <c r="M465" s="114"/>
      <c r="N465" s="114"/>
    </row>
    <row r="466" spans="2:14">
      <c r="B466" s="113"/>
      <c r="C466" s="113"/>
      <c r="D466" s="113"/>
      <c r="E466" s="113"/>
      <c r="F466" s="113"/>
      <c r="G466" s="113"/>
      <c r="H466" s="114"/>
      <c r="I466" s="114"/>
      <c r="J466" s="114"/>
      <c r="K466" s="114"/>
      <c r="L466" s="114"/>
      <c r="M466" s="114"/>
      <c r="N466" s="114"/>
    </row>
    <row r="467" spans="2:14">
      <c r="B467" s="113"/>
      <c r="C467" s="113"/>
      <c r="D467" s="113"/>
      <c r="E467" s="113"/>
      <c r="F467" s="113"/>
      <c r="G467" s="113"/>
      <c r="H467" s="114"/>
      <c r="I467" s="114"/>
      <c r="J467" s="114"/>
      <c r="K467" s="114"/>
      <c r="L467" s="114"/>
      <c r="M467" s="114"/>
      <c r="N467" s="114"/>
    </row>
    <row r="468" spans="2:14">
      <c r="B468" s="113"/>
      <c r="C468" s="113"/>
      <c r="D468" s="113"/>
      <c r="E468" s="113"/>
      <c r="F468" s="113"/>
      <c r="G468" s="113"/>
      <c r="H468" s="114"/>
      <c r="I468" s="114"/>
      <c r="J468" s="114"/>
      <c r="K468" s="114"/>
      <c r="L468" s="114"/>
      <c r="M468" s="114"/>
      <c r="N468" s="114"/>
    </row>
    <row r="469" spans="2:14">
      <c r="B469" s="113"/>
      <c r="C469" s="113"/>
      <c r="D469" s="113"/>
      <c r="E469" s="113"/>
      <c r="F469" s="113"/>
      <c r="G469" s="113"/>
      <c r="H469" s="114"/>
      <c r="I469" s="114"/>
      <c r="J469" s="114"/>
      <c r="K469" s="114"/>
      <c r="L469" s="114"/>
      <c r="M469" s="114"/>
      <c r="N469" s="114"/>
    </row>
    <row r="470" spans="2:14">
      <c r="B470" s="113"/>
      <c r="C470" s="113"/>
      <c r="D470" s="113"/>
      <c r="E470" s="113"/>
      <c r="F470" s="113"/>
      <c r="G470" s="113"/>
      <c r="H470" s="114"/>
      <c r="I470" s="114"/>
      <c r="J470" s="114"/>
      <c r="K470" s="114"/>
      <c r="L470" s="114"/>
      <c r="M470" s="114"/>
      <c r="N470" s="114"/>
    </row>
    <row r="471" spans="2:14">
      <c r="B471" s="113"/>
      <c r="C471" s="113"/>
      <c r="D471" s="113"/>
      <c r="E471" s="113"/>
      <c r="F471" s="113"/>
      <c r="G471" s="113"/>
      <c r="H471" s="114"/>
      <c r="I471" s="114"/>
      <c r="J471" s="114"/>
      <c r="K471" s="114"/>
      <c r="L471" s="114"/>
      <c r="M471" s="114"/>
      <c r="N471" s="114"/>
    </row>
    <row r="472" spans="2:14">
      <c r="B472" s="113"/>
      <c r="C472" s="113"/>
      <c r="D472" s="113"/>
      <c r="E472" s="113"/>
      <c r="F472" s="113"/>
      <c r="G472" s="113"/>
      <c r="H472" s="114"/>
      <c r="I472" s="114"/>
      <c r="J472" s="114"/>
      <c r="K472" s="114"/>
      <c r="L472" s="114"/>
      <c r="M472" s="114"/>
      <c r="N472" s="114"/>
    </row>
    <row r="473" spans="2:14">
      <c r="B473" s="113"/>
      <c r="C473" s="113"/>
      <c r="D473" s="113"/>
      <c r="E473" s="113"/>
      <c r="F473" s="113"/>
      <c r="G473" s="113"/>
      <c r="H473" s="114"/>
      <c r="I473" s="114"/>
      <c r="J473" s="114"/>
      <c r="K473" s="114"/>
      <c r="L473" s="114"/>
      <c r="M473" s="114"/>
      <c r="N473" s="114"/>
    </row>
    <row r="474" spans="2:14">
      <c r="B474" s="113"/>
      <c r="C474" s="113"/>
      <c r="D474" s="113"/>
      <c r="E474" s="113"/>
      <c r="F474" s="113"/>
      <c r="G474" s="113"/>
      <c r="H474" s="114"/>
      <c r="I474" s="114"/>
      <c r="J474" s="114"/>
      <c r="K474" s="114"/>
      <c r="L474" s="114"/>
      <c r="M474" s="114"/>
      <c r="N474" s="114"/>
    </row>
    <row r="475" spans="2:14">
      <c r="B475" s="113"/>
      <c r="C475" s="113"/>
      <c r="D475" s="113"/>
      <c r="E475" s="113"/>
      <c r="F475" s="113"/>
      <c r="G475" s="113"/>
      <c r="H475" s="114"/>
      <c r="I475" s="114"/>
      <c r="J475" s="114"/>
      <c r="K475" s="114"/>
      <c r="L475" s="114"/>
      <c r="M475" s="114"/>
      <c r="N475" s="114"/>
    </row>
    <row r="476" spans="2:14">
      <c r="B476" s="113"/>
      <c r="C476" s="113"/>
      <c r="D476" s="113"/>
      <c r="E476" s="113"/>
      <c r="F476" s="113"/>
      <c r="G476" s="113"/>
      <c r="H476" s="114"/>
      <c r="I476" s="114"/>
      <c r="J476" s="114"/>
      <c r="K476" s="114"/>
      <c r="L476" s="114"/>
      <c r="M476" s="114"/>
      <c r="N476" s="114"/>
    </row>
    <row r="477" spans="2:14">
      <c r="B477" s="113"/>
      <c r="C477" s="113"/>
      <c r="D477" s="113"/>
      <c r="E477" s="113"/>
      <c r="F477" s="113"/>
      <c r="G477" s="113"/>
      <c r="H477" s="114"/>
      <c r="I477" s="114"/>
      <c r="J477" s="114"/>
      <c r="K477" s="114"/>
      <c r="L477" s="114"/>
      <c r="M477" s="114"/>
      <c r="N477" s="114"/>
    </row>
    <row r="478" spans="2:14">
      <c r="B478" s="113"/>
      <c r="C478" s="113"/>
      <c r="D478" s="113"/>
      <c r="E478" s="113"/>
      <c r="F478" s="113"/>
      <c r="G478" s="113"/>
      <c r="H478" s="114"/>
      <c r="I478" s="114"/>
      <c r="J478" s="114"/>
      <c r="K478" s="114"/>
      <c r="L478" s="114"/>
      <c r="M478" s="114"/>
      <c r="N478" s="114"/>
    </row>
    <row r="479" spans="2:14">
      <c r="B479" s="113"/>
      <c r="C479" s="113"/>
      <c r="D479" s="113"/>
      <c r="E479" s="113"/>
      <c r="F479" s="113"/>
      <c r="G479" s="113"/>
      <c r="H479" s="114"/>
      <c r="I479" s="114"/>
      <c r="J479" s="114"/>
      <c r="K479" s="114"/>
      <c r="L479" s="114"/>
      <c r="M479" s="114"/>
      <c r="N479" s="114"/>
    </row>
    <row r="480" spans="2:14">
      <c r="B480" s="113"/>
      <c r="C480" s="113"/>
      <c r="D480" s="113"/>
      <c r="E480" s="113"/>
      <c r="F480" s="113"/>
      <c r="G480" s="113"/>
      <c r="H480" s="114"/>
      <c r="I480" s="114"/>
      <c r="J480" s="114"/>
      <c r="K480" s="114"/>
      <c r="L480" s="114"/>
      <c r="M480" s="114"/>
      <c r="N480" s="114"/>
    </row>
    <row r="481" spans="2:14">
      <c r="B481" s="113"/>
      <c r="C481" s="113"/>
      <c r="D481" s="113"/>
      <c r="E481" s="113"/>
      <c r="F481" s="113"/>
      <c r="G481" s="113"/>
      <c r="H481" s="114"/>
      <c r="I481" s="114"/>
      <c r="J481" s="114"/>
      <c r="K481" s="114"/>
      <c r="L481" s="114"/>
      <c r="M481" s="114"/>
      <c r="N481" s="114"/>
    </row>
    <row r="482" spans="2:14">
      <c r="B482" s="113"/>
      <c r="C482" s="113"/>
      <c r="D482" s="113"/>
      <c r="E482" s="113"/>
      <c r="F482" s="113"/>
      <c r="G482" s="113"/>
      <c r="H482" s="114"/>
      <c r="I482" s="114"/>
      <c r="J482" s="114"/>
      <c r="K482" s="114"/>
      <c r="L482" s="114"/>
      <c r="M482" s="114"/>
      <c r="N482" s="114"/>
    </row>
    <row r="483" spans="2:14">
      <c r="B483" s="113"/>
      <c r="C483" s="113"/>
      <c r="D483" s="113"/>
      <c r="E483" s="113"/>
      <c r="F483" s="113"/>
      <c r="G483" s="113"/>
      <c r="H483" s="114"/>
      <c r="I483" s="114"/>
      <c r="J483" s="114"/>
      <c r="K483" s="114"/>
      <c r="L483" s="114"/>
      <c r="M483" s="114"/>
      <c r="N483" s="114"/>
    </row>
    <row r="484" spans="2:14">
      <c r="B484" s="113"/>
      <c r="C484" s="113"/>
      <c r="D484" s="113"/>
      <c r="E484" s="113"/>
      <c r="F484" s="113"/>
      <c r="G484" s="113"/>
      <c r="H484" s="114"/>
      <c r="I484" s="114"/>
      <c r="J484" s="114"/>
      <c r="K484" s="114"/>
      <c r="L484" s="114"/>
      <c r="M484" s="114"/>
      <c r="N484" s="114"/>
    </row>
    <row r="485" spans="2:14">
      <c r="B485" s="113"/>
      <c r="C485" s="113"/>
      <c r="D485" s="113"/>
      <c r="E485" s="113"/>
      <c r="F485" s="113"/>
      <c r="G485" s="113"/>
      <c r="H485" s="114"/>
      <c r="I485" s="114"/>
      <c r="J485" s="114"/>
      <c r="K485" s="114"/>
      <c r="L485" s="114"/>
      <c r="M485" s="114"/>
      <c r="N485" s="114"/>
    </row>
    <row r="486" spans="2:14">
      <c r="B486" s="113"/>
      <c r="C486" s="113"/>
      <c r="D486" s="113"/>
      <c r="E486" s="113"/>
      <c r="F486" s="113"/>
      <c r="G486" s="113"/>
      <c r="H486" s="114"/>
      <c r="I486" s="114"/>
      <c r="J486" s="114"/>
      <c r="K486" s="114"/>
      <c r="L486" s="114"/>
      <c r="M486" s="114"/>
      <c r="N486" s="114"/>
    </row>
    <row r="487" spans="2:14">
      <c r="B487" s="113"/>
      <c r="C487" s="113"/>
      <c r="D487" s="113"/>
      <c r="E487" s="113"/>
      <c r="F487" s="113"/>
      <c r="G487" s="113"/>
      <c r="H487" s="114"/>
      <c r="I487" s="114"/>
      <c r="J487" s="114"/>
      <c r="K487" s="114"/>
      <c r="L487" s="114"/>
      <c r="M487" s="114"/>
      <c r="N487" s="114"/>
    </row>
    <row r="488" spans="2:14">
      <c r="B488" s="113"/>
      <c r="C488" s="113"/>
      <c r="D488" s="113"/>
      <c r="E488" s="113"/>
      <c r="F488" s="113"/>
      <c r="G488" s="113"/>
      <c r="H488" s="114"/>
      <c r="I488" s="114"/>
      <c r="J488" s="114"/>
      <c r="K488" s="114"/>
      <c r="L488" s="114"/>
      <c r="M488" s="114"/>
      <c r="N488" s="114"/>
    </row>
    <row r="489" spans="2:14">
      <c r="B489" s="113"/>
      <c r="C489" s="113"/>
      <c r="D489" s="113"/>
      <c r="E489" s="113"/>
      <c r="F489" s="113"/>
      <c r="G489" s="113"/>
      <c r="H489" s="114"/>
      <c r="I489" s="114"/>
      <c r="J489" s="114"/>
      <c r="K489" s="114"/>
      <c r="L489" s="114"/>
      <c r="M489" s="114"/>
      <c r="N489" s="114"/>
    </row>
    <row r="490" spans="2:14">
      <c r="B490" s="113"/>
      <c r="C490" s="113"/>
      <c r="D490" s="113"/>
      <c r="E490" s="113"/>
      <c r="F490" s="113"/>
      <c r="G490" s="113"/>
      <c r="H490" s="114"/>
      <c r="I490" s="114"/>
      <c r="J490" s="114"/>
      <c r="K490" s="114"/>
      <c r="L490" s="114"/>
      <c r="M490" s="114"/>
      <c r="N490" s="114"/>
    </row>
    <row r="491" spans="2:14">
      <c r="B491" s="113"/>
      <c r="C491" s="113"/>
      <c r="D491" s="113"/>
      <c r="E491" s="113"/>
      <c r="F491" s="113"/>
      <c r="G491" s="113"/>
      <c r="H491" s="114"/>
      <c r="I491" s="114"/>
      <c r="J491" s="114"/>
      <c r="K491" s="114"/>
      <c r="L491" s="114"/>
      <c r="M491" s="114"/>
      <c r="N491" s="114"/>
    </row>
    <row r="492" spans="2:14">
      <c r="B492" s="113"/>
      <c r="C492" s="113"/>
      <c r="D492" s="113"/>
      <c r="E492" s="113"/>
      <c r="F492" s="113"/>
      <c r="G492" s="113"/>
      <c r="H492" s="114"/>
      <c r="I492" s="114"/>
      <c r="J492" s="114"/>
      <c r="K492" s="114"/>
      <c r="L492" s="114"/>
      <c r="M492" s="114"/>
      <c r="N492" s="114"/>
    </row>
    <row r="493" spans="2:14">
      <c r="B493" s="113"/>
      <c r="C493" s="113"/>
      <c r="D493" s="113"/>
      <c r="E493" s="113"/>
      <c r="F493" s="113"/>
      <c r="G493" s="113"/>
      <c r="H493" s="114"/>
      <c r="I493" s="114"/>
      <c r="J493" s="114"/>
      <c r="K493" s="114"/>
      <c r="L493" s="114"/>
      <c r="M493" s="114"/>
      <c r="N493" s="114"/>
    </row>
    <row r="494" spans="2:14">
      <c r="B494" s="113"/>
      <c r="C494" s="113"/>
      <c r="D494" s="113"/>
      <c r="E494" s="113"/>
      <c r="F494" s="113"/>
      <c r="G494" s="113"/>
      <c r="H494" s="114"/>
      <c r="I494" s="114"/>
      <c r="J494" s="114"/>
      <c r="K494" s="114"/>
      <c r="L494" s="114"/>
      <c r="M494" s="114"/>
      <c r="N494" s="114"/>
    </row>
    <row r="495" spans="2:14">
      <c r="B495" s="113"/>
      <c r="C495" s="113"/>
      <c r="D495" s="113"/>
      <c r="E495" s="113"/>
      <c r="F495" s="113"/>
      <c r="G495" s="113"/>
      <c r="H495" s="114"/>
      <c r="I495" s="114"/>
      <c r="J495" s="114"/>
      <c r="K495" s="114"/>
      <c r="L495" s="114"/>
      <c r="M495" s="114"/>
      <c r="N495" s="114"/>
    </row>
    <row r="496" spans="2:14">
      <c r="B496" s="113"/>
      <c r="C496" s="113"/>
      <c r="D496" s="113"/>
      <c r="E496" s="113"/>
      <c r="F496" s="113"/>
      <c r="G496" s="113"/>
      <c r="H496" s="114"/>
      <c r="I496" s="114"/>
      <c r="J496" s="114"/>
      <c r="K496" s="114"/>
      <c r="L496" s="114"/>
      <c r="M496" s="114"/>
      <c r="N496" s="114"/>
    </row>
    <row r="497" spans="2:14">
      <c r="B497" s="113"/>
      <c r="C497" s="113"/>
      <c r="D497" s="113"/>
      <c r="E497" s="113"/>
      <c r="F497" s="113"/>
      <c r="G497" s="113"/>
      <c r="H497" s="114"/>
      <c r="I497" s="114"/>
      <c r="J497" s="114"/>
      <c r="K497" s="114"/>
      <c r="L497" s="114"/>
      <c r="M497" s="114"/>
      <c r="N497" s="114"/>
    </row>
    <row r="498" spans="2:14">
      <c r="B498" s="113"/>
      <c r="C498" s="113"/>
      <c r="D498" s="113"/>
      <c r="E498" s="113"/>
      <c r="F498" s="113"/>
      <c r="G498" s="113"/>
      <c r="H498" s="114"/>
      <c r="I498" s="114"/>
      <c r="J498" s="114"/>
      <c r="K498" s="114"/>
      <c r="L498" s="114"/>
      <c r="M498" s="114"/>
      <c r="N498" s="114"/>
    </row>
    <row r="499" spans="2:14">
      <c r="B499" s="113"/>
      <c r="C499" s="113"/>
      <c r="D499" s="113"/>
      <c r="E499" s="113"/>
      <c r="F499" s="113"/>
      <c r="G499" s="113"/>
      <c r="H499" s="114"/>
      <c r="I499" s="114"/>
      <c r="J499" s="114"/>
      <c r="K499" s="114"/>
      <c r="L499" s="114"/>
      <c r="M499" s="114"/>
      <c r="N499" s="114"/>
    </row>
    <row r="500" spans="2:14">
      <c r="B500" s="113"/>
      <c r="C500" s="113"/>
      <c r="D500" s="113"/>
      <c r="E500" s="113"/>
      <c r="F500" s="113"/>
      <c r="G500" s="113"/>
      <c r="H500" s="114"/>
      <c r="I500" s="114"/>
      <c r="J500" s="114"/>
      <c r="K500" s="114"/>
      <c r="L500" s="114"/>
      <c r="M500" s="114"/>
      <c r="N500" s="114"/>
    </row>
    <row r="501" spans="2:14">
      <c r="B501" s="113"/>
      <c r="C501" s="113"/>
      <c r="D501" s="113"/>
      <c r="E501" s="113"/>
      <c r="F501" s="113"/>
      <c r="G501" s="113"/>
      <c r="H501" s="114"/>
      <c r="I501" s="114"/>
      <c r="J501" s="114"/>
      <c r="K501" s="114"/>
      <c r="L501" s="114"/>
      <c r="M501" s="114"/>
      <c r="N501" s="114"/>
    </row>
    <row r="502" spans="2:14">
      <c r="B502" s="113"/>
      <c r="C502" s="113"/>
      <c r="D502" s="113"/>
      <c r="E502" s="113"/>
      <c r="F502" s="113"/>
      <c r="G502" s="113"/>
      <c r="H502" s="114"/>
      <c r="I502" s="114"/>
      <c r="J502" s="114"/>
      <c r="K502" s="114"/>
      <c r="L502" s="114"/>
      <c r="M502" s="114"/>
      <c r="N502" s="114"/>
    </row>
    <row r="503" spans="2:14">
      <c r="B503" s="113"/>
      <c r="C503" s="113"/>
      <c r="D503" s="113"/>
      <c r="E503" s="113"/>
      <c r="F503" s="113"/>
      <c r="G503" s="113"/>
      <c r="H503" s="114"/>
      <c r="I503" s="114"/>
      <c r="J503" s="114"/>
      <c r="K503" s="114"/>
      <c r="L503" s="114"/>
      <c r="M503" s="114"/>
      <c r="N503" s="114"/>
    </row>
    <row r="504" spans="2:14">
      <c r="B504" s="113"/>
      <c r="C504" s="113"/>
      <c r="D504" s="113"/>
      <c r="E504" s="113"/>
      <c r="F504" s="113"/>
      <c r="G504" s="113"/>
      <c r="H504" s="114"/>
      <c r="I504" s="114"/>
      <c r="J504" s="114"/>
      <c r="K504" s="114"/>
      <c r="L504" s="114"/>
      <c r="M504" s="114"/>
      <c r="N504" s="114"/>
    </row>
    <row r="505" spans="2:14">
      <c r="B505" s="113"/>
      <c r="C505" s="113"/>
      <c r="D505" s="113"/>
      <c r="E505" s="113"/>
      <c r="F505" s="113"/>
      <c r="G505" s="113"/>
      <c r="H505" s="114"/>
      <c r="I505" s="114"/>
      <c r="J505" s="114"/>
      <c r="K505" s="114"/>
      <c r="L505" s="114"/>
      <c r="M505" s="114"/>
      <c r="N505" s="114"/>
    </row>
    <row r="506" spans="2:14">
      <c r="B506" s="113"/>
      <c r="C506" s="113"/>
      <c r="D506" s="113"/>
      <c r="E506" s="113"/>
      <c r="F506" s="113"/>
      <c r="G506" s="113"/>
      <c r="H506" s="114"/>
      <c r="I506" s="114"/>
      <c r="J506" s="114"/>
      <c r="K506" s="114"/>
      <c r="L506" s="114"/>
      <c r="M506" s="114"/>
      <c r="N506" s="114"/>
    </row>
    <row r="507" spans="2:14">
      <c r="B507" s="113"/>
      <c r="C507" s="113"/>
      <c r="D507" s="113"/>
      <c r="E507" s="113"/>
      <c r="F507" s="113"/>
      <c r="G507" s="113"/>
      <c r="H507" s="114"/>
      <c r="I507" s="114"/>
      <c r="J507" s="114"/>
      <c r="K507" s="114"/>
      <c r="L507" s="114"/>
      <c r="M507" s="114"/>
      <c r="N507" s="114"/>
    </row>
    <row r="508" spans="2:14">
      <c r="B508" s="113"/>
      <c r="C508" s="113"/>
      <c r="D508" s="113"/>
      <c r="E508" s="113"/>
      <c r="F508" s="113"/>
      <c r="G508" s="113"/>
      <c r="H508" s="114"/>
      <c r="I508" s="114"/>
      <c r="J508" s="114"/>
      <c r="K508" s="114"/>
      <c r="L508" s="114"/>
      <c r="M508" s="114"/>
      <c r="N508" s="114"/>
    </row>
    <row r="509" spans="2:14">
      <c r="B509" s="113"/>
      <c r="C509" s="113"/>
      <c r="D509" s="113"/>
      <c r="E509" s="113"/>
      <c r="F509" s="113"/>
      <c r="G509" s="113"/>
      <c r="H509" s="114"/>
      <c r="I509" s="114"/>
      <c r="J509" s="114"/>
      <c r="K509" s="114"/>
      <c r="L509" s="114"/>
      <c r="M509" s="114"/>
      <c r="N509" s="114"/>
    </row>
    <row r="510" spans="2:14">
      <c r="B510" s="113"/>
      <c r="C510" s="113"/>
      <c r="D510" s="113"/>
      <c r="E510" s="113"/>
      <c r="F510" s="113"/>
      <c r="G510" s="113"/>
      <c r="H510" s="114"/>
      <c r="I510" s="114"/>
      <c r="J510" s="114"/>
      <c r="K510" s="114"/>
      <c r="L510" s="114"/>
      <c r="M510" s="114"/>
      <c r="N510" s="114"/>
    </row>
    <row r="511" spans="2:14">
      <c r="B511" s="113"/>
      <c r="C511" s="113"/>
      <c r="D511" s="113"/>
      <c r="E511" s="113"/>
      <c r="F511" s="113"/>
      <c r="G511" s="113"/>
      <c r="H511" s="114"/>
      <c r="I511" s="114"/>
      <c r="J511" s="114"/>
      <c r="K511" s="114"/>
      <c r="L511" s="114"/>
      <c r="M511" s="114"/>
      <c r="N511" s="114"/>
    </row>
    <row r="512" spans="2:14">
      <c r="B512" s="113"/>
      <c r="C512" s="113"/>
      <c r="D512" s="113"/>
      <c r="E512" s="113"/>
      <c r="F512" s="113"/>
      <c r="G512" s="113"/>
      <c r="H512" s="114"/>
      <c r="I512" s="114"/>
      <c r="J512" s="114"/>
      <c r="K512" s="114"/>
      <c r="L512" s="114"/>
      <c r="M512" s="114"/>
      <c r="N512" s="114"/>
    </row>
    <row r="513" spans="2:14">
      <c r="B513" s="113"/>
      <c r="C513" s="113"/>
      <c r="D513" s="113"/>
      <c r="E513" s="113"/>
      <c r="F513" s="113"/>
      <c r="G513" s="113"/>
      <c r="H513" s="114"/>
      <c r="I513" s="114"/>
      <c r="J513" s="114"/>
      <c r="K513" s="114"/>
      <c r="L513" s="114"/>
      <c r="M513" s="114"/>
      <c r="N513" s="114"/>
    </row>
    <row r="514" spans="2:14">
      <c r="B514" s="113"/>
      <c r="C514" s="113"/>
      <c r="D514" s="113"/>
      <c r="E514" s="113"/>
      <c r="F514" s="113"/>
      <c r="G514" s="113"/>
      <c r="H514" s="114"/>
      <c r="I514" s="114"/>
      <c r="J514" s="114"/>
      <c r="K514" s="114"/>
      <c r="L514" s="114"/>
      <c r="M514" s="114"/>
      <c r="N514" s="114"/>
    </row>
    <row r="515" spans="2:14">
      <c r="B515" s="113"/>
      <c r="C515" s="113"/>
      <c r="D515" s="113"/>
      <c r="E515" s="113"/>
      <c r="F515" s="113"/>
      <c r="G515" s="113"/>
      <c r="H515" s="114"/>
      <c r="I515" s="114"/>
      <c r="J515" s="114"/>
      <c r="K515" s="114"/>
      <c r="L515" s="114"/>
      <c r="M515" s="114"/>
      <c r="N515" s="114"/>
    </row>
    <row r="516" spans="2:14">
      <c r="B516" s="113"/>
      <c r="C516" s="113"/>
      <c r="D516" s="113"/>
      <c r="E516" s="113"/>
      <c r="F516" s="113"/>
      <c r="G516" s="113"/>
      <c r="H516" s="114"/>
      <c r="I516" s="114"/>
      <c r="J516" s="114"/>
      <c r="K516" s="114"/>
      <c r="L516" s="114"/>
      <c r="M516" s="114"/>
      <c r="N516" s="114"/>
    </row>
    <row r="517" spans="2:14">
      <c r="B517" s="113"/>
      <c r="C517" s="113"/>
      <c r="D517" s="113"/>
      <c r="E517" s="113"/>
      <c r="F517" s="113"/>
      <c r="G517" s="113"/>
      <c r="H517" s="114"/>
      <c r="I517" s="114"/>
      <c r="J517" s="114"/>
      <c r="K517" s="114"/>
      <c r="L517" s="114"/>
      <c r="M517" s="114"/>
      <c r="N517" s="114"/>
    </row>
    <row r="518" spans="2:14">
      <c r="B518" s="113"/>
      <c r="C518" s="113"/>
      <c r="D518" s="113"/>
      <c r="E518" s="113"/>
      <c r="F518" s="113"/>
      <c r="G518" s="113"/>
      <c r="H518" s="114"/>
      <c r="I518" s="114"/>
      <c r="J518" s="114"/>
      <c r="K518" s="114"/>
      <c r="L518" s="114"/>
      <c r="M518" s="114"/>
      <c r="N518" s="114"/>
    </row>
    <row r="519" spans="2:14">
      <c r="B519" s="113"/>
      <c r="C519" s="113"/>
      <c r="D519" s="113"/>
      <c r="E519" s="113"/>
      <c r="F519" s="113"/>
      <c r="G519" s="113"/>
      <c r="H519" s="114"/>
      <c r="I519" s="114"/>
      <c r="J519" s="114"/>
      <c r="K519" s="114"/>
      <c r="L519" s="114"/>
      <c r="M519" s="114"/>
      <c r="N519" s="114"/>
    </row>
    <row r="520" spans="2:14">
      <c r="B520" s="113"/>
      <c r="C520" s="113"/>
      <c r="D520" s="113"/>
      <c r="E520" s="113"/>
      <c r="F520" s="113"/>
      <c r="G520" s="113"/>
      <c r="H520" s="114"/>
      <c r="I520" s="114"/>
      <c r="J520" s="114"/>
      <c r="K520" s="114"/>
      <c r="L520" s="114"/>
      <c r="M520" s="114"/>
      <c r="N520" s="114"/>
    </row>
    <row r="521" spans="2:14">
      <c r="B521" s="113"/>
      <c r="C521" s="113"/>
      <c r="D521" s="113"/>
      <c r="E521" s="113"/>
      <c r="F521" s="113"/>
      <c r="G521" s="113"/>
      <c r="H521" s="114"/>
      <c r="I521" s="114"/>
      <c r="J521" s="114"/>
      <c r="K521" s="114"/>
      <c r="L521" s="114"/>
      <c r="M521" s="114"/>
      <c r="N521" s="114"/>
    </row>
    <row r="522" spans="2:14">
      <c r="B522" s="113"/>
      <c r="C522" s="113"/>
      <c r="D522" s="113"/>
      <c r="E522" s="113"/>
      <c r="F522" s="113"/>
      <c r="G522" s="113"/>
      <c r="H522" s="114"/>
      <c r="I522" s="114"/>
      <c r="J522" s="114"/>
      <c r="K522" s="114"/>
      <c r="L522" s="114"/>
      <c r="M522" s="114"/>
      <c r="N522" s="114"/>
    </row>
    <row r="523" spans="2:14">
      <c r="B523" s="113"/>
      <c r="C523" s="113"/>
      <c r="D523" s="113"/>
      <c r="E523" s="113"/>
      <c r="F523" s="113"/>
      <c r="G523" s="113"/>
      <c r="H523" s="114"/>
      <c r="I523" s="114"/>
      <c r="J523" s="114"/>
      <c r="K523" s="114"/>
      <c r="L523" s="114"/>
      <c r="M523" s="114"/>
      <c r="N523" s="114"/>
    </row>
    <row r="524" spans="2:14">
      <c r="B524" s="113"/>
      <c r="C524" s="113"/>
      <c r="D524" s="113"/>
      <c r="E524" s="113"/>
      <c r="F524" s="113"/>
      <c r="G524" s="113"/>
      <c r="H524" s="114"/>
      <c r="I524" s="114"/>
      <c r="J524" s="114"/>
      <c r="K524" s="114"/>
      <c r="L524" s="114"/>
      <c r="M524" s="114"/>
      <c r="N524" s="114"/>
    </row>
    <row r="525" spans="2:14">
      <c r="B525" s="113"/>
      <c r="C525" s="113"/>
      <c r="D525" s="113"/>
      <c r="E525" s="113"/>
      <c r="F525" s="113"/>
      <c r="G525" s="113"/>
      <c r="H525" s="114"/>
      <c r="I525" s="114"/>
      <c r="J525" s="114"/>
      <c r="K525" s="114"/>
      <c r="L525" s="114"/>
      <c r="M525" s="114"/>
      <c r="N525" s="114"/>
    </row>
    <row r="526" spans="2:14">
      <c r="B526" s="113"/>
      <c r="C526" s="113"/>
      <c r="D526" s="113"/>
      <c r="E526" s="113"/>
      <c r="F526" s="113"/>
      <c r="G526" s="113"/>
      <c r="H526" s="114"/>
      <c r="I526" s="114"/>
      <c r="J526" s="114"/>
      <c r="K526" s="114"/>
      <c r="L526" s="114"/>
      <c r="M526" s="114"/>
      <c r="N526" s="114"/>
    </row>
    <row r="527" spans="2:14">
      <c r="B527" s="113"/>
      <c r="C527" s="113"/>
      <c r="D527" s="113"/>
      <c r="E527" s="113"/>
      <c r="F527" s="113"/>
      <c r="G527" s="113"/>
      <c r="H527" s="114"/>
      <c r="I527" s="114"/>
      <c r="J527" s="114"/>
      <c r="K527" s="114"/>
      <c r="L527" s="114"/>
      <c r="M527" s="114"/>
      <c r="N527" s="114"/>
    </row>
    <row r="528" spans="2:14">
      <c r="B528" s="113"/>
      <c r="C528" s="113"/>
      <c r="D528" s="113"/>
      <c r="E528" s="113"/>
      <c r="F528" s="113"/>
      <c r="G528" s="113"/>
      <c r="H528" s="114"/>
      <c r="I528" s="114"/>
      <c r="J528" s="114"/>
      <c r="K528" s="114"/>
      <c r="L528" s="114"/>
      <c r="M528" s="114"/>
      <c r="N528" s="114"/>
    </row>
    <row r="529" spans="2:14">
      <c r="B529" s="113"/>
      <c r="C529" s="113"/>
      <c r="D529" s="113"/>
      <c r="E529" s="113"/>
      <c r="F529" s="113"/>
      <c r="G529" s="113"/>
      <c r="H529" s="114"/>
      <c r="I529" s="114"/>
      <c r="J529" s="114"/>
      <c r="K529" s="114"/>
      <c r="L529" s="114"/>
      <c r="M529" s="114"/>
      <c r="N529" s="114"/>
    </row>
    <row r="530" spans="2:14">
      <c r="B530" s="113"/>
      <c r="C530" s="113"/>
      <c r="D530" s="113"/>
      <c r="E530" s="113"/>
      <c r="F530" s="113"/>
      <c r="G530" s="113"/>
      <c r="H530" s="114"/>
      <c r="I530" s="114"/>
      <c r="J530" s="114"/>
      <c r="K530" s="114"/>
      <c r="L530" s="114"/>
      <c r="M530" s="114"/>
      <c r="N530" s="114"/>
    </row>
    <row r="531" spans="2:14">
      <c r="B531" s="113"/>
      <c r="C531" s="113"/>
      <c r="D531" s="113"/>
      <c r="E531" s="113"/>
      <c r="F531" s="113"/>
      <c r="G531" s="113"/>
      <c r="H531" s="114"/>
      <c r="I531" s="114"/>
      <c r="J531" s="114"/>
      <c r="K531" s="114"/>
      <c r="L531" s="114"/>
      <c r="M531" s="114"/>
      <c r="N531" s="114"/>
    </row>
    <row r="532" spans="2:14">
      <c r="B532" s="113"/>
      <c r="C532" s="113"/>
      <c r="D532" s="113"/>
      <c r="E532" s="113"/>
      <c r="F532" s="113"/>
      <c r="G532" s="113"/>
      <c r="H532" s="114"/>
      <c r="I532" s="114"/>
      <c r="J532" s="114"/>
      <c r="K532" s="114"/>
      <c r="L532" s="114"/>
      <c r="M532" s="114"/>
      <c r="N532" s="114"/>
    </row>
    <row r="533" spans="2:14">
      <c r="B533" s="113"/>
      <c r="C533" s="113"/>
      <c r="D533" s="113"/>
      <c r="E533" s="113"/>
      <c r="F533" s="113"/>
      <c r="G533" s="113"/>
      <c r="H533" s="114"/>
      <c r="I533" s="114"/>
      <c r="J533" s="114"/>
      <c r="K533" s="114"/>
      <c r="L533" s="114"/>
      <c r="M533" s="114"/>
      <c r="N533" s="114"/>
    </row>
    <row r="534" spans="2:14">
      <c r="B534" s="113"/>
      <c r="C534" s="113"/>
      <c r="D534" s="113"/>
      <c r="E534" s="113"/>
      <c r="F534" s="113"/>
      <c r="G534" s="113"/>
      <c r="H534" s="114"/>
      <c r="I534" s="114"/>
      <c r="J534" s="114"/>
      <c r="K534" s="114"/>
      <c r="L534" s="114"/>
      <c r="M534" s="114"/>
      <c r="N534" s="114"/>
    </row>
    <row r="535" spans="2:14">
      <c r="B535" s="113"/>
      <c r="C535" s="113"/>
      <c r="D535" s="113"/>
      <c r="E535" s="113"/>
      <c r="F535" s="113"/>
      <c r="G535" s="113"/>
      <c r="H535" s="114"/>
      <c r="I535" s="114"/>
      <c r="J535" s="114"/>
      <c r="K535" s="114"/>
      <c r="L535" s="114"/>
      <c r="M535" s="114"/>
      <c r="N535" s="114"/>
    </row>
    <row r="536" spans="2:14">
      <c r="B536" s="113"/>
      <c r="C536" s="113"/>
      <c r="D536" s="113"/>
      <c r="E536" s="113"/>
      <c r="F536" s="113"/>
      <c r="G536" s="113"/>
      <c r="H536" s="114"/>
      <c r="I536" s="114"/>
      <c r="J536" s="114"/>
      <c r="K536" s="114"/>
      <c r="L536" s="114"/>
      <c r="M536" s="114"/>
      <c r="N536" s="114"/>
    </row>
    <row r="537" spans="2:14">
      <c r="B537" s="113"/>
      <c r="C537" s="113"/>
      <c r="D537" s="113"/>
      <c r="E537" s="113"/>
      <c r="F537" s="113"/>
      <c r="G537" s="113"/>
      <c r="H537" s="114"/>
      <c r="I537" s="114"/>
      <c r="J537" s="114"/>
      <c r="K537" s="114"/>
      <c r="L537" s="114"/>
      <c r="M537" s="114"/>
      <c r="N537" s="114"/>
    </row>
    <row r="538" spans="2:14">
      <c r="B538" s="113"/>
      <c r="C538" s="113"/>
      <c r="D538" s="113"/>
      <c r="E538" s="113"/>
      <c r="F538" s="113"/>
      <c r="G538" s="113"/>
      <c r="H538" s="114"/>
      <c r="I538" s="114"/>
      <c r="J538" s="114"/>
      <c r="K538" s="114"/>
      <c r="L538" s="114"/>
      <c r="M538" s="114"/>
      <c r="N538" s="114"/>
    </row>
    <row r="539" spans="2:14">
      <c r="B539" s="113"/>
      <c r="C539" s="113"/>
      <c r="D539" s="113"/>
      <c r="E539" s="113"/>
      <c r="F539" s="113"/>
      <c r="G539" s="113"/>
      <c r="H539" s="114"/>
      <c r="I539" s="114"/>
      <c r="J539" s="114"/>
      <c r="K539" s="114"/>
      <c r="L539" s="114"/>
      <c r="M539" s="114"/>
      <c r="N539" s="114"/>
    </row>
    <row r="540" spans="2:14">
      <c r="B540" s="113"/>
      <c r="C540" s="113"/>
      <c r="D540" s="113"/>
      <c r="E540" s="113"/>
      <c r="F540" s="113"/>
      <c r="G540" s="113"/>
      <c r="H540" s="114"/>
      <c r="I540" s="114"/>
      <c r="J540" s="114"/>
      <c r="K540" s="114"/>
      <c r="L540" s="114"/>
      <c r="M540" s="114"/>
      <c r="N540" s="114"/>
    </row>
    <row r="541" spans="2:14">
      <c r="B541" s="113"/>
      <c r="C541" s="113"/>
      <c r="D541" s="113"/>
      <c r="E541" s="113"/>
      <c r="F541" s="113"/>
      <c r="G541" s="113"/>
      <c r="H541" s="114"/>
      <c r="I541" s="114"/>
      <c r="J541" s="114"/>
      <c r="K541" s="114"/>
      <c r="L541" s="114"/>
      <c r="M541" s="114"/>
      <c r="N541" s="114"/>
    </row>
    <row r="542" spans="2:14">
      <c r="B542" s="113"/>
      <c r="C542" s="113"/>
      <c r="D542" s="113"/>
      <c r="E542" s="113"/>
      <c r="F542" s="113"/>
      <c r="G542" s="113"/>
      <c r="H542" s="114"/>
      <c r="I542" s="114"/>
      <c r="J542" s="114"/>
      <c r="K542" s="114"/>
      <c r="L542" s="114"/>
      <c r="M542" s="114"/>
      <c r="N542" s="114"/>
    </row>
    <row r="543" spans="2:14">
      <c r="B543" s="113"/>
      <c r="C543" s="113"/>
      <c r="D543" s="113"/>
      <c r="E543" s="113"/>
      <c r="F543" s="113"/>
      <c r="G543" s="113"/>
      <c r="H543" s="114"/>
      <c r="I543" s="114"/>
      <c r="J543" s="114"/>
      <c r="K543" s="114"/>
      <c r="L543" s="114"/>
      <c r="M543" s="114"/>
      <c r="N543" s="114"/>
    </row>
    <row r="544" spans="2:14">
      <c r="B544" s="113"/>
      <c r="C544" s="113"/>
      <c r="D544" s="113"/>
      <c r="E544" s="113"/>
      <c r="F544" s="113"/>
      <c r="G544" s="113"/>
      <c r="H544" s="114"/>
      <c r="I544" s="114"/>
      <c r="J544" s="114"/>
      <c r="K544" s="114"/>
      <c r="L544" s="114"/>
      <c r="M544" s="114"/>
      <c r="N544" s="114"/>
    </row>
    <row r="545" spans="2:14">
      <c r="B545" s="113"/>
      <c r="C545" s="113"/>
      <c r="D545" s="113"/>
      <c r="E545" s="113"/>
      <c r="F545" s="113"/>
      <c r="G545" s="113"/>
      <c r="H545" s="114"/>
      <c r="I545" s="114"/>
      <c r="J545" s="114"/>
      <c r="K545" s="114"/>
      <c r="L545" s="114"/>
      <c r="M545" s="114"/>
      <c r="N545" s="114"/>
    </row>
    <row r="546" spans="2:14">
      <c r="B546" s="113"/>
      <c r="C546" s="113"/>
      <c r="D546" s="113"/>
      <c r="E546" s="113"/>
      <c r="F546" s="113"/>
      <c r="G546" s="113"/>
      <c r="H546" s="114"/>
      <c r="I546" s="114"/>
      <c r="J546" s="114"/>
      <c r="K546" s="114"/>
      <c r="L546" s="114"/>
      <c r="M546" s="114"/>
      <c r="N546" s="114"/>
    </row>
    <row r="547" spans="2:14">
      <c r="B547" s="113"/>
      <c r="C547" s="113"/>
      <c r="D547" s="113"/>
      <c r="E547" s="113"/>
      <c r="F547" s="113"/>
      <c r="G547" s="113"/>
      <c r="H547" s="114"/>
      <c r="I547" s="114"/>
      <c r="J547" s="114"/>
      <c r="K547" s="114"/>
      <c r="L547" s="114"/>
      <c r="M547" s="114"/>
      <c r="N547" s="114"/>
    </row>
    <row r="548" spans="2:14">
      <c r="B548" s="113"/>
      <c r="C548" s="113"/>
      <c r="D548" s="113"/>
      <c r="E548" s="113"/>
      <c r="F548" s="113"/>
      <c r="G548" s="113"/>
      <c r="H548" s="114"/>
      <c r="I548" s="114"/>
      <c r="J548" s="114"/>
      <c r="K548" s="114"/>
      <c r="L548" s="114"/>
      <c r="M548" s="114"/>
      <c r="N548" s="114"/>
    </row>
    <row r="549" spans="2:14">
      <c r="B549" s="113"/>
      <c r="C549" s="113"/>
      <c r="D549" s="113"/>
      <c r="E549" s="113"/>
      <c r="F549" s="113"/>
      <c r="G549" s="113"/>
      <c r="H549" s="114"/>
      <c r="I549" s="114"/>
      <c r="J549" s="114"/>
      <c r="K549" s="114"/>
      <c r="L549" s="114"/>
      <c r="M549" s="114"/>
      <c r="N549" s="114"/>
    </row>
    <row r="550" spans="2:14">
      <c r="B550" s="113"/>
      <c r="C550" s="113"/>
      <c r="D550" s="113"/>
      <c r="E550" s="113"/>
      <c r="F550" s="113"/>
      <c r="G550" s="113"/>
      <c r="H550" s="114"/>
      <c r="I550" s="114"/>
      <c r="J550" s="114"/>
      <c r="K550" s="114"/>
      <c r="L550" s="114"/>
      <c r="M550" s="114"/>
      <c r="N550" s="114"/>
    </row>
    <row r="551" spans="2:14">
      <c r="B551" s="113"/>
      <c r="C551" s="113"/>
      <c r="D551" s="113"/>
      <c r="E551" s="113"/>
      <c r="F551" s="113"/>
      <c r="G551" s="113"/>
      <c r="H551" s="114"/>
      <c r="I551" s="114"/>
      <c r="J551" s="114"/>
      <c r="K551" s="114"/>
      <c r="L551" s="114"/>
      <c r="M551" s="114"/>
      <c r="N551" s="114"/>
    </row>
    <row r="552" spans="2:14">
      <c r="B552" s="113"/>
      <c r="C552" s="113"/>
      <c r="D552" s="113"/>
      <c r="E552" s="113"/>
      <c r="F552" s="113"/>
      <c r="G552" s="113"/>
      <c r="H552" s="114"/>
      <c r="I552" s="114"/>
      <c r="J552" s="114"/>
      <c r="K552" s="114"/>
      <c r="L552" s="114"/>
      <c r="M552" s="114"/>
      <c r="N552" s="114"/>
    </row>
    <row r="553" spans="2:14">
      <c r="B553" s="113"/>
      <c r="C553" s="113"/>
      <c r="D553" s="113"/>
      <c r="E553" s="113"/>
      <c r="F553" s="113"/>
      <c r="G553" s="113"/>
      <c r="H553" s="114"/>
      <c r="I553" s="114"/>
      <c r="J553" s="114"/>
      <c r="K553" s="114"/>
      <c r="L553" s="114"/>
      <c r="M553" s="114"/>
      <c r="N553" s="114"/>
    </row>
    <row r="554" spans="2:14">
      <c r="B554" s="113"/>
      <c r="C554" s="113"/>
      <c r="D554" s="113"/>
      <c r="E554" s="113"/>
      <c r="F554" s="113"/>
      <c r="G554" s="113"/>
      <c r="H554" s="114"/>
      <c r="I554" s="114"/>
      <c r="J554" s="114"/>
      <c r="K554" s="114"/>
      <c r="L554" s="114"/>
      <c r="M554" s="114"/>
      <c r="N554" s="114"/>
    </row>
    <row r="555" spans="2:14">
      <c r="B555" s="113"/>
      <c r="C555" s="113"/>
      <c r="D555" s="113"/>
      <c r="E555" s="113"/>
      <c r="F555" s="113"/>
      <c r="G555" s="113"/>
      <c r="H555" s="114"/>
      <c r="I555" s="114"/>
      <c r="J555" s="114"/>
      <c r="K555" s="114"/>
      <c r="L555" s="114"/>
      <c r="M555" s="114"/>
      <c r="N555" s="114"/>
    </row>
    <row r="556" spans="2:14">
      <c r="B556" s="113"/>
      <c r="C556" s="113"/>
      <c r="D556" s="113"/>
      <c r="E556" s="113"/>
      <c r="F556" s="113"/>
      <c r="G556" s="113"/>
      <c r="H556" s="114"/>
      <c r="I556" s="114"/>
      <c r="J556" s="114"/>
      <c r="K556" s="114"/>
      <c r="L556" s="114"/>
      <c r="M556" s="114"/>
      <c r="N556" s="114"/>
    </row>
    <row r="557" spans="2:14">
      <c r="B557" s="113"/>
      <c r="C557" s="113"/>
      <c r="D557" s="113"/>
      <c r="E557" s="113"/>
      <c r="F557" s="113"/>
      <c r="G557" s="113"/>
      <c r="H557" s="114"/>
      <c r="I557" s="114"/>
      <c r="J557" s="114"/>
      <c r="K557" s="114"/>
      <c r="L557" s="114"/>
      <c r="M557" s="114"/>
      <c r="N557" s="114"/>
    </row>
    <row r="558" spans="2:14">
      <c r="B558" s="113"/>
      <c r="C558" s="113"/>
      <c r="D558" s="113"/>
      <c r="E558" s="113"/>
      <c r="F558" s="113"/>
      <c r="G558" s="113"/>
      <c r="H558" s="114"/>
      <c r="I558" s="114"/>
      <c r="J558" s="114"/>
      <c r="K558" s="114"/>
      <c r="L558" s="114"/>
      <c r="M558" s="114"/>
      <c r="N558" s="114"/>
    </row>
    <row r="559" spans="2:14">
      <c r="B559" s="113"/>
      <c r="C559" s="113"/>
      <c r="D559" s="113"/>
      <c r="E559" s="113"/>
      <c r="F559" s="113"/>
      <c r="G559" s="113"/>
      <c r="H559" s="114"/>
      <c r="I559" s="114"/>
      <c r="J559" s="114"/>
      <c r="K559" s="114"/>
      <c r="L559" s="114"/>
      <c r="M559" s="114"/>
      <c r="N559" s="114"/>
    </row>
    <row r="560" spans="2:14">
      <c r="B560" s="113"/>
      <c r="C560" s="113"/>
      <c r="D560" s="113"/>
      <c r="E560" s="113"/>
      <c r="F560" s="113"/>
      <c r="G560" s="113"/>
      <c r="H560" s="114"/>
      <c r="I560" s="114"/>
      <c r="J560" s="114"/>
      <c r="K560" s="114"/>
      <c r="L560" s="114"/>
      <c r="M560" s="114"/>
      <c r="N560" s="114"/>
    </row>
    <row r="561" spans="2:14">
      <c r="B561" s="113"/>
      <c r="C561" s="113"/>
      <c r="D561" s="113"/>
      <c r="E561" s="113"/>
      <c r="F561" s="113"/>
      <c r="G561" s="113"/>
      <c r="H561" s="114"/>
      <c r="I561" s="114"/>
      <c r="J561" s="114"/>
      <c r="K561" s="114"/>
      <c r="L561" s="114"/>
      <c r="M561" s="114"/>
      <c r="N561" s="114"/>
    </row>
    <row r="562" spans="2:14">
      <c r="B562" s="113"/>
      <c r="C562" s="113"/>
      <c r="D562" s="113"/>
      <c r="E562" s="113"/>
      <c r="F562" s="113"/>
      <c r="G562" s="113"/>
      <c r="H562" s="114"/>
      <c r="I562" s="114"/>
      <c r="J562" s="114"/>
      <c r="K562" s="114"/>
      <c r="L562" s="114"/>
      <c r="M562" s="114"/>
      <c r="N562" s="114"/>
    </row>
    <row r="563" spans="2:14">
      <c r="B563" s="113"/>
      <c r="C563" s="113"/>
      <c r="D563" s="113"/>
      <c r="E563" s="113"/>
      <c r="F563" s="113"/>
      <c r="G563" s="113"/>
      <c r="H563" s="114"/>
      <c r="I563" s="114"/>
      <c r="J563" s="114"/>
      <c r="K563" s="114"/>
      <c r="L563" s="114"/>
      <c r="M563" s="114"/>
      <c r="N563" s="114"/>
    </row>
    <row r="564" spans="2:14">
      <c r="B564" s="113"/>
      <c r="C564" s="113"/>
      <c r="D564" s="113"/>
      <c r="E564" s="113"/>
      <c r="F564" s="113"/>
      <c r="G564" s="113"/>
      <c r="H564" s="114"/>
      <c r="I564" s="114"/>
      <c r="J564" s="114"/>
      <c r="K564" s="114"/>
      <c r="L564" s="114"/>
      <c r="M564" s="114"/>
      <c r="N564" s="114"/>
    </row>
    <row r="565" spans="2:14">
      <c r="B565" s="113"/>
      <c r="C565" s="113"/>
      <c r="D565" s="113"/>
      <c r="E565" s="113"/>
      <c r="F565" s="113"/>
      <c r="G565" s="113"/>
      <c r="H565" s="114"/>
      <c r="I565" s="114"/>
      <c r="J565" s="114"/>
      <c r="K565" s="114"/>
      <c r="L565" s="114"/>
      <c r="M565" s="114"/>
      <c r="N565" s="114"/>
    </row>
    <row r="566" spans="2:14">
      <c r="B566" s="113"/>
      <c r="C566" s="113"/>
      <c r="D566" s="113"/>
      <c r="E566" s="113"/>
      <c r="F566" s="113"/>
      <c r="G566" s="113"/>
      <c r="H566" s="114"/>
      <c r="I566" s="114"/>
      <c r="J566" s="114"/>
      <c r="K566" s="114"/>
      <c r="L566" s="114"/>
      <c r="M566" s="114"/>
      <c r="N566" s="114"/>
    </row>
    <row r="567" spans="2:14">
      <c r="B567" s="113"/>
      <c r="C567" s="113"/>
      <c r="D567" s="113"/>
      <c r="E567" s="113"/>
      <c r="F567" s="113"/>
      <c r="G567" s="113"/>
      <c r="H567" s="114"/>
      <c r="I567" s="114"/>
      <c r="J567" s="114"/>
      <c r="K567" s="114"/>
      <c r="L567" s="114"/>
      <c r="M567" s="114"/>
      <c r="N567" s="114"/>
    </row>
    <row r="568" spans="2:14">
      <c r="B568" s="113"/>
      <c r="C568" s="113"/>
      <c r="D568" s="113"/>
      <c r="E568" s="113"/>
      <c r="F568" s="113"/>
      <c r="G568" s="113"/>
      <c r="H568" s="114"/>
      <c r="I568" s="114"/>
      <c r="J568" s="114"/>
      <c r="K568" s="114"/>
      <c r="L568" s="114"/>
      <c r="M568" s="114"/>
      <c r="N568" s="114"/>
    </row>
    <row r="569" spans="2:14">
      <c r="B569" s="113"/>
      <c r="C569" s="113"/>
      <c r="D569" s="113"/>
      <c r="E569" s="113"/>
      <c r="F569" s="113"/>
      <c r="G569" s="113"/>
      <c r="H569" s="114"/>
      <c r="I569" s="114"/>
      <c r="J569" s="114"/>
      <c r="K569" s="114"/>
      <c r="L569" s="114"/>
      <c r="M569" s="114"/>
      <c r="N569" s="114"/>
    </row>
    <row r="570" spans="2:14">
      <c r="B570" s="113"/>
      <c r="C570" s="113"/>
      <c r="D570" s="113"/>
      <c r="E570" s="113"/>
      <c r="F570" s="113"/>
      <c r="G570" s="113"/>
      <c r="H570" s="114"/>
      <c r="I570" s="114"/>
      <c r="J570" s="114"/>
      <c r="K570" s="114"/>
      <c r="L570" s="114"/>
      <c r="M570" s="114"/>
      <c r="N570" s="114"/>
    </row>
    <row r="571" spans="2:14">
      <c r="B571" s="113"/>
      <c r="C571" s="113"/>
      <c r="D571" s="113"/>
      <c r="E571" s="113"/>
      <c r="F571" s="113"/>
      <c r="G571" s="113"/>
      <c r="H571" s="114"/>
      <c r="I571" s="114"/>
      <c r="J571" s="114"/>
      <c r="K571" s="114"/>
      <c r="L571" s="114"/>
      <c r="M571" s="114"/>
      <c r="N571" s="114"/>
    </row>
    <row r="572" spans="2:14">
      <c r="B572" s="113"/>
      <c r="C572" s="113"/>
      <c r="D572" s="113"/>
      <c r="E572" s="113"/>
      <c r="F572" s="113"/>
      <c r="G572" s="113"/>
      <c r="H572" s="114"/>
      <c r="I572" s="114"/>
      <c r="J572" s="114"/>
      <c r="K572" s="114"/>
      <c r="L572" s="114"/>
      <c r="M572" s="114"/>
      <c r="N572" s="114"/>
    </row>
    <row r="573" spans="2:14">
      <c r="B573" s="113"/>
      <c r="C573" s="113"/>
      <c r="D573" s="113"/>
      <c r="E573" s="113"/>
      <c r="F573" s="113"/>
      <c r="G573" s="113"/>
      <c r="H573" s="114"/>
      <c r="I573" s="114"/>
      <c r="J573" s="114"/>
      <c r="K573" s="114"/>
      <c r="L573" s="114"/>
      <c r="M573" s="114"/>
      <c r="N573" s="11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45:B1048576 D1:I1048576 B1:B35 B37:B43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32.2851562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5.140625" style="1" bestFit="1" customWidth="1"/>
    <col min="8" max="8" width="7.8554687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12.28515625" style="1" customWidth="1"/>
    <col min="14" max="14" width="18.42578125" style="1" customWidth="1"/>
    <col min="15" max="15" width="9" style="1" bestFit="1" customWidth="1"/>
    <col min="16" max="16384" width="9.140625" style="1"/>
  </cols>
  <sheetData>
    <row r="1" spans="2:15">
      <c r="B1" s="46" t="s">
        <v>132</v>
      </c>
      <c r="C1" s="67" t="s" vm="1">
        <v>205</v>
      </c>
    </row>
    <row r="2" spans="2:15">
      <c r="B2" s="46" t="s">
        <v>131</v>
      </c>
      <c r="C2" s="67" t="s">
        <v>206</v>
      </c>
    </row>
    <row r="3" spans="2:15">
      <c r="B3" s="46" t="s">
        <v>133</v>
      </c>
      <c r="C3" s="67" t="s">
        <v>207</v>
      </c>
    </row>
    <row r="4" spans="2:15">
      <c r="B4" s="46" t="s">
        <v>134</v>
      </c>
      <c r="C4" s="67">
        <v>2148</v>
      </c>
    </row>
    <row r="6" spans="2:15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2:15" ht="26.25" customHeight="1">
      <c r="B7" s="127" t="s">
        <v>83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</row>
    <row r="8" spans="2:15" s="3" customFormat="1" ht="78.75">
      <c r="B8" s="21" t="s">
        <v>105</v>
      </c>
      <c r="C8" s="29" t="s">
        <v>41</v>
      </c>
      <c r="D8" s="29" t="s">
        <v>109</v>
      </c>
      <c r="E8" s="29" t="s">
        <v>107</v>
      </c>
      <c r="F8" s="29" t="s">
        <v>60</v>
      </c>
      <c r="G8" s="29" t="s">
        <v>14</v>
      </c>
      <c r="H8" s="29" t="s">
        <v>61</v>
      </c>
      <c r="I8" s="29" t="s">
        <v>93</v>
      </c>
      <c r="J8" s="29" t="s">
        <v>183</v>
      </c>
      <c r="K8" s="29" t="s">
        <v>182</v>
      </c>
      <c r="L8" s="29" t="s">
        <v>56</v>
      </c>
      <c r="M8" s="29" t="s">
        <v>53</v>
      </c>
      <c r="N8" s="29" t="s">
        <v>135</v>
      </c>
      <c r="O8" s="19" t="s">
        <v>137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190</v>
      </c>
      <c r="K9" s="31"/>
      <c r="L9" s="31" t="s">
        <v>186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28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276.61275385199997</v>
      </c>
      <c r="M11" s="73"/>
      <c r="N11" s="84">
        <f>IFERROR(L11/$L$11,0)</f>
        <v>1</v>
      </c>
      <c r="O11" s="84">
        <f>L11/'סכום נכסי הקרן'!$C$42</f>
        <v>5.3544155196776369E-2</v>
      </c>
    </row>
    <row r="12" spans="2:15" s="4" customFormat="1" ht="18" customHeight="1">
      <c r="B12" s="92" t="s">
        <v>178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276.61275385199997</v>
      </c>
      <c r="M12" s="73"/>
      <c r="N12" s="84">
        <f t="shared" ref="N12:N30" si="0">IFERROR(L12/$L$11,0)</f>
        <v>1</v>
      </c>
      <c r="O12" s="84">
        <f>L12/'סכום נכסי הקרן'!$C$42</f>
        <v>5.3544155196776369E-2</v>
      </c>
    </row>
    <row r="13" spans="2:15">
      <c r="B13" s="89" t="s">
        <v>46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276.61275385199997</v>
      </c>
      <c r="M13" s="71"/>
      <c r="N13" s="81">
        <f t="shared" si="0"/>
        <v>1</v>
      </c>
      <c r="O13" s="81">
        <f>L13/'סכום נכסי הקרן'!$C$42</f>
        <v>5.3544155196776369E-2</v>
      </c>
    </row>
    <row r="14" spans="2:15">
      <c r="B14" s="76" t="s">
        <v>1143</v>
      </c>
      <c r="C14" s="73" t="s">
        <v>1144</v>
      </c>
      <c r="D14" s="86" t="s">
        <v>27</v>
      </c>
      <c r="E14" s="73"/>
      <c r="F14" s="86" t="s">
        <v>1109</v>
      </c>
      <c r="G14" s="73" t="s">
        <v>1145</v>
      </c>
      <c r="H14" s="73" t="s">
        <v>868</v>
      </c>
      <c r="I14" s="86" t="s">
        <v>121</v>
      </c>
      <c r="J14" s="83">
        <v>4.0351340000000002</v>
      </c>
      <c r="K14" s="85">
        <v>115411</v>
      </c>
      <c r="L14" s="83">
        <v>20.453029312999998</v>
      </c>
      <c r="M14" s="84">
        <v>6.9757506918813049E-6</v>
      </c>
      <c r="N14" s="84">
        <f t="shared" si="0"/>
        <v>7.3941020535673752E-2</v>
      </c>
      <c r="O14" s="84">
        <f>L14/'סכום נכסי הקרן'!$C$42</f>
        <v>3.9591094789701436E-3</v>
      </c>
    </row>
    <row r="15" spans="2:15">
      <c r="B15" s="76" t="s">
        <v>1146</v>
      </c>
      <c r="C15" s="73" t="s">
        <v>1147</v>
      </c>
      <c r="D15" s="86" t="s">
        <v>27</v>
      </c>
      <c r="E15" s="73"/>
      <c r="F15" s="86" t="s">
        <v>1109</v>
      </c>
      <c r="G15" s="73" t="s">
        <v>1026</v>
      </c>
      <c r="H15" s="73" t="s">
        <v>868</v>
      </c>
      <c r="I15" s="86" t="s">
        <v>118</v>
      </c>
      <c r="J15" s="83">
        <v>0.23127200000000003</v>
      </c>
      <c r="K15" s="85">
        <v>1076863</v>
      </c>
      <c r="L15" s="83">
        <v>8.0069011920000008</v>
      </c>
      <c r="M15" s="84">
        <v>1.6257615434924723E-6</v>
      </c>
      <c r="N15" s="84">
        <f t="shared" si="0"/>
        <v>2.8946247345789582E-2</v>
      </c>
      <c r="O15" s="84">
        <f>L15/'סכום נכסי הקרן'!$C$42</f>
        <v>1.5499023602472334E-3</v>
      </c>
    </row>
    <row r="16" spans="2:15">
      <c r="B16" s="76" t="s">
        <v>1148</v>
      </c>
      <c r="C16" s="73" t="s">
        <v>1149</v>
      </c>
      <c r="D16" s="86" t="s">
        <v>27</v>
      </c>
      <c r="E16" s="73"/>
      <c r="F16" s="86" t="s">
        <v>1109</v>
      </c>
      <c r="G16" s="73" t="s">
        <v>1026</v>
      </c>
      <c r="H16" s="73" t="s">
        <v>868</v>
      </c>
      <c r="I16" s="86" t="s">
        <v>120</v>
      </c>
      <c r="J16" s="83">
        <v>2.925049</v>
      </c>
      <c r="K16" s="85">
        <v>96690</v>
      </c>
      <c r="L16" s="83">
        <v>11.154823064000002</v>
      </c>
      <c r="M16" s="84">
        <v>9.3001500818554474E-6</v>
      </c>
      <c r="N16" s="84">
        <f t="shared" si="0"/>
        <v>4.0326495827333851E-2</v>
      </c>
      <c r="O16" s="84">
        <f>L16/'סכום נכסי הקרן'!$C$42</f>
        <v>2.1592481511209182E-3</v>
      </c>
    </row>
    <row r="17" spans="2:15">
      <c r="B17" s="76" t="s">
        <v>1150</v>
      </c>
      <c r="C17" s="73" t="s">
        <v>1151</v>
      </c>
      <c r="D17" s="86" t="s">
        <v>27</v>
      </c>
      <c r="E17" s="73"/>
      <c r="F17" s="86" t="s">
        <v>1109</v>
      </c>
      <c r="G17" s="73" t="s">
        <v>1057</v>
      </c>
      <c r="H17" s="73" t="s">
        <v>868</v>
      </c>
      <c r="I17" s="86" t="s">
        <v>120</v>
      </c>
      <c r="J17" s="83">
        <v>2.5409480000000002</v>
      </c>
      <c r="K17" s="85">
        <v>200369</v>
      </c>
      <c r="L17" s="83">
        <v>20.080487821999998</v>
      </c>
      <c r="M17" s="84">
        <v>8.0463648695143702E-6</v>
      </c>
      <c r="N17" s="84">
        <f t="shared" si="0"/>
        <v>7.2594222581450263E-2</v>
      </c>
      <c r="O17" s="84">
        <f>L17/'סכום נכסי הקרן'!$C$42</f>
        <v>3.8869963202905005E-3</v>
      </c>
    </row>
    <row r="18" spans="2:15">
      <c r="B18" s="76" t="s">
        <v>1152</v>
      </c>
      <c r="C18" s="73" t="s">
        <v>1153</v>
      </c>
      <c r="D18" s="86" t="s">
        <v>27</v>
      </c>
      <c r="E18" s="73"/>
      <c r="F18" s="86" t="s">
        <v>1109</v>
      </c>
      <c r="G18" s="73" t="s">
        <v>1057</v>
      </c>
      <c r="H18" s="73" t="s">
        <v>868</v>
      </c>
      <c r="I18" s="86" t="s">
        <v>120</v>
      </c>
      <c r="J18" s="83">
        <v>0.44995499999999999</v>
      </c>
      <c r="K18" s="85">
        <v>200209</v>
      </c>
      <c r="L18" s="83">
        <v>3.5530418049999994</v>
      </c>
      <c r="M18" s="84">
        <v>1.4237239161264796E-6</v>
      </c>
      <c r="N18" s="84">
        <f t="shared" si="0"/>
        <v>1.2844822791146621E-2</v>
      </c>
      <c r="O18" s="84">
        <f>L18/'סכום נכסי הקרן'!$C$42</f>
        <v>6.877651850042449E-4</v>
      </c>
    </row>
    <row r="19" spans="2:15">
      <c r="B19" s="76" t="s">
        <v>1154</v>
      </c>
      <c r="C19" s="73" t="s">
        <v>1155</v>
      </c>
      <c r="D19" s="86" t="s">
        <v>27</v>
      </c>
      <c r="E19" s="73"/>
      <c r="F19" s="86" t="s">
        <v>1109</v>
      </c>
      <c r="G19" s="73" t="s">
        <v>1057</v>
      </c>
      <c r="H19" s="73" t="s">
        <v>868</v>
      </c>
      <c r="I19" s="86" t="s">
        <v>120</v>
      </c>
      <c r="J19" s="83">
        <v>0.33246199999999992</v>
      </c>
      <c r="K19" s="85">
        <v>200209</v>
      </c>
      <c r="L19" s="83">
        <v>2.6252702149999996</v>
      </c>
      <c r="M19" s="84">
        <v>1.0519606006690386E-6</v>
      </c>
      <c r="N19" s="84">
        <f t="shared" si="0"/>
        <v>9.4907779140387533E-3</v>
      </c>
      <c r="O19" s="84">
        <f>L19/'סכום נכסי הקרן'!$C$42</f>
        <v>5.0817568556742849E-4</v>
      </c>
    </row>
    <row r="20" spans="2:15">
      <c r="B20" s="76" t="s">
        <v>1156</v>
      </c>
      <c r="C20" s="73" t="s">
        <v>1157</v>
      </c>
      <c r="D20" s="86" t="s">
        <v>27</v>
      </c>
      <c r="E20" s="73"/>
      <c r="F20" s="86" t="s">
        <v>1109</v>
      </c>
      <c r="G20" s="73" t="s">
        <v>877</v>
      </c>
      <c r="H20" s="73" t="s">
        <v>868</v>
      </c>
      <c r="I20" s="86" t="s">
        <v>118</v>
      </c>
      <c r="J20" s="83">
        <v>250.336656</v>
      </c>
      <c r="K20" s="85">
        <v>1507</v>
      </c>
      <c r="L20" s="83">
        <v>12.128823500000001</v>
      </c>
      <c r="M20" s="84">
        <v>9.777546436700652E-7</v>
      </c>
      <c r="N20" s="84">
        <f t="shared" si="0"/>
        <v>4.384766548576953E-2</v>
      </c>
      <c r="O20" s="84">
        <f>L20/'סכום נכסי הקרן'!$C$42</f>
        <v>2.3477862057863781E-3</v>
      </c>
    </row>
    <row r="21" spans="2:15">
      <c r="B21" s="76" t="s">
        <v>1158</v>
      </c>
      <c r="C21" s="73" t="s">
        <v>1159</v>
      </c>
      <c r="D21" s="86" t="s">
        <v>27</v>
      </c>
      <c r="E21" s="73"/>
      <c r="F21" s="86" t="s">
        <v>1109</v>
      </c>
      <c r="G21" s="73" t="s">
        <v>877</v>
      </c>
      <c r="H21" s="73" t="s">
        <v>868</v>
      </c>
      <c r="I21" s="86" t="s">
        <v>118</v>
      </c>
      <c r="J21" s="83">
        <v>2.1840709999999999</v>
      </c>
      <c r="K21" s="85">
        <v>211902.8</v>
      </c>
      <c r="L21" s="83">
        <v>14.879368853000001</v>
      </c>
      <c r="M21" s="84">
        <v>7.7889134584684122E-6</v>
      </c>
      <c r="N21" s="84">
        <f t="shared" si="0"/>
        <v>5.3791333356093624E-2</v>
      </c>
      <c r="O21" s="84">
        <f>L21/'סכום נכסי הקרן'!$C$42</f>
        <v>2.8802115014602103E-3</v>
      </c>
    </row>
    <row r="22" spans="2:15">
      <c r="B22" s="76" t="s">
        <v>1160</v>
      </c>
      <c r="C22" s="73" t="s">
        <v>1161</v>
      </c>
      <c r="D22" s="86" t="s">
        <v>27</v>
      </c>
      <c r="E22" s="73"/>
      <c r="F22" s="86" t="s">
        <v>1109</v>
      </c>
      <c r="G22" s="73" t="s">
        <v>1162</v>
      </c>
      <c r="H22" s="73" t="s">
        <v>868</v>
      </c>
      <c r="I22" s="86" t="s">
        <v>118</v>
      </c>
      <c r="J22" s="83">
        <v>7.890199</v>
      </c>
      <c r="K22" s="85">
        <v>140510</v>
      </c>
      <c r="L22" s="83">
        <v>35.643154475000003</v>
      </c>
      <c r="M22" s="84">
        <v>1.9243815043769423E-6</v>
      </c>
      <c r="N22" s="84">
        <f t="shared" si="0"/>
        <v>0.1288557883851974</v>
      </c>
      <c r="O22" s="84">
        <f>L22/'סכום נכסי הקרן'!$C$42</f>
        <v>6.8994743312999832E-3</v>
      </c>
    </row>
    <row r="23" spans="2:15">
      <c r="B23" s="76" t="s">
        <v>1163</v>
      </c>
      <c r="C23" s="73" t="s">
        <v>1164</v>
      </c>
      <c r="D23" s="86" t="s">
        <v>27</v>
      </c>
      <c r="E23" s="73"/>
      <c r="F23" s="86" t="s">
        <v>1109</v>
      </c>
      <c r="G23" s="73" t="s">
        <v>1162</v>
      </c>
      <c r="H23" s="73" t="s">
        <v>868</v>
      </c>
      <c r="I23" s="86" t="s">
        <v>118</v>
      </c>
      <c r="J23" s="83">
        <v>33.421799</v>
      </c>
      <c r="K23" s="85">
        <v>13384.02</v>
      </c>
      <c r="L23" s="83">
        <v>14.381274508000001</v>
      </c>
      <c r="M23" s="84">
        <v>4.6420385825986797E-6</v>
      </c>
      <c r="N23" s="84">
        <f t="shared" si="0"/>
        <v>5.1990641457170902E-2</v>
      </c>
      <c r="O23" s="84">
        <f>L23/'סכום נכסי הקרן'!$C$42</f>
        <v>2.7837949749627143E-3</v>
      </c>
    </row>
    <row r="24" spans="2:15">
      <c r="B24" s="76" t="s">
        <v>1165</v>
      </c>
      <c r="C24" s="73" t="s">
        <v>1166</v>
      </c>
      <c r="D24" s="86" t="s">
        <v>27</v>
      </c>
      <c r="E24" s="73"/>
      <c r="F24" s="86" t="s">
        <v>1109</v>
      </c>
      <c r="G24" s="73" t="s">
        <v>1162</v>
      </c>
      <c r="H24" s="73" t="s">
        <v>868</v>
      </c>
      <c r="I24" s="86" t="s">
        <v>118</v>
      </c>
      <c r="J24" s="83">
        <v>0.25792799999999999</v>
      </c>
      <c r="K24" s="85">
        <v>1202429</v>
      </c>
      <c r="L24" s="83">
        <v>9.9710166499999993</v>
      </c>
      <c r="M24" s="84">
        <v>2.5780506265517185E-6</v>
      </c>
      <c r="N24" s="84">
        <f t="shared" si="0"/>
        <v>3.6046843506481747E-2</v>
      </c>
      <c r="O24" s="84">
        <f>L24/'סכום נכסי הקרן'!$C$42</f>
        <v>1.9300977830649692E-3</v>
      </c>
    </row>
    <row r="25" spans="2:15">
      <c r="B25" s="76" t="s">
        <v>1167</v>
      </c>
      <c r="C25" s="73" t="s">
        <v>1168</v>
      </c>
      <c r="D25" s="86" t="s">
        <v>27</v>
      </c>
      <c r="E25" s="73"/>
      <c r="F25" s="86" t="s">
        <v>1109</v>
      </c>
      <c r="G25" s="73" t="s">
        <v>1162</v>
      </c>
      <c r="H25" s="73" t="s">
        <v>868</v>
      </c>
      <c r="I25" s="86" t="s">
        <v>118</v>
      </c>
      <c r="J25" s="83">
        <v>5.0293669999999997</v>
      </c>
      <c r="K25" s="85">
        <v>105133.6</v>
      </c>
      <c r="L25" s="83">
        <v>16.999486349999998</v>
      </c>
      <c r="M25" s="84">
        <v>6.0561254487071492E-6</v>
      </c>
      <c r="N25" s="84">
        <f t="shared" si="0"/>
        <v>6.1455902207226042E-2</v>
      </c>
      <c r="O25" s="84">
        <f>L25/'סכום נכסי הקרן'!$C$42</f>
        <v>3.2906043655416225E-3</v>
      </c>
    </row>
    <row r="26" spans="2:15">
      <c r="B26" s="76" t="s">
        <v>1169</v>
      </c>
      <c r="C26" s="73" t="s">
        <v>1170</v>
      </c>
      <c r="D26" s="86" t="s">
        <v>27</v>
      </c>
      <c r="E26" s="73"/>
      <c r="F26" s="86" t="s">
        <v>1109</v>
      </c>
      <c r="G26" s="73" t="s">
        <v>1162</v>
      </c>
      <c r="H26" s="73" t="s">
        <v>868</v>
      </c>
      <c r="I26" s="86" t="s">
        <v>118</v>
      </c>
      <c r="J26" s="83">
        <v>14.090605</v>
      </c>
      <c r="K26" s="85">
        <v>34126.980000000003</v>
      </c>
      <c r="L26" s="83">
        <v>15.459963734</v>
      </c>
      <c r="M26" s="84">
        <v>1.5192897452367611E-6</v>
      </c>
      <c r="N26" s="84">
        <f t="shared" si="0"/>
        <v>5.5890278082664849E-2</v>
      </c>
      <c r="O26" s="84">
        <f>L26/'סכום נכסי הקרן'!$C$42</f>
        <v>2.9925977236491953E-3</v>
      </c>
    </row>
    <row r="27" spans="2:15">
      <c r="B27" s="76" t="s">
        <v>1171</v>
      </c>
      <c r="C27" s="73" t="s">
        <v>1172</v>
      </c>
      <c r="D27" s="86" t="s">
        <v>27</v>
      </c>
      <c r="E27" s="73"/>
      <c r="F27" s="86" t="s">
        <v>1109</v>
      </c>
      <c r="G27" s="73" t="s">
        <v>1162</v>
      </c>
      <c r="H27" s="73" t="s">
        <v>868</v>
      </c>
      <c r="I27" s="86" t="s">
        <v>120</v>
      </c>
      <c r="J27" s="83">
        <v>26.447890000000001</v>
      </c>
      <c r="K27" s="85">
        <v>9546</v>
      </c>
      <c r="L27" s="83">
        <v>9.9577307699999995</v>
      </c>
      <c r="M27" s="84">
        <v>7.7155740221155718E-7</v>
      </c>
      <c r="N27" s="84">
        <f t="shared" si="0"/>
        <v>3.5998812893955803E-2</v>
      </c>
      <c r="O27" s="84">
        <f>L27/'סכום נכסי הקרן'!$C$42</f>
        <v>1.9275260244936837E-3</v>
      </c>
    </row>
    <row r="28" spans="2:15">
      <c r="B28" s="76" t="s">
        <v>1173</v>
      </c>
      <c r="C28" s="73" t="s">
        <v>1174</v>
      </c>
      <c r="D28" s="86" t="s">
        <v>27</v>
      </c>
      <c r="E28" s="73"/>
      <c r="F28" s="86" t="s">
        <v>1109</v>
      </c>
      <c r="G28" s="73" t="s">
        <v>1175</v>
      </c>
      <c r="H28" s="73" t="s">
        <v>868</v>
      </c>
      <c r="I28" s="86" t="s">
        <v>120</v>
      </c>
      <c r="J28" s="83">
        <v>17.066669000000001</v>
      </c>
      <c r="K28" s="85">
        <v>15654</v>
      </c>
      <c r="L28" s="83">
        <v>10.537122188</v>
      </c>
      <c r="M28" s="84">
        <v>6.8976231952309446E-7</v>
      </c>
      <c r="N28" s="84">
        <f t="shared" si="0"/>
        <v>3.8093406906457482E-2</v>
      </c>
      <c r="O28" s="84">
        <f>L28/'סכום נכסי הקרן'!$C$42</f>
        <v>2.0396792913733122E-3</v>
      </c>
    </row>
    <row r="29" spans="2:15">
      <c r="B29" s="76" t="s">
        <v>1176</v>
      </c>
      <c r="C29" s="73" t="s">
        <v>1177</v>
      </c>
      <c r="D29" s="86" t="s">
        <v>27</v>
      </c>
      <c r="E29" s="73"/>
      <c r="F29" s="86" t="s">
        <v>1109</v>
      </c>
      <c r="G29" s="73" t="s">
        <v>624</v>
      </c>
      <c r="H29" s="73"/>
      <c r="I29" s="86" t="s">
        <v>121</v>
      </c>
      <c r="J29" s="83">
        <v>58.185918999999991</v>
      </c>
      <c r="K29" s="85">
        <v>14307.57</v>
      </c>
      <c r="L29" s="83">
        <v>36.562528188999998</v>
      </c>
      <c r="M29" s="84">
        <v>2.8956490605927708E-5</v>
      </c>
      <c r="N29" s="84">
        <f t="shared" si="0"/>
        <v>0.13217947357757251</v>
      </c>
      <c r="O29" s="84">
        <f>L29/'סכום נכסי הקרן'!$C$42</f>
        <v>7.0774382470657439E-3</v>
      </c>
    </row>
    <row r="30" spans="2:15">
      <c r="B30" s="76" t="s">
        <v>1178</v>
      </c>
      <c r="C30" s="73" t="s">
        <v>1179</v>
      </c>
      <c r="D30" s="86" t="s">
        <v>27</v>
      </c>
      <c r="E30" s="73"/>
      <c r="F30" s="86" t="s">
        <v>1109</v>
      </c>
      <c r="G30" s="73" t="s">
        <v>624</v>
      </c>
      <c r="H30" s="73"/>
      <c r="I30" s="86" t="s">
        <v>118</v>
      </c>
      <c r="J30" s="83">
        <v>72.315955000000002</v>
      </c>
      <c r="K30" s="85">
        <v>14718</v>
      </c>
      <c r="L30" s="83">
        <v>34.218731224000003</v>
      </c>
      <c r="M30" s="84">
        <v>3.1862074546387169E-6</v>
      </c>
      <c r="N30" s="84">
        <f t="shared" si="0"/>
        <v>0.12370626714597742</v>
      </c>
      <c r="O30" s="84">
        <f>L30/'סכום נכסי הקרן'!$C$42</f>
        <v>6.6237475668780924E-3</v>
      </c>
    </row>
    <row r="31" spans="2:15">
      <c r="B31" s="72"/>
      <c r="C31" s="73"/>
      <c r="D31" s="73"/>
      <c r="E31" s="73"/>
      <c r="F31" s="73"/>
      <c r="G31" s="73"/>
      <c r="H31" s="73"/>
      <c r="I31" s="73"/>
      <c r="J31" s="83"/>
      <c r="K31" s="85"/>
      <c r="L31" s="73"/>
      <c r="M31" s="73"/>
      <c r="N31" s="84"/>
      <c r="O31" s="73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115" t="s">
        <v>198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115" t="s">
        <v>102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115" t="s">
        <v>181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115" t="s">
        <v>189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</row>
    <row r="128" spans="2:15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</row>
    <row r="129" spans="2:15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</row>
    <row r="130" spans="2:1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</row>
    <row r="131" spans="2:15">
      <c r="B131" s="11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</row>
    <row r="132" spans="2:15">
      <c r="B132" s="113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</row>
    <row r="133" spans="2:15">
      <c r="B133" s="113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</row>
    <row r="134" spans="2:15">
      <c r="B134" s="113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</row>
    <row r="135" spans="2:15">
      <c r="B135" s="113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</row>
    <row r="136" spans="2:15">
      <c r="B136" s="11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</row>
    <row r="137" spans="2:15">
      <c r="B137" s="113"/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</row>
    <row r="138" spans="2:15">
      <c r="B138" s="11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</row>
    <row r="139" spans="2:15">
      <c r="B139" s="113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</row>
    <row r="140" spans="2:15">
      <c r="B140" s="11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</row>
    <row r="141" spans="2:15">
      <c r="B141" s="113"/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</row>
    <row r="142" spans="2:15">
      <c r="B142" s="11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</row>
    <row r="143" spans="2:15">
      <c r="B143" s="113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</row>
    <row r="144" spans="2:15">
      <c r="B144" s="113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</row>
    <row r="145" spans="2:15">
      <c r="B145" s="113"/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</row>
    <row r="146" spans="2:15">
      <c r="B146" s="113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</row>
    <row r="147" spans="2:15">
      <c r="B147" s="113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</row>
    <row r="148" spans="2:15">
      <c r="B148" s="113"/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</row>
    <row r="149" spans="2:15">
      <c r="B149" s="113"/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</row>
    <row r="150" spans="2:15">
      <c r="B150" s="113"/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</row>
    <row r="151" spans="2:15">
      <c r="B151" s="113"/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2:15">
      <c r="B152" s="113"/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</row>
    <row r="153" spans="2:15">
      <c r="B153" s="113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</row>
    <row r="154" spans="2:15">
      <c r="B154" s="113"/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</row>
    <row r="155" spans="2:15">
      <c r="B155" s="113"/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</row>
    <row r="156" spans="2:15">
      <c r="B156" s="113"/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</row>
    <row r="157" spans="2:15">
      <c r="B157" s="113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</row>
    <row r="158" spans="2:15">
      <c r="B158" s="113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</row>
    <row r="159" spans="2:15">
      <c r="B159" s="113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</row>
    <row r="160" spans="2:15">
      <c r="B160" s="113"/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</row>
    <row r="161" spans="2:15">
      <c r="B161" s="113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</row>
    <row r="162" spans="2:15">
      <c r="B162" s="113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2:15">
      <c r="B163" s="113"/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2:15">
      <c r="B164" s="113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2:15">
      <c r="B165" s="113"/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2:15">
      <c r="B166" s="113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2:15">
      <c r="B167" s="113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2:15">
      <c r="B168" s="113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2:15">
      <c r="B169" s="113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2:15">
      <c r="B170" s="113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2:15">
      <c r="B171" s="113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2:15">
      <c r="B172" s="113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2:15">
      <c r="B173" s="113"/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2:15">
      <c r="B174" s="113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2:15">
      <c r="B175" s="113"/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2:15">
      <c r="B176" s="113"/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2:15">
      <c r="B177" s="113"/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2:15">
      <c r="B178" s="113"/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2:15">
      <c r="B179" s="113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2:15">
      <c r="B180" s="113"/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2:15">
      <c r="B181" s="113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2:15">
      <c r="B182" s="113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2:15">
      <c r="B183" s="113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2:15">
      <c r="B184" s="113"/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2:15">
      <c r="B185" s="113"/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2:15">
      <c r="B186" s="113"/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2:15">
      <c r="B187" s="113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2:15">
      <c r="B188" s="113"/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2:15">
      <c r="B189" s="113"/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2:15">
      <c r="B190" s="113"/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2:15">
      <c r="B191" s="113"/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2:15">
      <c r="B192" s="113"/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2:15">
      <c r="B193" s="113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2:15">
      <c r="B194" s="113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2:15">
      <c r="B195" s="113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2:15">
      <c r="B196" s="113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2:15">
      <c r="B197" s="113"/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2:15">
      <c r="B198" s="113"/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2:15">
      <c r="B199" s="113"/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2:15">
      <c r="B200" s="113"/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2:15">
      <c r="B201" s="113"/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2:15">
      <c r="B202" s="113"/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2:15"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2:15">
      <c r="B204" s="113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2:15">
      <c r="B205" s="113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2:15">
      <c r="B206" s="113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2:15">
      <c r="B207" s="113"/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2:15">
      <c r="B208" s="113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2:15">
      <c r="B209" s="113"/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2:15">
      <c r="B210" s="113"/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2:15">
      <c r="B211" s="113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2:15">
      <c r="B212" s="113"/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2:15">
      <c r="B213" s="113"/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2:15">
      <c r="B214" s="113"/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2:15">
      <c r="B215" s="113"/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2:15">
      <c r="B216" s="113"/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2:15">
      <c r="B217" s="113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2:15">
      <c r="B218" s="113"/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2:15">
      <c r="B219" s="113"/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2:15">
      <c r="B220" s="113"/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2:15">
      <c r="B221" s="113"/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2:15">
      <c r="B222" s="113"/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2:15">
      <c r="B223" s="113"/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2:15">
      <c r="B224" s="113"/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2:15"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2:15">
      <c r="B226" s="113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2:15">
      <c r="B227" s="113"/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2:15">
      <c r="B228" s="113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2:15">
      <c r="B229" s="113"/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2:15">
      <c r="B230" s="113"/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2:15"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2:15">
      <c r="B232" s="113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</row>
    <row r="233" spans="2:15">
      <c r="B233" s="113"/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</row>
    <row r="234" spans="2:15">
      <c r="B234" s="113"/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</row>
    <row r="235" spans="2:15">
      <c r="B235" s="113"/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</row>
    <row r="236" spans="2:15">
      <c r="B236" s="113"/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</row>
    <row r="237" spans="2:15">
      <c r="B237" s="113"/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</row>
    <row r="238" spans="2:15">
      <c r="B238" s="113"/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</row>
    <row r="239" spans="2:15">
      <c r="B239" s="113"/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</row>
    <row r="240" spans="2:15">
      <c r="B240" s="113"/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</row>
    <row r="241" spans="2:15">
      <c r="B241" s="113"/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</row>
    <row r="242" spans="2:15">
      <c r="B242" s="113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</row>
    <row r="243" spans="2:15">
      <c r="B243" s="113"/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</row>
    <row r="244" spans="2:15">
      <c r="B244" s="113"/>
      <c r="C244" s="114"/>
      <c r="D244" s="114"/>
      <c r="E244" s="114"/>
      <c r="F244" s="114"/>
      <c r="G244" s="114"/>
      <c r="H244" s="114"/>
      <c r="I244" s="114"/>
      <c r="J244" s="114"/>
      <c r="K244" s="114"/>
      <c r="L244" s="114"/>
      <c r="M244" s="114"/>
      <c r="N244" s="114"/>
      <c r="O244" s="114"/>
    </row>
    <row r="245" spans="2:15">
      <c r="B245" s="113"/>
      <c r="C245" s="114"/>
      <c r="D245" s="114"/>
      <c r="E245" s="114"/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</row>
    <row r="246" spans="2:15">
      <c r="B246" s="113"/>
      <c r="C246" s="114"/>
      <c r="D246" s="114"/>
      <c r="E246" s="114"/>
      <c r="F246" s="114"/>
      <c r="G246" s="114"/>
      <c r="H246" s="114"/>
      <c r="I246" s="114"/>
      <c r="J246" s="114"/>
      <c r="K246" s="114"/>
      <c r="L246" s="114"/>
      <c r="M246" s="114"/>
      <c r="N246" s="114"/>
      <c r="O246" s="114"/>
    </row>
    <row r="247" spans="2:15">
      <c r="B247" s="113"/>
      <c r="C247" s="114"/>
      <c r="D247" s="114"/>
      <c r="E247" s="114"/>
      <c r="F247" s="114"/>
      <c r="G247" s="114"/>
      <c r="H247" s="114"/>
      <c r="I247" s="114"/>
      <c r="J247" s="114"/>
      <c r="K247" s="114"/>
      <c r="L247" s="114"/>
      <c r="M247" s="114"/>
      <c r="N247" s="114"/>
      <c r="O247" s="114"/>
    </row>
    <row r="248" spans="2:15">
      <c r="B248" s="113"/>
      <c r="C248" s="114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4"/>
      <c r="O248" s="114"/>
    </row>
    <row r="249" spans="2:15">
      <c r="B249" s="113"/>
      <c r="C249" s="114"/>
      <c r="D249" s="114"/>
      <c r="E249" s="114"/>
      <c r="F249" s="114"/>
      <c r="G249" s="114"/>
      <c r="H249" s="114"/>
      <c r="I249" s="114"/>
      <c r="J249" s="114"/>
      <c r="K249" s="114"/>
      <c r="L249" s="114"/>
      <c r="M249" s="114"/>
      <c r="N249" s="114"/>
      <c r="O249" s="114"/>
    </row>
    <row r="250" spans="2:15">
      <c r="B250" s="113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4"/>
      <c r="O250" s="114"/>
    </row>
    <row r="251" spans="2:15">
      <c r="B251" s="113"/>
      <c r="C251" s="114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4"/>
      <c r="O251" s="114"/>
    </row>
    <row r="252" spans="2:15">
      <c r="B252" s="113"/>
      <c r="C252" s="114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4"/>
      <c r="O252" s="114"/>
    </row>
    <row r="253" spans="2:15">
      <c r="B253" s="113"/>
      <c r="C253" s="114"/>
      <c r="D253" s="114"/>
      <c r="E253" s="114"/>
      <c r="F253" s="114"/>
      <c r="G253" s="114"/>
      <c r="H253" s="114"/>
      <c r="I253" s="114"/>
      <c r="J253" s="114"/>
      <c r="K253" s="114"/>
      <c r="L253" s="114"/>
      <c r="M253" s="114"/>
      <c r="N253" s="114"/>
      <c r="O253" s="114"/>
    </row>
    <row r="254" spans="2:15">
      <c r="B254" s="113"/>
      <c r="C254" s="114"/>
      <c r="D254" s="114"/>
      <c r="E254" s="114"/>
      <c r="F254" s="114"/>
      <c r="G254" s="114"/>
      <c r="H254" s="114"/>
      <c r="I254" s="114"/>
      <c r="J254" s="114"/>
      <c r="K254" s="114"/>
      <c r="L254" s="114"/>
      <c r="M254" s="114"/>
      <c r="N254" s="114"/>
      <c r="O254" s="114"/>
    </row>
    <row r="255" spans="2:15">
      <c r="B255" s="113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</row>
    <row r="256" spans="2:15">
      <c r="B256" s="113"/>
      <c r="C256" s="114"/>
      <c r="D256" s="114"/>
      <c r="E256" s="114"/>
      <c r="F256" s="114"/>
      <c r="G256" s="114"/>
      <c r="H256" s="114"/>
      <c r="I256" s="114"/>
      <c r="J256" s="114"/>
      <c r="K256" s="114"/>
      <c r="L256" s="114"/>
      <c r="M256" s="114"/>
      <c r="N256" s="114"/>
      <c r="O256" s="114"/>
    </row>
    <row r="257" spans="2:15">
      <c r="B257" s="113"/>
      <c r="C257" s="114"/>
      <c r="D257" s="114"/>
      <c r="E257" s="114"/>
      <c r="F257" s="114"/>
      <c r="G257" s="114"/>
      <c r="H257" s="114"/>
      <c r="I257" s="114"/>
      <c r="J257" s="114"/>
      <c r="K257" s="114"/>
      <c r="L257" s="114"/>
      <c r="M257" s="114"/>
      <c r="N257" s="114"/>
      <c r="O257" s="114"/>
    </row>
    <row r="258" spans="2:15">
      <c r="B258" s="113"/>
      <c r="C258" s="114"/>
      <c r="D258" s="114"/>
      <c r="E258" s="114"/>
      <c r="F258" s="114"/>
      <c r="G258" s="114"/>
      <c r="H258" s="114"/>
      <c r="I258" s="114"/>
      <c r="J258" s="114"/>
      <c r="K258" s="114"/>
      <c r="L258" s="114"/>
      <c r="M258" s="114"/>
      <c r="N258" s="114"/>
      <c r="O258" s="114"/>
    </row>
    <row r="259" spans="2:15">
      <c r="B259" s="113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</row>
    <row r="260" spans="2:15">
      <c r="B260" s="113"/>
      <c r="C260" s="114"/>
      <c r="D260" s="114"/>
      <c r="E260" s="114"/>
      <c r="F260" s="114"/>
      <c r="G260" s="114"/>
      <c r="H260" s="114"/>
      <c r="I260" s="114"/>
      <c r="J260" s="114"/>
      <c r="K260" s="114"/>
      <c r="L260" s="114"/>
      <c r="M260" s="114"/>
      <c r="N260" s="114"/>
      <c r="O260" s="114"/>
    </row>
    <row r="261" spans="2:15">
      <c r="B261" s="113"/>
      <c r="C261" s="114"/>
      <c r="D261" s="114"/>
      <c r="E261" s="114"/>
      <c r="F261" s="114"/>
      <c r="G261" s="114"/>
      <c r="H261" s="114"/>
      <c r="I261" s="114"/>
      <c r="J261" s="114"/>
      <c r="K261" s="114"/>
      <c r="L261" s="114"/>
      <c r="M261" s="114"/>
      <c r="N261" s="114"/>
      <c r="O261" s="114"/>
    </row>
    <row r="262" spans="2:15">
      <c r="B262" s="113"/>
      <c r="C262" s="114"/>
      <c r="D262" s="114"/>
      <c r="E262" s="114"/>
      <c r="F262" s="114"/>
      <c r="G262" s="114"/>
      <c r="H262" s="114"/>
      <c r="I262" s="114"/>
      <c r="J262" s="114"/>
      <c r="K262" s="114"/>
      <c r="L262" s="114"/>
      <c r="M262" s="114"/>
      <c r="N262" s="114"/>
      <c r="O262" s="114"/>
    </row>
    <row r="263" spans="2:15">
      <c r="B263" s="113"/>
      <c r="C263" s="114"/>
      <c r="D263" s="114"/>
      <c r="E263" s="114"/>
      <c r="F263" s="114"/>
      <c r="G263" s="114"/>
      <c r="H263" s="114"/>
      <c r="I263" s="114"/>
      <c r="J263" s="114"/>
      <c r="K263" s="114"/>
      <c r="L263" s="114"/>
      <c r="M263" s="114"/>
      <c r="N263" s="114"/>
      <c r="O263" s="114"/>
    </row>
    <row r="264" spans="2:15">
      <c r="B264" s="113"/>
      <c r="C264" s="114"/>
      <c r="D264" s="114"/>
      <c r="E264" s="114"/>
      <c r="F264" s="114"/>
      <c r="G264" s="114"/>
      <c r="H264" s="114"/>
      <c r="I264" s="114"/>
      <c r="J264" s="114"/>
      <c r="K264" s="114"/>
      <c r="L264" s="114"/>
      <c r="M264" s="114"/>
      <c r="N264" s="114"/>
      <c r="O264" s="114"/>
    </row>
    <row r="265" spans="2:15">
      <c r="B265" s="113"/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4"/>
      <c r="N265" s="114"/>
      <c r="O265" s="114"/>
    </row>
    <row r="266" spans="2:15">
      <c r="B266" s="113"/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14"/>
    </row>
    <row r="267" spans="2:15">
      <c r="B267" s="113"/>
      <c r="C267" s="114"/>
      <c r="D267" s="114"/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</row>
    <row r="268" spans="2:15">
      <c r="B268" s="113"/>
      <c r="C268" s="114"/>
      <c r="D268" s="114"/>
      <c r="E268" s="114"/>
      <c r="F268" s="114"/>
      <c r="G268" s="114"/>
      <c r="H268" s="114"/>
      <c r="I268" s="114"/>
      <c r="J268" s="114"/>
      <c r="K268" s="114"/>
      <c r="L268" s="114"/>
      <c r="M268" s="114"/>
      <c r="N268" s="114"/>
      <c r="O268" s="114"/>
    </row>
    <row r="269" spans="2:15">
      <c r="B269" s="113"/>
      <c r="C269" s="114"/>
      <c r="D269" s="114"/>
      <c r="E269" s="114"/>
      <c r="F269" s="114"/>
      <c r="G269" s="114"/>
      <c r="H269" s="114"/>
      <c r="I269" s="114"/>
      <c r="J269" s="114"/>
      <c r="K269" s="114"/>
      <c r="L269" s="114"/>
      <c r="M269" s="114"/>
      <c r="N269" s="114"/>
      <c r="O269" s="114"/>
    </row>
    <row r="270" spans="2:15">
      <c r="B270" s="113"/>
      <c r="C270" s="114"/>
      <c r="D270" s="114"/>
      <c r="E270" s="114"/>
      <c r="F270" s="114"/>
      <c r="G270" s="114"/>
      <c r="H270" s="114"/>
      <c r="I270" s="114"/>
      <c r="J270" s="114"/>
      <c r="K270" s="114"/>
      <c r="L270" s="114"/>
      <c r="M270" s="114"/>
      <c r="N270" s="114"/>
      <c r="O270" s="114"/>
    </row>
    <row r="271" spans="2:15">
      <c r="B271" s="113"/>
      <c r="C271" s="114"/>
      <c r="D271" s="114"/>
      <c r="E271" s="114"/>
      <c r="F271" s="114"/>
      <c r="G271" s="114"/>
      <c r="H271" s="114"/>
      <c r="I271" s="114"/>
      <c r="J271" s="114"/>
      <c r="K271" s="114"/>
      <c r="L271" s="114"/>
      <c r="M271" s="114"/>
      <c r="N271" s="114"/>
      <c r="O271" s="114"/>
    </row>
    <row r="272" spans="2:15">
      <c r="B272" s="113"/>
      <c r="C272" s="114"/>
      <c r="D272" s="114"/>
      <c r="E272" s="114"/>
      <c r="F272" s="114"/>
      <c r="G272" s="114"/>
      <c r="H272" s="114"/>
      <c r="I272" s="114"/>
      <c r="J272" s="114"/>
      <c r="K272" s="114"/>
      <c r="L272" s="114"/>
      <c r="M272" s="114"/>
      <c r="N272" s="114"/>
      <c r="O272" s="114"/>
    </row>
    <row r="273" spans="2:15">
      <c r="B273" s="113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 s="114"/>
      <c r="O273" s="114"/>
    </row>
    <row r="274" spans="2:15">
      <c r="B274" s="113"/>
      <c r="C274" s="114"/>
      <c r="D274" s="114"/>
      <c r="E274" s="114"/>
      <c r="F274" s="114"/>
      <c r="G274" s="114"/>
      <c r="H274" s="114"/>
      <c r="I274" s="114"/>
      <c r="J274" s="114"/>
      <c r="K274" s="114"/>
      <c r="L274" s="114"/>
      <c r="M274" s="114"/>
      <c r="N274" s="114"/>
      <c r="O274" s="114"/>
    </row>
    <row r="275" spans="2:15">
      <c r="B275" s="113"/>
      <c r="C275" s="114"/>
      <c r="D275" s="114"/>
      <c r="E275" s="114"/>
      <c r="F275" s="114"/>
      <c r="G275" s="114"/>
      <c r="H275" s="114"/>
      <c r="I275" s="114"/>
      <c r="J275" s="114"/>
      <c r="K275" s="114"/>
      <c r="L275" s="114"/>
      <c r="M275" s="114"/>
      <c r="N275" s="114"/>
      <c r="O275" s="114"/>
    </row>
    <row r="276" spans="2:15">
      <c r="B276" s="113"/>
      <c r="C276" s="114"/>
      <c r="D276" s="114"/>
      <c r="E276" s="114"/>
      <c r="F276" s="114"/>
      <c r="G276" s="114"/>
      <c r="H276" s="114"/>
      <c r="I276" s="114"/>
      <c r="J276" s="114"/>
      <c r="K276" s="114"/>
      <c r="L276" s="114"/>
      <c r="M276" s="114"/>
      <c r="N276" s="114"/>
      <c r="O276" s="114"/>
    </row>
    <row r="277" spans="2:15">
      <c r="B277" s="113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</row>
    <row r="278" spans="2:15">
      <c r="B278" s="113"/>
      <c r="C278" s="114"/>
      <c r="D278" s="114"/>
      <c r="E278" s="114"/>
      <c r="F278" s="114"/>
      <c r="G278" s="114"/>
      <c r="H278" s="114"/>
      <c r="I278" s="114"/>
      <c r="J278" s="114"/>
      <c r="K278" s="114"/>
      <c r="L278" s="114"/>
      <c r="M278" s="114"/>
      <c r="N278" s="114"/>
      <c r="O278" s="114"/>
    </row>
    <row r="279" spans="2:15">
      <c r="B279" s="113"/>
      <c r="C279" s="114"/>
      <c r="D279" s="114"/>
      <c r="E279" s="114"/>
      <c r="F279" s="114"/>
      <c r="G279" s="114"/>
      <c r="H279" s="114"/>
      <c r="I279" s="114"/>
      <c r="J279" s="114"/>
      <c r="K279" s="114"/>
      <c r="L279" s="114"/>
      <c r="M279" s="114"/>
      <c r="N279" s="114"/>
      <c r="O279" s="114"/>
    </row>
    <row r="280" spans="2:15">
      <c r="B280" s="113"/>
      <c r="C280" s="114"/>
      <c r="D280" s="114"/>
      <c r="E280" s="114"/>
      <c r="F280" s="114"/>
      <c r="G280" s="114"/>
      <c r="H280" s="114"/>
      <c r="I280" s="114"/>
      <c r="J280" s="114"/>
      <c r="K280" s="114"/>
      <c r="L280" s="114"/>
      <c r="M280" s="114"/>
      <c r="N280" s="114"/>
      <c r="O280" s="114"/>
    </row>
    <row r="281" spans="2:15">
      <c r="B281" s="113"/>
      <c r="C281" s="114"/>
      <c r="D281" s="114"/>
      <c r="E281" s="114"/>
      <c r="F281" s="114"/>
      <c r="G281" s="114"/>
      <c r="H281" s="114"/>
      <c r="I281" s="114"/>
      <c r="J281" s="114"/>
      <c r="K281" s="114"/>
      <c r="L281" s="114"/>
      <c r="M281" s="114"/>
      <c r="N281" s="114"/>
      <c r="O281" s="114"/>
    </row>
    <row r="282" spans="2:15"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2:15">
      <c r="B283" s="113"/>
      <c r="C283" s="114"/>
      <c r="D283" s="114"/>
      <c r="E283" s="114"/>
      <c r="F283" s="114"/>
      <c r="G283" s="114"/>
      <c r="H283" s="114"/>
      <c r="I283" s="114"/>
      <c r="J283" s="114"/>
      <c r="K283" s="114"/>
      <c r="L283" s="114"/>
      <c r="M283" s="114"/>
      <c r="N283" s="114"/>
      <c r="O283" s="114"/>
    </row>
    <row r="284" spans="2:15">
      <c r="B284" s="113"/>
      <c r="C284" s="114"/>
      <c r="D284" s="114"/>
      <c r="E284" s="114"/>
      <c r="F284" s="114"/>
      <c r="G284" s="114"/>
      <c r="H284" s="114"/>
      <c r="I284" s="114"/>
      <c r="J284" s="114"/>
      <c r="K284" s="114"/>
      <c r="L284" s="114"/>
      <c r="M284" s="114"/>
      <c r="N284" s="114"/>
      <c r="O284" s="114"/>
    </row>
    <row r="285" spans="2:15">
      <c r="B285" s="113"/>
      <c r="C285" s="114"/>
      <c r="D285" s="114"/>
      <c r="E285" s="114"/>
      <c r="F285" s="114"/>
      <c r="G285" s="114"/>
      <c r="H285" s="114"/>
      <c r="I285" s="114"/>
      <c r="J285" s="114"/>
      <c r="K285" s="114"/>
      <c r="L285" s="114"/>
      <c r="M285" s="114"/>
      <c r="N285" s="114"/>
      <c r="O285" s="114"/>
    </row>
    <row r="286" spans="2:15">
      <c r="B286" s="113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</row>
    <row r="287" spans="2:15">
      <c r="B287" s="113"/>
      <c r="C287" s="114"/>
      <c r="D287" s="114"/>
      <c r="E287" s="114"/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</row>
    <row r="288" spans="2:15">
      <c r="B288" s="113"/>
      <c r="C288" s="114"/>
      <c r="D288" s="114"/>
      <c r="E288" s="114"/>
      <c r="F288" s="114"/>
      <c r="G288" s="114"/>
      <c r="H288" s="114"/>
      <c r="I288" s="114"/>
      <c r="J288" s="114"/>
      <c r="K288" s="114"/>
      <c r="L288" s="114"/>
      <c r="M288" s="114"/>
      <c r="N288" s="114"/>
      <c r="O288" s="114"/>
    </row>
    <row r="289" spans="2:15">
      <c r="B289" s="113"/>
      <c r="C289" s="114"/>
      <c r="D289" s="114"/>
      <c r="E289" s="114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</row>
    <row r="290" spans="2:15">
      <c r="B290" s="113"/>
      <c r="C290" s="114"/>
      <c r="D290" s="114"/>
      <c r="E290" s="114"/>
      <c r="F290" s="114"/>
      <c r="G290" s="114"/>
      <c r="H290" s="114"/>
      <c r="I290" s="114"/>
      <c r="J290" s="114"/>
      <c r="K290" s="114"/>
      <c r="L290" s="114"/>
      <c r="M290" s="114"/>
      <c r="N290" s="114"/>
      <c r="O290" s="114"/>
    </row>
    <row r="291" spans="2:15">
      <c r="B291" s="113"/>
      <c r="C291" s="114"/>
      <c r="D291" s="114"/>
      <c r="E291" s="114"/>
      <c r="F291" s="114"/>
      <c r="G291" s="114"/>
      <c r="H291" s="114"/>
      <c r="I291" s="114"/>
      <c r="J291" s="114"/>
      <c r="K291" s="114"/>
      <c r="L291" s="114"/>
      <c r="M291" s="114"/>
      <c r="N291" s="114"/>
      <c r="O291" s="114"/>
    </row>
    <row r="292" spans="2:15">
      <c r="B292" s="113"/>
      <c r="C292" s="114"/>
      <c r="D292" s="114"/>
      <c r="E292" s="114"/>
      <c r="F292" s="114"/>
      <c r="G292" s="114"/>
      <c r="H292" s="114"/>
      <c r="I292" s="114"/>
      <c r="J292" s="114"/>
      <c r="K292" s="114"/>
      <c r="L292" s="114"/>
      <c r="M292" s="114"/>
      <c r="N292" s="114"/>
      <c r="O292" s="114"/>
    </row>
    <row r="293" spans="2:15">
      <c r="B293" s="113"/>
      <c r="C293" s="114"/>
      <c r="D293" s="114"/>
      <c r="E293" s="114"/>
      <c r="F293" s="114"/>
      <c r="G293" s="114"/>
      <c r="H293" s="114"/>
      <c r="I293" s="114"/>
      <c r="J293" s="114"/>
      <c r="K293" s="114"/>
      <c r="L293" s="114"/>
      <c r="M293" s="114"/>
      <c r="N293" s="114"/>
      <c r="O293" s="114"/>
    </row>
    <row r="294" spans="2:15">
      <c r="B294" s="113"/>
      <c r="C294" s="114"/>
      <c r="D294" s="114"/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</row>
    <row r="295" spans="2:15">
      <c r="B295" s="113"/>
      <c r="C295" s="114"/>
      <c r="D295" s="114"/>
      <c r="E295" s="114"/>
      <c r="F295" s="114"/>
      <c r="G295" s="114"/>
      <c r="H295" s="114"/>
      <c r="I295" s="114"/>
      <c r="J295" s="114"/>
      <c r="K295" s="114"/>
      <c r="L295" s="114"/>
      <c r="M295" s="114"/>
      <c r="N295" s="114"/>
      <c r="O295" s="114"/>
    </row>
    <row r="296" spans="2:15">
      <c r="B296" s="113"/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</row>
    <row r="297" spans="2:15">
      <c r="B297" s="113"/>
      <c r="C297" s="114"/>
      <c r="D297" s="114"/>
      <c r="E297" s="114"/>
      <c r="F297" s="114"/>
      <c r="G297" s="114"/>
      <c r="H297" s="114"/>
      <c r="I297" s="114"/>
      <c r="J297" s="114"/>
      <c r="K297" s="114"/>
      <c r="L297" s="114"/>
      <c r="M297" s="114"/>
      <c r="N297" s="114"/>
      <c r="O297" s="114"/>
    </row>
    <row r="298" spans="2:15">
      <c r="B298" s="113"/>
      <c r="C298" s="114"/>
      <c r="D298" s="114"/>
      <c r="E298" s="114"/>
      <c r="F298" s="114"/>
      <c r="G298" s="114"/>
      <c r="H298" s="114"/>
      <c r="I298" s="114"/>
      <c r="J298" s="114"/>
      <c r="K298" s="114"/>
      <c r="L298" s="114"/>
      <c r="M298" s="114"/>
      <c r="N298" s="114"/>
      <c r="O298" s="114"/>
    </row>
    <row r="299" spans="2:15">
      <c r="B299" s="113"/>
      <c r="C299" s="114"/>
      <c r="D299" s="114"/>
      <c r="E299" s="114"/>
      <c r="F299" s="114"/>
      <c r="G299" s="114"/>
      <c r="H299" s="114"/>
      <c r="I299" s="114"/>
      <c r="J299" s="114"/>
      <c r="K299" s="114"/>
      <c r="L299" s="114"/>
      <c r="M299" s="114"/>
      <c r="N299" s="114"/>
      <c r="O299" s="114"/>
    </row>
    <row r="300" spans="2:15">
      <c r="B300" s="113"/>
      <c r="C300" s="114"/>
      <c r="D300" s="114"/>
      <c r="E300" s="114"/>
      <c r="F300" s="114"/>
      <c r="G300" s="114"/>
      <c r="H300" s="114"/>
      <c r="I300" s="114"/>
      <c r="J300" s="114"/>
      <c r="K300" s="114"/>
      <c r="L300" s="114"/>
      <c r="M300" s="114"/>
      <c r="N300" s="114"/>
      <c r="O300" s="114"/>
    </row>
    <row r="301" spans="2:15">
      <c r="B301" s="113"/>
      <c r="C301" s="114"/>
      <c r="D301" s="114"/>
      <c r="E301" s="114"/>
      <c r="F301" s="114"/>
      <c r="G301" s="114"/>
      <c r="H301" s="114"/>
      <c r="I301" s="114"/>
      <c r="J301" s="114"/>
      <c r="K301" s="114"/>
      <c r="L301" s="114"/>
      <c r="M301" s="114"/>
      <c r="N301" s="114"/>
      <c r="O301" s="114"/>
    </row>
    <row r="302" spans="2:15">
      <c r="B302" s="113"/>
      <c r="C302" s="114"/>
      <c r="D302" s="114"/>
      <c r="E302" s="114"/>
      <c r="F302" s="114"/>
      <c r="G302" s="114"/>
      <c r="H302" s="114"/>
      <c r="I302" s="114"/>
      <c r="J302" s="114"/>
      <c r="K302" s="114"/>
      <c r="L302" s="114"/>
      <c r="M302" s="114"/>
      <c r="N302" s="114"/>
      <c r="O302" s="114"/>
    </row>
    <row r="303" spans="2:15">
      <c r="B303" s="113"/>
      <c r="C303" s="114"/>
      <c r="D303" s="114"/>
      <c r="E303" s="114"/>
      <c r="F303" s="114"/>
      <c r="G303" s="114"/>
      <c r="H303" s="114"/>
      <c r="I303" s="114"/>
      <c r="J303" s="114"/>
      <c r="K303" s="114"/>
      <c r="L303" s="114"/>
      <c r="M303" s="114"/>
      <c r="N303" s="114"/>
      <c r="O303" s="114"/>
    </row>
    <row r="304" spans="2:15">
      <c r="B304" s="113"/>
      <c r="C304" s="114"/>
      <c r="D304" s="114"/>
      <c r="E304" s="114"/>
      <c r="F304" s="114"/>
      <c r="G304" s="114"/>
      <c r="H304" s="114"/>
      <c r="I304" s="114"/>
      <c r="J304" s="114"/>
      <c r="K304" s="114"/>
      <c r="L304" s="114"/>
      <c r="M304" s="114"/>
      <c r="N304" s="114"/>
      <c r="O304" s="114"/>
    </row>
    <row r="305" spans="2:15">
      <c r="B305" s="113"/>
      <c r="C305" s="114"/>
      <c r="D305" s="114"/>
      <c r="E305" s="114"/>
      <c r="F305" s="114"/>
      <c r="G305" s="114"/>
      <c r="H305" s="114"/>
      <c r="I305" s="114"/>
      <c r="J305" s="114"/>
      <c r="K305" s="114"/>
      <c r="L305" s="114"/>
      <c r="M305" s="114"/>
      <c r="N305" s="114"/>
      <c r="O305" s="114"/>
    </row>
    <row r="306" spans="2:15">
      <c r="B306" s="113"/>
      <c r="C306" s="114"/>
      <c r="D306" s="114"/>
      <c r="E306" s="114"/>
      <c r="F306" s="114"/>
      <c r="G306" s="114"/>
      <c r="H306" s="114"/>
      <c r="I306" s="114"/>
      <c r="J306" s="114"/>
      <c r="K306" s="114"/>
      <c r="L306" s="114"/>
      <c r="M306" s="114"/>
      <c r="N306" s="114"/>
      <c r="O306" s="114"/>
    </row>
    <row r="307" spans="2:15">
      <c r="B307" s="113"/>
      <c r="C307" s="114"/>
      <c r="D307" s="114"/>
      <c r="E307" s="114"/>
      <c r="F307" s="114"/>
      <c r="G307" s="114"/>
      <c r="H307" s="114"/>
      <c r="I307" s="114"/>
      <c r="J307" s="114"/>
      <c r="K307" s="114"/>
      <c r="L307" s="114"/>
      <c r="M307" s="114"/>
      <c r="N307" s="114"/>
      <c r="O307" s="114"/>
    </row>
    <row r="308" spans="2:15">
      <c r="B308" s="113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</row>
    <row r="309" spans="2:15">
      <c r="B309" s="113"/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4"/>
      <c r="N309" s="114"/>
      <c r="O309" s="114"/>
    </row>
    <row r="310" spans="2:15">
      <c r="B310" s="113"/>
      <c r="C310" s="114"/>
      <c r="D310" s="114"/>
      <c r="E310" s="114"/>
      <c r="F310" s="114"/>
      <c r="G310" s="114"/>
      <c r="H310" s="114"/>
      <c r="I310" s="114"/>
      <c r="J310" s="114"/>
      <c r="K310" s="114"/>
      <c r="L310" s="114"/>
      <c r="M310" s="114"/>
      <c r="N310" s="114"/>
      <c r="O310" s="114"/>
    </row>
    <row r="311" spans="2:15">
      <c r="B311" s="113"/>
      <c r="C311" s="114"/>
      <c r="D311" s="114"/>
      <c r="E311" s="114"/>
      <c r="F311" s="114"/>
      <c r="G311" s="114"/>
      <c r="H311" s="114"/>
      <c r="I311" s="114"/>
      <c r="J311" s="114"/>
      <c r="K311" s="114"/>
      <c r="L311" s="114"/>
      <c r="M311" s="114"/>
      <c r="N311" s="114"/>
      <c r="O311" s="114"/>
    </row>
    <row r="312" spans="2:15">
      <c r="B312" s="113"/>
      <c r="C312" s="114"/>
      <c r="D312" s="114"/>
      <c r="E312" s="114"/>
      <c r="F312" s="114"/>
      <c r="G312" s="114"/>
      <c r="H312" s="114"/>
      <c r="I312" s="114"/>
      <c r="J312" s="114"/>
      <c r="K312" s="114"/>
      <c r="L312" s="114"/>
      <c r="M312" s="114"/>
      <c r="N312" s="114"/>
      <c r="O312" s="114"/>
    </row>
    <row r="313" spans="2:15">
      <c r="B313" s="113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</row>
    <row r="314" spans="2:15">
      <c r="B314" s="113"/>
      <c r="C314" s="114"/>
      <c r="D314" s="114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</row>
    <row r="315" spans="2:15">
      <c r="B315" s="113"/>
      <c r="C315" s="114"/>
      <c r="D315" s="114"/>
      <c r="E315" s="114"/>
      <c r="F315" s="114"/>
      <c r="G315" s="114"/>
      <c r="H315" s="114"/>
      <c r="I315" s="114"/>
      <c r="J315" s="114"/>
      <c r="K315" s="114"/>
      <c r="L315" s="114"/>
      <c r="M315" s="114"/>
      <c r="N315" s="114"/>
      <c r="O315" s="114"/>
    </row>
    <row r="316" spans="2:15">
      <c r="B316" s="113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</row>
    <row r="317" spans="2:15">
      <c r="B317" s="113"/>
      <c r="C317" s="114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</row>
    <row r="318" spans="2:15">
      <c r="B318" s="113"/>
      <c r="C318" s="114"/>
      <c r="D318" s="114"/>
      <c r="E318" s="114"/>
      <c r="F318" s="114"/>
      <c r="G318" s="114"/>
      <c r="H318" s="114"/>
      <c r="I318" s="114"/>
      <c r="J318" s="114"/>
      <c r="K318" s="114"/>
      <c r="L318" s="114"/>
      <c r="M318" s="114"/>
      <c r="N318" s="114"/>
      <c r="O318" s="114"/>
    </row>
    <row r="319" spans="2:15">
      <c r="B319" s="113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114"/>
      <c r="N319" s="114"/>
      <c r="O319" s="114"/>
    </row>
    <row r="320" spans="2:15">
      <c r="B320" s="113"/>
      <c r="C320" s="114"/>
      <c r="D320" s="114"/>
      <c r="E320" s="114"/>
      <c r="F320" s="114"/>
      <c r="G320" s="114"/>
      <c r="H320" s="114"/>
      <c r="I320" s="114"/>
      <c r="J320" s="114"/>
      <c r="K320" s="114"/>
      <c r="L320" s="114"/>
      <c r="M320" s="114"/>
      <c r="N320" s="114"/>
      <c r="O320" s="114"/>
    </row>
    <row r="321" spans="2:15">
      <c r="B321" s="113"/>
      <c r="C321" s="114"/>
      <c r="D321" s="114"/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</row>
    <row r="322" spans="2:15">
      <c r="B322" s="113"/>
      <c r="C322" s="114"/>
      <c r="D322" s="114"/>
      <c r="E322" s="114"/>
      <c r="F322" s="114"/>
      <c r="G322" s="114"/>
      <c r="H322" s="114"/>
      <c r="I322" s="114"/>
      <c r="J322" s="114"/>
      <c r="K322" s="114"/>
      <c r="L322" s="114"/>
      <c r="M322" s="114"/>
      <c r="N322" s="114"/>
      <c r="O322" s="114"/>
    </row>
    <row r="323" spans="2:15">
      <c r="B323" s="113"/>
      <c r="C323" s="114"/>
      <c r="D323" s="114"/>
      <c r="E323" s="114"/>
      <c r="F323" s="114"/>
      <c r="G323" s="114"/>
      <c r="H323" s="114"/>
      <c r="I323" s="114"/>
      <c r="J323" s="114"/>
      <c r="K323" s="114"/>
      <c r="L323" s="114"/>
      <c r="M323" s="114"/>
      <c r="N323" s="114"/>
      <c r="O323" s="114"/>
    </row>
    <row r="324" spans="2:15">
      <c r="B324" s="113"/>
      <c r="C324" s="114"/>
      <c r="D324" s="114"/>
      <c r="E324" s="114"/>
      <c r="F324" s="114"/>
      <c r="G324" s="114"/>
      <c r="H324" s="114"/>
      <c r="I324" s="114"/>
      <c r="J324" s="114"/>
      <c r="K324" s="114"/>
      <c r="L324" s="114"/>
      <c r="M324" s="114"/>
      <c r="N324" s="114"/>
      <c r="O324" s="114"/>
    </row>
    <row r="325" spans="2:15">
      <c r="B325" s="121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</row>
    <row r="326" spans="2:15">
      <c r="B326" s="121"/>
      <c r="C326" s="114"/>
      <c r="D326" s="114"/>
      <c r="E326" s="114"/>
      <c r="F326" s="114"/>
      <c r="G326" s="114"/>
      <c r="H326" s="114"/>
      <c r="I326" s="114"/>
      <c r="J326" s="114"/>
      <c r="K326" s="114"/>
      <c r="L326" s="114"/>
      <c r="M326" s="114"/>
      <c r="N326" s="114"/>
      <c r="O326" s="114"/>
    </row>
    <row r="327" spans="2:15">
      <c r="B327" s="122"/>
      <c r="C327" s="114"/>
      <c r="D327" s="114"/>
      <c r="E327" s="114"/>
      <c r="F327" s="114"/>
      <c r="G327" s="114"/>
      <c r="H327" s="114"/>
      <c r="I327" s="114"/>
      <c r="J327" s="114"/>
      <c r="K327" s="114"/>
      <c r="L327" s="114"/>
      <c r="M327" s="114"/>
      <c r="N327" s="114"/>
      <c r="O327" s="114"/>
    </row>
    <row r="328" spans="2:15">
      <c r="B328" s="113"/>
      <c r="C328" s="113"/>
      <c r="D328" s="113"/>
      <c r="E328" s="113"/>
      <c r="F328" s="114"/>
      <c r="G328" s="114"/>
      <c r="H328" s="114"/>
      <c r="I328" s="114"/>
      <c r="J328" s="114"/>
      <c r="K328" s="114"/>
      <c r="L328" s="114"/>
      <c r="M328" s="114"/>
      <c r="N328" s="114"/>
      <c r="O328" s="114"/>
    </row>
    <row r="329" spans="2:15">
      <c r="B329" s="113"/>
      <c r="C329" s="113"/>
      <c r="D329" s="113"/>
      <c r="E329" s="113"/>
      <c r="F329" s="114"/>
      <c r="G329" s="114"/>
      <c r="H329" s="114"/>
      <c r="I329" s="114"/>
      <c r="J329" s="114"/>
      <c r="K329" s="114"/>
      <c r="L329" s="114"/>
      <c r="M329" s="114"/>
      <c r="N329" s="114"/>
      <c r="O329" s="114"/>
    </row>
    <row r="330" spans="2:15">
      <c r="B330" s="113"/>
      <c r="C330" s="113"/>
      <c r="D330" s="113"/>
      <c r="E330" s="113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</row>
    <row r="331" spans="2:15">
      <c r="B331" s="113"/>
      <c r="C331" s="113"/>
      <c r="D331" s="113"/>
      <c r="E331" s="113"/>
      <c r="F331" s="114"/>
      <c r="G331" s="114"/>
      <c r="H331" s="114"/>
      <c r="I331" s="114"/>
      <c r="J331" s="114"/>
      <c r="K331" s="114"/>
      <c r="L331" s="114"/>
      <c r="M331" s="114"/>
      <c r="N331" s="114"/>
      <c r="O331" s="114"/>
    </row>
    <row r="332" spans="2:15">
      <c r="B332" s="113"/>
      <c r="C332" s="113"/>
      <c r="D332" s="113"/>
      <c r="E332" s="113"/>
      <c r="F332" s="114"/>
      <c r="G332" s="114"/>
      <c r="H332" s="114"/>
      <c r="I332" s="114"/>
      <c r="J332" s="114"/>
      <c r="K332" s="114"/>
      <c r="L332" s="114"/>
      <c r="M332" s="114"/>
      <c r="N332" s="114"/>
      <c r="O332" s="114"/>
    </row>
    <row r="333" spans="2:15">
      <c r="B333" s="113"/>
      <c r="C333" s="113"/>
      <c r="D333" s="113"/>
      <c r="E333" s="113"/>
      <c r="F333" s="114"/>
      <c r="G333" s="114"/>
      <c r="H333" s="114"/>
      <c r="I333" s="114"/>
      <c r="J333" s="114"/>
      <c r="K333" s="114"/>
      <c r="L333" s="114"/>
      <c r="M333" s="114"/>
      <c r="N333" s="114"/>
      <c r="O333" s="114"/>
    </row>
    <row r="334" spans="2:15">
      <c r="B334" s="113"/>
      <c r="C334" s="113"/>
      <c r="D334" s="113"/>
      <c r="E334" s="113"/>
      <c r="F334" s="114"/>
      <c r="G334" s="114"/>
      <c r="H334" s="114"/>
      <c r="I334" s="114"/>
      <c r="J334" s="114"/>
      <c r="K334" s="114"/>
      <c r="L334" s="114"/>
      <c r="M334" s="114"/>
      <c r="N334" s="114"/>
      <c r="O334" s="114"/>
    </row>
    <row r="335" spans="2:15">
      <c r="B335" s="113"/>
      <c r="C335" s="113"/>
      <c r="D335" s="113"/>
      <c r="E335" s="113"/>
      <c r="F335" s="114"/>
      <c r="G335" s="114"/>
      <c r="H335" s="114"/>
      <c r="I335" s="114"/>
      <c r="J335" s="114"/>
      <c r="K335" s="114"/>
      <c r="L335" s="114"/>
      <c r="M335" s="114"/>
      <c r="N335" s="114"/>
      <c r="O335" s="114"/>
    </row>
    <row r="336" spans="2:15">
      <c r="B336" s="113"/>
      <c r="C336" s="113"/>
      <c r="D336" s="113"/>
      <c r="E336" s="113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</row>
    <row r="337" spans="2:15">
      <c r="B337" s="113"/>
      <c r="C337" s="113"/>
      <c r="D337" s="113"/>
      <c r="E337" s="113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</row>
    <row r="338" spans="2:15">
      <c r="B338" s="113"/>
      <c r="C338" s="113"/>
      <c r="D338" s="113"/>
      <c r="E338" s="113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</row>
    <row r="339" spans="2:15">
      <c r="B339" s="113"/>
      <c r="C339" s="113"/>
      <c r="D339" s="113"/>
      <c r="E339" s="113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</row>
    <row r="340" spans="2:15">
      <c r="B340" s="113"/>
      <c r="C340" s="113"/>
      <c r="D340" s="113"/>
      <c r="E340" s="113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</row>
    <row r="341" spans="2:15">
      <c r="B341" s="113"/>
      <c r="C341" s="113"/>
      <c r="D341" s="113"/>
      <c r="E341" s="113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</row>
    <row r="342" spans="2:15">
      <c r="B342" s="113"/>
      <c r="C342" s="113"/>
      <c r="D342" s="113"/>
      <c r="E342" s="113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</row>
    <row r="343" spans="2:15">
      <c r="B343" s="113"/>
      <c r="C343" s="113"/>
      <c r="D343" s="113"/>
      <c r="E343" s="113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</row>
    <row r="344" spans="2:15">
      <c r="B344" s="113"/>
      <c r="C344" s="113"/>
      <c r="D344" s="113"/>
      <c r="E344" s="113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</row>
    <row r="345" spans="2:15">
      <c r="B345" s="113"/>
      <c r="C345" s="113"/>
      <c r="D345" s="113"/>
      <c r="E345" s="113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</row>
    <row r="346" spans="2:15">
      <c r="B346" s="113"/>
      <c r="C346" s="113"/>
      <c r="D346" s="113"/>
      <c r="E346" s="113"/>
      <c r="F346" s="114"/>
      <c r="G346" s="114"/>
      <c r="H346" s="114"/>
      <c r="I346" s="114"/>
      <c r="J346" s="114"/>
      <c r="K346" s="114"/>
      <c r="L346" s="114"/>
      <c r="M346" s="114"/>
      <c r="N346" s="114"/>
      <c r="O346" s="114"/>
    </row>
    <row r="347" spans="2:15">
      <c r="B347" s="113"/>
      <c r="C347" s="113"/>
      <c r="D347" s="113"/>
      <c r="E347" s="113"/>
      <c r="F347" s="114"/>
      <c r="G347" s="114"/>
      <c r="H347" s="114"/>
      <c r="I347" s="114"/>
      <c r="J347" s="114"/>
      <c r="K347" s="114"/>
      <c r="L347" s="114"/>
      <c r="M347" s="114"/>
      <c r="N347" s="114"/>
      <c r="O347" s="114"/>
    </row>
    <row r="348" spans="2:15">
      <c r="B348" s="113"/>
      <c r="C348" s="113"/>
      <c r="D348" s="113"/>
      <c r="E348" s="113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</row>
    <row r="349" spans="2:15">
      <c r="B349" s="113"/>
      <c r="C349" s="113"/>
      <c r="D349" s="113"/>
      <c r="E349" s="113"/>
      <c r="F349" s="114"/>
      <c r="G349" s="114"/>
      <c r="H349" s="114"/>
      <c r="I349" s="114"/>
      <c r="J349" s="114"/>
      <c r="K349" s="114"/>
      <c r="L349" s="114"/>
      <c r="M349" s="114"/>
      <c r="N349" s="114"/>
      <c r="O349" s="114"/>
    </row>
    <row r="350" spans="2:15">
      <c r="B350" s="113"/>
      <c r="C350" s="113"/>
      <c r="D350" s="113"/>
      <c r="E350" s="113"/>
      <c r="F350" s="114"/>
      <c r="G350" s="114"/>
      <c r="H350" s="114"/>
      <c r="I350" s="114"/>
      <c r="J350" s="114"/>
      <c r="K350" s="114"/>
      <c r="L350" s="114"/>
      <c r="M350" s="114"/>
      <c r="N350" s="114"/>
      <c r="O350" s="114"/>
    </row>
    <row r="351" spans="2:15">
      <c r="B351" s="113"/>
      <c r="C351" s="113"/>
      <c r="D351" s="113"/>
      <c r="E351" s="113"/>
      <c r="F351" s="114"/>
      <c r="G351" s="114"/>
      <c r="H351" s="114"/>
      <c r="I351" s="114"/>
      <c r="J351" s="114"/>
      <c r="K351" s="114"/>
      <c r="L351" s="114"/>
      <c r="M351" s="114"/>
      <c r="N351" s="114"/>
      <c r="O351" s="114"/>
    </row>
    <row r="352" spans="2:15">
      <c r="B352" s="113"/>
      <c r="C352" s="113"/>
      <c r="D352" s="113"/>
      <c r="E352" s="113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</row>
    <row r="353" spans="2:15">
      <c r="B353" s="113"/>
      <c r="C353" s="113"/>
      <c r="D353" s="113"/>
      <c r="E353" s="113"/>
      <c r="F353" s="114"/>
      <c r="G353" s="114"/>
      <c r="H353" s="114"/>
      <c r="I353" s="114"/>
      <c r="J353" s="114"/>
      <c r="K353" s="114"/>
      <c r="L353" s="114"/>
      <c r="M353" s="114"/>
      <c r="N353" s="114"/>
      <c r="O353" s="114"/>
    </row>
    <row r="354" spans="2:15">
      <c r="B354" s="113"/>
      <c r="C354" s="113"/>
      <c r="D354" s="113"/>
      <c r="E354" s="113"/>
      <c r="F354" s="114"/>
      <c r="G354" s="114"/>
      <c r="H354" s="114"/>
      <c r="I354" s="114"/>
      <c r="J354" s="114"/>
      <c r="K354" s="114"/>
      <c r="L354" s="114"/>
      <c r="M354" s="114"/>
      <c r="N354" s="114"/>
      <c r="O354" s="114"/>
    </row>
    <row r="355" spans="2:15">
      <c r="B355" s="113"/>
      <c r="C355" s="113"/>
      <c r="D355" s="113"/>
      <c r="E355" s="113"/>
      <c r="F355" s="114"/>
      <c r="G355" s="114"/>
      <c r="H355" s="114"/>
      <c r="I355" s="114"/>
      <c r="J355" s="114"/>
      <c r="K355" s="114"/>
      <c r="L355" s="114"/>
      <c r="M355" s="114"/>
      <c r="N355" s="114"/>
      <c r="O355" s="114"/>
    </row>
    <row r="356" spans="2:15">
      <c r="B356" s="113"/>
      <c r="C356" s="113"/>
      <c r="D356" s="113"/>
      <c r="E356" s="113"/>
      <c r="F356" s="114"/>
      <c r="G356" s="114"/>
      <c r="H356" s="114"/>
      <c r="I356" s="114"/>
      <c r="J356" s="114"/>
      <c r="K356" s="114"/>
      <c r="L356" s="114"/>
      <c r="M356" s="114"/>
      <c r="N356" s="114"/>
      <c r="O356" s="114"/>
    </row>
    <row r="357" spans="2:15">
      <c r="B357" s="113"/>
      <c r="C357" s="113"/>
      <c r="D357" s="113"/>
      <c r="E357" s="113"/>
      <c r="F357" s="114"/>
      <c r="G357" s="114"/>
      <c r="H357" s="114"/>
      <c r="I357" s="114"/>
      <c r="J357" s="114"/>
      <c r="K357" s="114"/>
      <c r="L357" s="114"/>
      <c r="M357" s="114"/>
      <c r="N357" s="114"/>
      <c r="O357" s="114"/>
    </row>
    <row r="358" spans="2:15">
      <c r="B358" s="113"/>
      <c r="C358" s="113"/>
      <c r="D358" s="113"/>
      <c r="E358" s="113"/>
      <c r="F358" s="114"/>
      <c r="G358" s="114"/>
      <c r="H358" s="114"/>
      <c r="I358" s="114"/>
      <c r="J358" s="114"/>
      <c r="K358" s="114"/>
      <c r="L358" s="114"/>
      <c r="M358" s="114"/>
      <c r="N358" s="114"/>
      <c r="O358" s="114"/>
    </row>
    <row r="359" spans="2:15">
      <c r="B359" s="113"/>
      <c r="C359" s="113"/>
      <c r="D359" s="113"/>
      <c r="E359" s="113"/>
      <c r="F359" s="114"/>
      <c r="G359" s="114"/>
      <c r="H359" s="114"/>
      <c r="I359" s="114"/>
      <c r="J359" s="114"/>
      <c r="K359" s="114"/>
      <c r="L359" s="114"/>
      <c r="M359" s="114"/>
      <c r="N359" s="114"/>
      <c r="O359" s="114"/>
    </row>
    <row r="360" spans="2:15">
      <c r="B360" s="113"/>
      <c r="C360" s="113"/>
      <c r="D360" s="113"/>
      <c r="E360" s="113"/>
      <c r="F360" s="114"/>
      <c r="G360" s="114"/>
      <c r="H360" s="114"/>
      <c r="I360" s="114"/>
      <c r="J360" s="114"/>
      <c r="K360" s="114"/>
      <c r="L360" s="114"/>
      <c r="M360" s="114"/>
      <c r="N360" s="114"/>
      <c r="O360" s="114"/>
    </row>
    <row r="361" spans="2:15">
      <c r="B361" s="113"/>
      <c r="C361" s="113"/>
      <c r="D361" s="113"/>
      <c r="E361" s="113"/>
      <c r="F361" s="114"/>
      <c r="G361" s="114"/>
      <c r="H361" s="114"/>
      <c r="I361" s="114"/>
      <c r="J361" s="114"/>
      <c r="K361" s="114"/>
      <c r="L361" s="114"/>
      <c r="M361" s="114"/>
      <c r="N361" s="114"/>
      <c r="O361" s="114"/>
    </row>
    <row r="362" spans="2:15">
      <c r="B362" s="113"/>
      <c r="C362" s="113"/>
      <c r="D362" s="113"/>
      <c r="E362" s="113"/>
      <c r="F362" s="114"/>
      <c r="G362" s="114"/>
      <c r="H362" s="114"/>
      <c r="I362" s="114"/>
      <c r="J362" s="114"/>
      <c r="K362" s="114"/>
      <c r="L362" s="114"/>
      <c r="M362" s="114"/>
      <c r="N362" s="114"/>
      <c r="O362" s="114"/>
    </row>
    <row r="363" spans="2:15">
      <c r="B363" s="113"/>
      <c r="C363" s="113"/>
      <c r="D363" s="113"/>
      <c r="E363" s="113"/>
      <c r="F363" s="114"/>
      <c r="G363" s="114"/>
      <c r="H363" s="114"/>
      <c r="I363" s="114"/>
      <c r="J363" s="114"/>
      <c r="K363" s="114"/>
      <c r="L363" s="114"/>
      <c r="M363" s="114"/>
      <c r="N363" s="114"/>
      <c r="O363" s="114"/>
    </row>
    <row r="364" spans="2:15">
      <c r="B364" s="113"/>
      <c r="C364" s="113"/>
      <c r="D364" s="113"/>
      <c r="E364" s="113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</row>
    <row r="365" spans="2:15">
      <c r="B365" s="113"/>
      <c r="C365" s="113"/>
      <c r="D365" s="113"/>
      <c r="E365" s="113"/>
      <c r="F365" s="114"/>
      <c r="G365" s="114"/>
      <c r="H365" s="114"/>
      <c r="I365" s="114"/>
      <c r="J365" s="114"/>
      <c r="K365" s="114"/>
      <c r="L365" s="114"/>
      <c r="M365" s="114"/>
      <c r="N365" s="114"/>
      <c r="O365" s="114"/>
    </row>
    <row r="366" spans="2:15">
      <c r="B366" s="113"/>
      <c r="C366" s="113"/>
      <c r="D366" s="113"/>
      <c r="E366" s="113"/>
      <c r="F366" s="114"/>
      <c r="G366" s="114"/>
      <c r="H366" s="114"/>
      <c r="I366" s="114"/>
      <c r="J366" s="114"/>
      <c r="K366" s="114"/>
      <c r="L366" s="114"/>
      <c r="M366" s="114"/>
      <c r="N366" s="114"/>
      <c r="O366" s="114"/>
    </row>
    <row r="367" spans="2:15">
      <c r="B367" s="113"/>
      <c r="C367" s="113"/>
      <c r="D367" s="113"/>
      <c r="E367" s="113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</row>
    <row r="368" spans="2:15">
      <c r="B368" s="113"/>
      <c r="C368" s="113"/>
      <c r="D368" s="113"/>
      <c r="E368" s="113"/>
      <c r="F368" s="114"/>
      <c r="G368" s="114"/>
      <c r="H368" s="114"/>
      <c r="I368" s="114"/>
      <c r="J368" s="114"/>
      <c r="K368" s="114"/>
      <c r="L368" s="114"/>
      <c r="M368" s="114"/>
      <c r="N368" s="114"/>
      <c r="O368" s="114"/>
    </row>
    <row r="369" spans="2:15">
      <c r="B369" s="113"/>
      <c r="C369" s="113"/>
      <c r="D369" s="113"/>
      <c r="E369" s="113"/>
      <c r="F369" s="114"/>
      <c r="G369" s="114"/>
      <c r="H369" s="114"/>
      <c r="I369" s="114"/>
      <c r="J369" s="114"/>
      <c r="K369" s="114"/>
      <c r="L369" s="114"/>
      <c r="M369" s="114"/>
      <c r="N369" s="114"/>
      <c r="O369" s="114"/>
    </row>
    <row r="370" spans="2:15">
      <c r="B370" s="113"/>
      <c r="C370" s="113"/>
      <c r="D370" s="113"/>
      <c r="E370" s="113"/>
      <c r="F370" s="114"/>
      <c r="G370" s="114"/>
      <c r="H370" s="114"/>
      <c r="I370" s="114"/>
      <c r="J370" s="114"/>
      <c r="K370" s="114"/>
      <c r="L370" s="114"/>
      <c r="M370" s="114"/>
      <c r="N370" s="114"/>
      <c r="O370" s="114"/>
    </row>
    <row r="371" spans="2:15">
      <c r="B371" s="113"/>
      <c r="C371" s="113"/>
      <c r="D371" s="113"/>
      <c r="E371" s="113"/>
      <c r="F371" s="114"/>
      <c r="G371" s="114"/>
      <c r="H371" s="114"/>
      <c r="I371" s="114"/>
      <c r="J371" s="114"/>
      <c r="K371" s="114"/>
      <c r="L371" s="114"/>
      <c r="M371" s="114"/>
      <c r="N371" s="114"/>
      <c r="O371" s="114"/>
    </row>
    <row r="372" spans="2:15">
      <c r="B372" s="113"/>
      <c r="C372" s="113"/>
      <c r="D372" s="113"/>
      <c r="E372" s="113"/>
      <c r="F372" s="114"/>
      <c r="G372" s="114"/>
      <c r="H372" s="114"/>
      <c r="I372" s="114"/>
      <c r="J372" s="114"/>
      <c r="K372" s="114"/>
      <c r="L372" s="114"/>
      <c r="M372" s="114"/>
      <c r="N372" s="114"/>
      <c r="O372" s="114"/>
    </row>
    <row r="373" spans="2:15">
      <c r="B373" s="113"/>
      <c r="C373" s="113"/>
      <c r="D373" s="113"/>
      <c r="E373" s="113"/>
      <c r="F373" s="114"/>
      <c r="G373" s="114"/>
      <c r="H373" s="114"/>
      <c r="I373" s="114"/>
      <c r="J373" s="114"/>
      <c r="K373" s="114"/>
      <c r="L373" s="114"/>
      <c r="M373" s="114"/>
      <c r="N373" s="114"/>
      <c r="O373" s="114"/>
    </row>
    <row r="374" spans="2:15">
      <c r="B374" s="113"/>
      <c r="C374" s="113"/>
      <c r="D374" s="113"/>
      <c r="E374" s="113"/>
      <c r="F374" s="114"/>
      <c r="G374" s="114"/>
      <c r="H374" s="114"/>
      <c r="I374" s="114"/>
      <c r="J374" s="114"/>
      <c r="K374" s="114"/>
      <c r="L374" s="114"/>
      <c r="M374" s="114"/>
      <c r="N374" s="114"/>
      <c r="O374" s="114"/>
    </row>
    <row r="375" spans="2:15">
      <c r="B375" s="113"/>
      <c r="C375" s="113"/>
      <c r="D375" s="113"/>
      <c r="E375" s="113"/>
      <c r="F375" s="114"/>
      <c r="G375" s="114"/>
      <c r="H375" s="114"/>
      <c r="I375" s="114"/>
      <c r="J375" s="114"/>
      <c r="K375" s="114"/>
      <c r="L375" s="114"/>
      <c r="M375" s="114"/>
      <c r="N375" s="114"/>
      <c r="O375" s="114"/>
    </row>
    <row r="376" spans="2:15">
      <c r="B376" s="113"/>
      <c r="C376" s="113"/>
      <c r="D376" s="113"/>
      <c r="E376" s="113"/>
      <c r="F376" s="114"/>
      <c r="G376" s="114"/>
      <c r="H376" s="114"/>
      <c r="I376" s="114"/>
      <c r="J376" s="114"/>
      <c r="K376" s="114"/>
      <c r="L376" s="114"/>
      <c r="M376" s="114"/>
      <c r="N376" s="114"/>
      <c r="O376" s="114"/>
    </row>
    <row r="377" spans="2:15">
      <c r="B377" s="113"/>
      <c r="C377" s="113"/>
      <c r="D377" s="113"/>
      <c r="E377" s="113"/>
      <c r="F377" s="114"/>
      <c r="G377" s="114"/>
      <c r="H377" s="114"/>
      <c r="I377" s="114"/>
      <c r="J377" s="114"/>
      <c r="K377" s="114"/>
      <c r="L377" s="114"/>
      <c r="M377" s="114"/>
      <c r="N377" s="114"/>
      <c r="O377" s="114"/>
    </row>
    <row r="378" spans="2:15">
      <c r="B378" s="113"/>
      <c r="C378" s="113"/>
      <c r="D378" s="113"/>
      <c r="E378" s="113"/>
      <c r="F378" s="114"/>
      <c r="G378" s="114"/>
      <c r="H378" s="114"/>
      <c r="I378" s="114"/>
      <c r="J378" s="114"/>
      <c r="K378" s="114"/>
      <c r="L378" s="114"/>
      <c r="M378" s="114"/>
      <c r="N378" s="114"/>
      <c r="O378" s="114"/>
    </row>
    <row r="379" spans="2:15">
      <c r="B379" s="113"/>
      <c r="C379" s="113"/>
      <c r="D379" s="113"/>
      <c r="E379" s="113"/>
      <c r="F379" s="114"/>
      <c r="G379" s="114"/>
      <c r="H379" s="114"/>
      <c r="I379" s="114"/>
      <c r="J379" s="114"/>
      <c r="K379" s="114"/>
      <c r="L379" s="114"/>
      <c r="M379" s="114"/>
      <c r="N379" s="114"/>
      <c r="O379" s="114"/>
    </row>
    <row r="380" spans="2:15">
      <c r="B380" s="113"/>
      <c r="C380" s="113"/>
      <c r="D380" s="113"/>
      <c r="E380" s="113"/>
      <c r="F380" s="114"/>
      <c r="G380" s="114"/>
      <c r="H380" s="114"/>
      <c r="I380" s="114"/>
      <c r="J380" s="114"/>
      <c r="K380" s="114"/>
      <c r="L380" s="114"/>
      <c r="M380" s="114"/>
      <c r="N380" s="114"/>
      <c r="O380" s="114"/>
    </row>
    <row r="381" spans="2:15">
      <c r="B381" s="113"/>
      <c r="C381" s="113"/>
      <c r="D381" s="113"/>
      <c r="E381" s="113"/>
      <c r="F381" s="114"/>
      <c r="G381" s="114"/>
      <c r="H381" s="114"/>
      <c r="I381" s="114"/>
      <c r="J381" s="114"/>
      <c r="K381" s="114"/>
      <c r="L381" s="114"/>
      <c r="M381" s="114"/>
      <c r="N381" s="114"/>
      <c r="O381" s="114"/>
    </row>
    <row r="382" spans="2:15">
      <c r="B382" s="113"/>
      <c r="C382" s="113"/>
      <c r="D382" s="113"/>
      <c r="E382" s="113"/>
      <c r="F382" s="114"/>
      <c r="G382" s="114"/>
      <c r="H382" s="114"/>
      <c r="I382" s="114"/>
      <c r="J382" s="114"/>
      <c r="K382" s="114"/>
      <c r="L382" s="114"/>
      <c r="M382" s="114"/>
      <c r="N382" s="114"/>
      <c r="O382" s="114"/>
    </row>
    <row r="383" spans="2:15">
      <c r="B383" s="113"/>
      <c r="C383" s="113"/>
      <c r="D383" s="113"/>
      <c r="E383" s="113"/>
      <c r="F383" s="114"/>
      <c r="G383" s="114"/>
      <c r="H383" s="114"/>
      <c r="I383" s="114"/>
      <c r="J383" s="114"/>
      <c r="K383" s="114"/>
      <c r="L383" s="114"/>
      <c r="M383" s="114"/>
      <c r="N383" s="114"/>
      <c r="O383" s="114"/>
    </row>
    <row r="384" spans="2:15">
      <c r="B384" s="113"/>
      <c r="C384" s="113"/>
      <c r="D384" s="113"/>
      <c r="E384" s="113"/>
      <c r="F384" s="114"/>
      <c r="G384" s="114"/>
      <c r="H384" s="114"/>
      <c r="I384" s="114"/>
      <c r="J384" s="114"/>
      <c r="K384" s="114"/>
      <c r="L384" s="114"/>
      <c r="M384" s="114"/>
      <c r="N384" s="114"/>
      <c r="O384" s="114"/>
    </row>
    <row r="385" spans="2:15">
      <c r="B385" s="113"/>
      <c r="C385" s="113"/>
      <c r="D385" s="113"/>
      <c r="E385" s="113"/>
      <c r="F385" s="114"/>
      <c r="G385" s="114"/>
      <c r="H385" s="114"/>
      <c r="I385" s="114"/>
      <c r="J385" s="114"/>
      <c r="K385" s="114"/>
      <c r="L385" s="114"/>
      <c r="M385" s="114"/>
      <c r="N385" s="114"/>
      <c r="O385" s="114"/>
    </row>
    <row r="386" spans="2:15">
      <c r="B386" s="113"/>
      <c r="C386" s="113"/>
      <c r="D386" s="113"/>
      <c r="E386" s="113"/>
      <c r="F386" s="114"/>
      <c r="G386" s="114"/>
      <c r="H386" s="114"/>
      <c r="I386" s="114"/>
      <c r="J386" s="114"/>
      <c r="K386" s="114"/>
      <c r="L386" s="114"/>
      <c r="M386" s="114"/>
      <c r="N386" s="114"/>
      <c r="O386" s="114"/>
    </row>
    <row r="387" spans="2:15">
      <c r="B387" s="113"/>
      <c r="C387" s="113"/>
      <c r="D387" s="113"/>
      <c r="E387" s="113"/>
      <c r="F387" s="114"/>
      <c r="G387" s="114"/>
      <c r="H387" s="114"/>
      <c r="I387" s="114"/>
      <c r="J387" s="114"/>
      <c r="K387" s="114"/>
      <c r="L387" s="114"/>
      <c r="M387" s="114"/>
      <c r="N387" s="114"/>
      <c r="O387" s="114"/>
    </row>
    <row r="388" spans="2:15">
      <c r="B388" s="113"/>
      <c r="C388" s="113"/>
      <c r="D388" s="113"/>
      <c r="E388" s="113"/>
      <c r="F388" s="114"/>
      <c r="G388" s="114"/>
      <c r="H388" s="114"/>
      <c r="I388" s="114"/>
      <c r="J388" s="114"/>
      <c r="K388" s="114"/>
      <c r="L388" s="114"/>
      <c r="M388" s="114"/>
      <c r="N388" s="114"/>
      <c r="O388" s="114"/>
    </row>
    <row r="389" spans="2:15">
      <c r="B389" s="113"/>
      <c r="C389" s="113"/>
      <c r="D389" s="113"/>
      <c r="E389" s="113"/>
      <c r="F389" s="114"/>
      <c r="G389" s="114"/>
      <c r="H389" s="114"/>
      <c r="I389" s="114"/>
      <c r="J389" s="114"/>
      <c r="K389" s="114"/>
      <c r="L389" s="114"/>
      <c r="M389" s="114"/>
      <c r="N389" s="114"/>
      <c r="O389" s="114"/>
    </row>
    <row r="390" spans="2:15">
      <c r="B390" s="113"/>
      <c r="C390" s="113"/>
      <c r="D390" s="113"/>
      <c r="E390" s="113"/>
      <c r="F390" s="114"/>
      <c r="G390" s="114"/>
      <c r="H390" s="114"/>
      <c r="I390" s="114"/>
      <c r="J390" s="114"/>
      <c r="K390" s="114"/>
      <c r="L390" s="114"/>
      <c r="M390" s="114"/>
      <c r="N390" s="114"/>
      <c r="O390" s="114"/>
    </row>
    <row r="391" spans="2:15">
      <c r="B391" s="113"/>
      <c r="C391" s="113"/>
      <c r="D391" s="113"/>
      <c r="E391" s="113"/>
      <c r="F391" s="114"/>
      <c r="G391" s="114"/>
      <c r="H391" s="114"/>
      <c r="I391" s="114"/>
      <c r="J391" s="114"/>
      <c r="K391" s="114"/>
      <c r="L391" s="114"/>
      <c r="M391" s="114"/>
      <c r="N391" s="114"/>
      <c r="O391" s="114"/>
    </row>
    <row r="392" spans="2:15">
      <c r="B392" s="113"/>
      <c r="C392" s="113"/>
      <c r="D392" s="113"/>
      <c r="E392" s="113"/>
      <c r="F392" s="114"/>
      <c r="G392" s="114"/>
      <c r="H392" s="114"/>
      <c r="I392" s="114"/>
      <c r="J392" s="114"/>
      <c r="K392" s="114"/>
      <c r="L392" s="114"/>
      <c r="M392" s="114"/>
      <c r="N392" s="114"/>
      <c r="O392" s="114"/>
    </row>
    <row r="393" spans="2:15">
      <c r="B393" s="113"/>
      <c r="C393" s="113"/>
      <c r="D393" s="113"/>
      <c r="E393" s="113"/>
      <c r="F393" s="114"/>
      <c r="G393" s="114"/>
      <c r="H393" s="114"/>
      <c r="I393" s="114"/>
      <c r="J393" s="114"/>
      <c r="K393" s="114"/>
      <c r="L393" s="114"/>
      <c r="M393" s="114"/>
      <c r="N393" s="114"/>
      <c r="O393" s="114"/>
    </row>
    <row r="394" spans="2:15">
      <c r="B394" s="113"/>
      <c r="C394" s="113"/>
      <c r="D394" s="113"/>
      <c r="E394" s="113"/>
      <c r="F394" s="114"/>
      <c r="G394" s="114"/>
      <c r="H394" s="114"/>
      <c r="I394" s="114"/>
      <c r="J394" s="114"/>
      <c r="K394" s="114"/>
      <c r="L394" s="114"/>
      <c r="M394" s="114"/>
      <c r="N394" s="114"/>
      <c r="O394" s="114"/>
    </row>
    <row r="395" spans="2:15">
      <c r="B395" s="113"/>
      <c r="C395" s="113"/>
      <c r="D395" s="113"/>
      <c r="E395" s="113"/>
      <c r="F395" s="114"/>
      <c r="G395" s="114"/>
      <c r="H395" s="114"/>
      <c r="I395" s="114"/>
      <c r="J395" s="114"/>
      <c r="K395" s="114"/>
      <c r="L395" s="114"/>
      <c r="M395" s="114"/>
      <c r="N395" s="114"/>
      <c r="O395" s="114"/>
    </row>
    <row r="396" spans="2:15">
      <c r="B396" s="113"/>
      <c r="C396" s="113"/>
      <c r="D396" s="113"/>
      <c r="E396" s="113"/>
      <c r="F396" s="114"/>
      <c r="G396" s="114"/>
      <c r="H396" s="114"/>
      <c r="I396" s="114"/>
      <c r="J396" s="114"/>
      <c r="K396" s="114"/>
      <c r="L396" s="114"/>
      <c r="M396" s="114"/>
      <c r="N396" s="114"/>
      <c r="O396" s="114"/>
    </row>
    <row r="397" spans="2:15">
      <c r="B397" s="113"/>
      <c r="C397" s="113"/>
      <c r="D397" s="113"/>
      <c r="E397" s="113"/>
      <c r="F397" s="114"/>
      <c r="G397" s="114"/>
      <c r="H397" s="114"/>
      <c r="I397" s="114"/>
      <c r="J397" s="114"/>
      <c r="K397" s="114"/>
      <c r="L397" s="114"/>
      <c r="M397" s="114"/>
      <c r="N397" s="114"/>
      <c r="O397" s="114"/>
    </row>
    <row r="398" spans="2:15">
      <c r="B398" s="113"/>
      <c r="C398" s="113"/>
      <c r="D398" s="113"/>
      <c r="E398" s="113"/>
      <c r="F398" s="114"/>
      <c r="G398" s="114"/>
      <c r="H398" s="114"/>
      <c r="I398" s="114"/>
      <c r="J398" s="114"/>
      <c r="K398" s="114"/>
      <c r="L398" s="114"/>
      <c r="M398" s="114"/>
      <c r="N398" s="114"/>
      <c r="O398" s="114"/>
    </row>
    <row r="399" spans="2:15">
      <c r="B399" s="113"/>
      <c r="C399" s="113"/>
      <c r="D399" s="113"/>
      <c r="E399" s="113"/>
      <c r="F399" s="114"/>
      <c r="G399" s="114"/>
      <c r="H399" s="114"/>
      <c r="I399" s="114"/>
      <c r="J399" s="114"/>
      <c r="K399" s="114"/>
      <c r="L399" s="114"/>
      <c r="M399" s="114"/>
      <c r="N399" s="114"/>
      <c r="O399" s="114"/>
    </row>
    <row r="400" spans="2:15">
      <c r="B400" s="113"/>
      <c r="C400" s="113"/>
      <c r="D400" s="113"/>
      <c r="E400" s="113"/>
      <c r="F400" s="114"/>
      <c r="G400" s="114"/>
      <c r="H400" s="114"/>
      <c r="I400" s="114"/>
      <c r="J400" s="114"/>
      <c r="K400" s="114"/>
      <c r="L400" s="114"/>
      <c r="M400" s="114"/>
      <c r="N400" s="114"/>
      <c r="O400" s="114"/>
    </row>
    <row r="401" spans="2:15">
      <c r="B401" s="113"/>
      <c r="C401" s="113"/>
      <c r="D401" s="113"/>
      <c r="E401" s="113"/>
      <c r="F401" s="114"/>
      <c r="G401" s="114"/>
      <c r="H401" s="114"/>
      <c r="I401" s="114"/>
      <c r="J401" s="114"/>
      <c r="K401" s="114"/>
      <c r="L401" s="114"/>
      <c r="M401" s="114"/>
      <c r="N401" s="114"/>
      <c r="O401" s="114"/>
    </row>
    <row r="402" spans="2:15">
      <c r="B402" s="113"/>
      <c r="C402" s="113"/>
      <c r="D402" s="113"/>
      <c r="E402" s="113"/>
      <c r="F402" s="114"/>
      <c r="G402" s="114"/>
      <c r="H402" s="114"/>
      <c r="I402" s="114"/>
      <c r="J402" s="114"/>
      <c r="K402" s="114"/>
      <c r="L402" s="114"/>
      <c r="M402" s="114"/>
      <c r="N402" s="114"/>
      <c r="O402" s="114"/>
    </row>
    <row r="403" spans="2:15">
      <c r="B403" s="113"/>
      <c r="C403" s="113"/>
      <c r="D403" s="113"/>
      <c r="E403" s="113"/>
      <c r="F403" s="114"/>
      <c r="G403" s="114"/>
      <c r="H403" s="114"/>
      <c r="I403" s="114"/>
      <c r="J403" s="114"/>
      <c r="K403" s="114"/>
      <c r="L403" s="114"/>
      <c r="M403" s="114"/>
      <c r="N403" s="114"/>
      <c r="O403" s="114"/>
    </row>
    <row r="404" spans="2:15">
      <c r="B404" s="113"/>
      <c r="C404" s="113"/>
      <c r="D404" s="113"/>
      <c r="E404" s="113"/>
      <c r="F404" s="114"/>
      <c r="G404" s="114"/>
      <c r="H404" s="114"/>
      <c r="I404" s="114"/>
      <c r="J404" s="114"/>
      <c r="K404" s="114"/>
      <c r="L404" s="114"/>
      <c r="M404" s="114"/>
      <c r="N404" s="114"/>
      <c r="O404" s="114"/>
    </row>
    <row r="405" spans="2:15">
      <c r="B405" s="113"/>
      <c r="C405" s="113"/>
      <c r="D405" s="113"/>
      <c r="E405" s="113"/>
      <c r="F405" s="114"/>
      <c r="G405" s="114"/>
      <c r="H405" s="114"/>
      <c r="I405" s="114"/>
      <c r="J405" s="114"/>
      <c r="K405" s="114"/>
      <c r="L405" s="114"/>
      <c r="M405" s="114"/>
      <c r="N405" s="114"/>
      <c r="O405" s="114"/>
    </row>
    <row r="406" spans="2:15">
      <c r="B406" s="113"/>
      <c r="C406" s="113"/>
      <c r="D406" s="113"/>
      <c r="E406" s="113"/>
      <c r="F406" s="114"/>
      <c r="G406" s="114"/>
      <c r="H406" s="114"/>
      <c r="I406" s="114"/>
      <c r="J406" s="114"/>
      <c r="K406" s="114"/>
      <c r="L406" s="114"/>
      <c r="M406" s="114"/>
      <c r="N406" s="114"/>
      <c r="O406" s="114"/>
    </row>
    <row r="407" spans="2:15">
      <c r="B407" s="113"/>
      <c r="C407" s="113"/>
      <c r="D407" s="113"/>
      <c r="E407" s="113"/>
      <c r="F407" s="114"/>
      <c r="G407" s="114"/>
      <c r="H407" s="114"/>
      <c r="I407" s="114"/>
      <c r="J407" s="114"/>
      <c r="K407" s="114"/>
      <c r="L407" s="114"/>
      <c r="M407" s="114"/>
      <c r="N407" s="114"/>
      <c r="O407" s="114"/>
    </row>
    <row r="408" spans="2:15">
      <c r="B408" s="113"/>
      <c r="C408" s="113"/>
      <c r="D408" s="113"/>
      <c r="E408" s="113"/>
      <c r="F408" s="114"/>
      <c r="G408" s="114"/>
      <c r="H408" s="114"/>
      <c r="I408" s="114"/>
      <c r="J408" s="114"/>
      <c r="K408" s="114"/>
      <c r="L408" s="114"/>
      <c r="M408" s="114"/>
      <c r="N408" s="114"/>
      <c r="O408" s="114"/>
    </row>
    <row r="409" spans="2:15">
      <c r="B409" s="113"/>
      <c r="C409" s="113"/>
      <c r="D409" s="113"/>
      <c r="E409" s="113"/>
      <c r="F409" s="114"/>
      <c r="G409" s="114"/>
      <c r="H409" s="114"/>
      <c r="I409" s="114"/>
      <c r="J409" s="114"/>
      <c r="K409" s="114"/>
      <c r="L409" s="114"/>
      <c r="M409" s="114"/>
      <c r="N409" s="114"/>
      <c r="O409" s="114"/>
    </row>
    <row r="410" spans="2:15">
      <c r="B410" s="113"/>
      <c r="C410" s="113"/>
      <c r="D410" s="113"/>
      <c r="E410" s="113"/>
      <c r="F410" s="114"/>
      <c r="G410" s="114"/>
      <c r="H410" s="114"/>
      <c r="I410" s="114"/>
      <c r="J410" s="114"/>
      <c r="K410" s="114"/>
      <c r="L410" s="114"/>
      <c r="M410" s="114"/>
      <c r="N410" s="114"/>
      <c r="O410" s="114"/>
    </row>
    <row r="411" spans="2:15">
      <c r="B411" s="113"/>
      <c r="C411" s="113"/>
      <c r="D411" s="113"/>
      <c r="E411" s="113"/>
      <c r="F411" s="114"/>
      <c r="G411" s="114"/>
      <c r="H411" s="114"/>
      <c r="I411" s="114"/>
      <c r="J411" s="114"/>
      <c r="K411" s="114"/>
      <c r="L411" s="114"/>
      <c r="M411" s="114"/>
      <c r="N411" s="114"/>
      <c r="O411" s="114"/>
    </row>
    <row r="412" spans="2:15">
      <c r="B412" s="113"/>
      <c r="C412" s="113"/>
      <c r="D412" s="113"/>
      <c r="E412" s="113"/>
      <c r="F412" s="114"/>
      <c r="G412" s="114"/>
      <c r="H412" s="114"/>
      <c r="I412" s="114"/>
      <c r="J412" s="114"/>
      <c r="K412" s="114"/>
      <c r="L412" s="114"/>
      <c r="M412" s="114"/>
      <c r="N412" s="114"/>
      <c r="O412" s="114"/>
    </row>
    <row r="413" spans="2:15">
      <c r="B413" s="113"/>
      <c r="C413" s="113"/>
      <c r="D413" s="113"/>
      <c r="E413" s="113"/>
      <c r="F413" s="114"/>
      <c r="G413" s="114"/>
      <c r="H413" s="114"/>
      <c r="I413" s="114"/>
      <c r="J413" s="114"/>
      <c r="K413" s="114"/>
      <c r="L413" s="114"/>
      <c r="M413" s="114"/>
      <c r="N413" s="114"/>
      <c r="O413" s="114"/>
    </row>
    <row r="414" spans="2:15">
      <c r="B414" s="113"/>
      <c r="C414" s="113"/>
      <c r="D414" s="113"/>
      <c r="E414" s="113"/>
      <c r="F414" s="114"/>
      <c r="G414" s="114"/>
      <c r="H414" s="114"/>
      <c r="I414" s="114"/>
      <c r="J414" s="114"/>
      <c r="K414" s="114"/>
      <c r="L414" s="114"/>
      <c r="M414" s="114"/>
      <c r="N414" s="114"/>
      <c r="O414" s="114"/>
    </row>
    <row r="415" spans="2:15">
      <c r="B415" s="113"/>
      <c r="C415" s="113"/>
      <c r="D415" s="113"/>
      <c r="E415" s="113"/>
      <c r="F415" s="114"/>
      <c r="G415" s="114"/>
      <c r="H415" s="114"/>
      <c r="I415" s="114"/>
      <c r="J415" s="114"/>
      <c r="K415" s="114"/>
      <c r="L415" s="114"/>
      <c r="M415" s="114"/>
      <c r="N415" s="114"/>
      <c r="O415" s="114"/>
    </row>
    <row r="416" spans="2:15">
      <c r="B416" s="113"/>
      <c r="C416" s="113"/>
      <c r="D416" s="113"/>
      <c r="E416" s="113"/>
      <c r="F416" s="114"/>
      <c r="G416" s="114"/>
      <c r="H416" s="114"/>
      <c r="I416" s="114"/>
      <c r="J416" s="114"/>
      <c r="K416" s="114"/>
      <c r="L416" s="114"/>
      <c r="M416" s="114"/>
      <c r="N416" s="114"/>
      <c r="O416" s="114"/>
    </row>
    <row r="417" spans="2:15">
      <c r="B417" s="113"/>
      <c r="C417" s="113"/>
      <c r="D417" s="113"/>
      <c r="E417" s="113"/>
      <c r="F417" s="114"/>
      <c r="G417" s="114"/>
      <c r="H417" s="114"/>
      <c r="I417" s="114"/>
      <c r="J417" s="114"/>
      <c r="K417" s="114"/>
      <c r="L417" s="114"/>
      <c r="M417" s="114"/>
      <c r="N417" s="114"/>
      <c r="O417" s="114"/>
    </row>
    <row r="418" spans="2:15">
      <c r="B418" s="113"/>
      <c r="C418" s="113"/>
      <c r="D418" s="113"/>
      <c r="E418" s="113"/>
      <c r="F418" s="114"/>
      <c r="G418" s="114"/>
      <c r="H418" s="114"/>
      <c r="I418" s="114"/>
      <c r="J418" s="114"/>
      <c r="K418" s="114"/>
      <c r="L418" s="114"/>
      <c r="M418" s="114"/>
      <c r="N418" s="114"/>
      <c r="O418" s="114"/>
    </row>
    <row r="419" spans="2:15">
      <c r="B419" s="113"/>
      <c r="C419" s="113"/>
      <c r="D419" s="113"/>
      <c r="E419" s="113"/>
      <c r="F419" s="114"/>
      <c r="G419" s="114"/>
      <c r="H419" s="114"/>
      <c r="I419" s="114"/>
      <c r="J419" s="114"/>
      <c r="K419" s="114"/>
      <c r="L419" s="114"/>
      <c r="M419" s="114"/>
      <c r="N419" s="114"/>
      <c r="O419" s="114"/>
    </row>
    <row r="420" spans="2:15">
      <c r="B420" s="113"/>
      <c r="C420" s="113"/>
      <c r="D420" s="113"/>
      <c r="E420" s="113"/>
      <c r="F420" s="114"/>
      <c r="G420" s="114"/>
      <c r="H420" s="114"/>
      <c r="I420" s="114"/>
      <c r="J420" s="114"/>
      <c r="K420" s="114"/>
      <c r="L420" s="114"/>
      <c r="M420" s="114"/>
      <c r="N420" s="114"/>
      <c r="O420" s="114"/>
    </row>
    <row r="421" spans="2:15">
      <c r="B421" s="113"/>
      <c r="C421" s="113"/>
      <c r="D421" s="113"/>
      <c r="E421" s="113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</row>
    <row r="422" spans="2:15">
      <c r="B422" s="113"/>
      <c r="C422" s="113"/>
      <c r="D422" s="113"/>
      <c r="E422" s="113"/>
      <c r="F422" s="114"/>
      <c r="G422" s="114"/>
      <c r="H422" s="114"/>
      <c r="I422" s="114"/>
      <c r="J422" s="114"/>
      <c r="K422" s="114"/>
      <c r="L422" s="114"/>
      <c r="M422" s="114"/>
      <c r="N422" s="114"/>
      <c r="O422" s="114"/>
    </row>
    <row r="423" spans="2:15">
      <c r="B423" s="113"/>
      <c r="C423" s="113"/>
      <c r="D423" s="113"/>
      <c r="E423" s="113"/>
      <c r="F423" s="114"/>
      <c r="G423" s="114"/>
      <c r="H423" s="114"/>
      <c r="I423" s="114"/>
      <c r="J423" s="114"/>
      <c r="K423" s="114"/>
      <c r="L423" s="114"/>
      <c r="M423" s="114"/>
      <c r="N423" s="114"/>
      <c r="O423" s="114"/>
    </row>
    <row r="424" spans="2:15">
      <c r="B424" s="113"/>
      <c r="C424" s="113"/>
      <c r="D424" s="113"/>
      <c r="E424" s="113"/>
      <c r="F424" s="114"/>
      <c r="G424" s="114"/>
      <c r="H424" s="114"/>
      <c r="I424" s="114"/>
      <c r="J424" s="114"/>
      <c r="K424" s="114"/>
      <c r="L424" s="114"/>
      <c r="M424" s="114"/>
      <c r="N424" s="114"/>
      <c r="O424" s="114"/>
    </row>
    <row r="425" spans="2:15">
      <c r="B425" s="113"/>
      <c r="C425" s="113"/>
      <c r="D425" s="113"/>
      <c r="E425" s="113"/>
      <c r="F425" s="114"/>
      <c r="G425" s="114"/>
      <c r="H425" s="114"/>
      <c r="I425" s="114"/>
      <c r="J425" s="114"/>
      <c r="K425" s="114"/>
      <c r="L425" s="114"/>
      <c r="M425" s="114"/>
      <c r="N425" s="114"/>
      <c r="O425" s="114"/>
    </row>
    <row r="426" spans="2:15">
      <c r="B426" s="113"/>
      <c r="C426" s="113"/>
      <c r="D426" s="113"/>
      <c r="E426" s="113"/>
      <c r="F426" s="114"/>
      <c r="G426" s="114"/>
      <c r="H426" s="114"/>
      <c r="I426" s="114"/>
      <c r="J426" s="114"/>
      <c r="K426" s="114"/>
      <c r="L426" s="114"/>
      <c r="M426" s="114"/>
      <c r="N426" s="114"/>
      <c r="O426" s="114"/>
    </row>
    <row r="427" spans="2:15">
      <c r="B427" s="113"/>
      <c r="C427" s="113"/>
      <c r="D427" s="113"/>
      <c r="E427" s="113"/>
      <c r="F427" s="114"/>
      <c r="G427" s="114"/>
      <c r="H427" s="114"/>
      <c r="I427" s="114"/>
      <c r="J427" s="114"/>
      <c r="K427" s="114"/>
      <c r="L427" s="114"/>
      <c r="M427" s="114"/>
      <c r="N427" s="114"/>
      <c r="O427" s="114"/>
    </row>
    <row r="428" spans="2:15">
      <c r="B428" s="113"/>
      <c r="C428" s="113"/>
      <c r="D428" s="113"/>
      <c r="E428" s="113"/>
      <c r="F428" s="114"/>
      <c r="G428" s="114"/>
      <c r="H428" s="114"/>
      <c r="I428" s="114"/>
      <c r="J428" s="114"/>
      <c r="K428" s="114"/>
      <c r="L428" s="114"/>
      <c r="M428" s="114"/>
      <c r="N428" s="114"/>
      <c r="O428" s="114"/>
    </row>
    <row r="429" spans="2:15">
      <c r="B429" s="113"/>
      <c r="C429" s="113"/>
      <c r="D429" s="113"/>
      <c r="E429" s="113"/>
      <c r="F429" s="114"/>
      <c r="G429" s="114"/>
      <c r="H429" s="114"/>
      <c r="I429" s="114"/>
      <c r="J429" s="114"/>
      <c r="K429" s="114"/>
      <c r="L429" s="114"/>
      <c r="M429" s="114"/>
      <c r="N429" s="114"/>
      <c r="O429" s="114"/>
    </row>
    <row r="430" spans="2:15">
      <c r="B430" s="113"/>
      <c r="C430" s="113"/>
      <c r="D430" s="113"/>
      <c r="E430" s="113"/>
      <c r="F430" s="114"/>
      <c r="G430" s="114"/>
      <c r="H430" s="114"/>
      <c r="I430" s="114"/>
      <c r="J430" s="114"/>
      <c r="K430" s="114"/>
      <c r="L430" s="114"/>
      <c r="M430" s="114"/>
      <c r="N430" s="114"/>
      <c r="O430" s="114"/>
    </row>
    <row r="431" spans="2:15">
      <c r="B431" s="113"/>
      <c r="C431" s="113"/>
      <c r="D431" s="113"/>
      <c r="E431" s="113"/>
      <c r="F431" s="114"/>
      <c r="G431" s="114"/>
      <c r="H431" s="114"/>
      <c r="I431" s="114"/>
      <c r="J431" s="114"/>
      <c r="K431" s="114"/>
      <c r="L431" s="114"/>
      <c r="M431" s="114"/>
      <c r="N431" s="114"/>
      <c r="O431" s="114"/>
    </row>
    <row r="432" spans="2:15">
      <c r="B432" s="113"/>
      <c r="C432" s="113"/>
      <c r="D432" s="113"/>
      <c r="E432" s="113"/>
      <c r="F432" s="114"/>
      <c r="G432" s="114"/>
      <c r="H432" s="114"/>
      <c r="I432" s="114"/>
      <c r="J432" s="114"/>
      <c r="K432" s="114"/>
      <c r="L432" s="114"/>
      <c r="M432" s="114"/>
      <c r="N432" s="114"/>
      <c r="O432" s="114"/>
    </row>
    <row r="433" spans="2:15">
      <c r="B433" s="113"/>
      <c r="C433" s="113"/>
      <c r="D433" s="113"/>
      <c r="E433" s="113"/>
      <c r="F433" s="114"/>
      <c r="G433" s="114"/>
      <c r="H433" s="114"/>
      <c r="I433" s="114"/>
      <c r="J433" s="114"/>
      <c r="K433" s="114"/>
      <c r="L433" s="114"/>
      <c r="M433" s="114"/>
      <c r="N433" s="114"/>
      <c r="O433" s="114"/>
    </row>
    <row r="434" spans="2:15">
      <c r="B434" s="113"/>
      <c r="C434" s="113"/>
      <c r="D434" s="113"/>
      <c r="E434" s="113"/>
      <c r="F434" s="114"/>
      <c r="G434" s="114"/>
      <c r="H434" s="114"/>
      <c r="I434" s="114"/>
      <c r="J434" s="114"/>
      <c r="K434" s="114"/>
      <c r="L434" s="114"/>
      <c r="M434" s="114"/>
      <c r="N434" s="114"/>
      <c r="O434" s="114"/>
    </row>
    <row r="435" spans="2:15">
      <c r="B435" s="113"/>
      <c r="C435" s="113"/>
      <c r="D435" s="113"/>
      <c r="E435" s="113"/>
      <c r="F435" s="114"/>
      <c r="G435" s="114"/>
      <c r="H435" s="114"/>
      <c r="I435" s="114"/>
      <c r="J435" s="114"/>
      <c r="K435" s="114"/>
      <c r="L435" s="114"/>
      <c r="M435" s="114"/>
      <c r="N435" s="114"/>
      <c r="O435" s="114"/>
    </row>
    <row r="436" spans="2:15">
      <c r="B436" s="113"/>
      <c r="C436" s="113"/>
      <c r="D436" s="113"/>
      <c r="E436" s="113"/>
      <c r="F436" s="114"/>
      <c r="G436" s="114"/>
      <c r="H436" s="114"/>
      <c r="I436" s="114"/>
      <c r="J436" s="114"/>
      <c r="K436" s="114"/>
      <c r="L436" s="114"/>
      <c r="M436" s="114"/>
      <c r="N436" s="114"/>
      <c r="O436" s="114"/>
    </row>
    <row r="437" spans="2:15">
      <c r="B437" s="113"/>
      <c r="C437" s="113"/>
      <c r="D437" s="113"/>
      <c r="E437" s="113"/>
      <c r="F437" s="114"/>
      <c r="G437" s="114"/>
      <c r="H437" s="114"/>
      <c r="I437" s="114"/>
      <c r="J437" s="114"/>
      <c r="K437" s="114"/>
      <c r="L437" s="114"/>
      <c r="M437" s="114"/>
      <c r="N437" s="114"/>
      <c r="O437" s="114"/>
    </row>
    <row r="438" spans="2:15">
      <c r="B438" s="113"/>
      <c r="C438" s="113"/>
      <c r="D438" s="113"/>
      <c r="E438" s="113"/>
      <c r="F438" s="114"/>
      <c r="G438" s="114"/>
      <c r="H438" s="114"/>
      <c r="I438" s="114"/>
      <c r="J438" s="114"/>
      <c r="K438" s="114"/>
      <c r="L438" s="114"/>
      <c r="M438" s="114"/>
      <c r="N438" s="114"/>
      <c r="O438" s="114"/>
    </row>
    <row r="439" spans="2:15">
      <c r="B439" s="113"/>
      <c r="C439" s="113"/>
      <c r="D439" s="113"/>
      <c r="E439" s="113"/>
      <c r="F439" s="114"/>
      <c r="G439" s="114"/>
      <c r="H439" s="114"/>
      <c r="I439" s="114"/>
      <c r="J439" s="114"/>
      <c r="K439" s="114"/>
      <c r="L439" s="114"/>
      <c r="M439" s="114"/>
      <c r="N439" s="114"/>
      <c r="O439" s="114"/>
    </row>
    <row r="440" spans="2:15">
      <c r="B440" s="113"/>
      <c r="C440" s="113"/>
      <c r="D440" s="113"/>
      <c r="E440" s="113"/>
      <c r="F440" s="114"/>
      <c r="G440" s="114"/>
      <c r="H440" s="114"/>
      <c r="I440" s="114"/>
      <c r="J440" s="114"/>
      <c r="K440" s="114"/>
      <c r="L440" s="114"/>
      <c r="M440" s="114"/>
      <c r="N440" s="114"/>
      <c r="O440" s="114"/>
    </row>
    <row r="441" spans="2:15">
      <c r="B441" s="113"/>
      <c r="C441" s="113"/>
      <c r="D441" s="113"/>
      <c r="E441" s="113"/>
      <c r="F441" s="114"/>
      <c r="G441" s="114"/>
      <c r="H441" s="114"/>
      <c r="I441" s="114"/>
      <c r="J441" s="114"/>
      <c r="K441" s="114"/>
      <c r="L441" s="114"/>
      <c r="M441" s="114"/>
      <c r="N441" s="114"/>
      <c r="O441" s="114"/>
    </row>
    <row r="442" spans="2:15">
      <c r="B442" s="113"/>
      <c r="C442" s="113"/>
      <c r="D442" s="113"/>
      <c r="E442" s="113"/>
      <c r="F442" s="114"/>
      <c r="G442" s="114"/>
      <c r="H442" s="114"/>
      <c r="I442" s="114"/>
      <c r="J442" s="114"/>
      <c r="K442" s="114"/>
      <c r="L442" s="114"/>
      <c r="M442" s="114"/>
      <c r="N442" s="114"/>
      <c r="O442" s="114"/>
    </row>
    <row r="443" spans="2:15">
      <c r="B443" s="113"/>
      <c r="C443" s="113"/>
      <c r="D443" s="113"/>
      <c r="E443" s="113"/>
      <c r="F443" s="114"/>
      <c r="G443" s="114"/>
      <c r="H443" s="114"/>
      <c r="I443" s="114"/>
      <c r="J443" s="114"/>
      <c r="K443" s="114"/>
      <c r="L443" s="114"/>
      <c r="M443" s="114"/>
      <c r="N443" s="114"/>
      <c r="O443" s="114"/>
    </row>
    <row r="444" spans="2:15">
      <c r="B444" s="113"/>
      <c r="C444" s="113"/>
      <c r="D444" s="113"/>
      <c r="E444" s="113"/>
      <c r="F444" s="114"/>
      <c r="G444" s="114"/>
      <c r="H444" s="114"/>
      <c r="I444" s="114"/>
      <c r="J444" s="114"/>
      <c r="K444" s="114"/>
      <c r="L444" s="114"/>
      <c r="M444" s="114"/>
      <c r="N444" s="114"/>
      <c r="O444" s="114"/>
    </row>
    <row r="445" spans="2:15">
      <c r="B445" s="113"/>
      <c r="C445" s="113"/>
      <c r="D445" s="113"/>
      <c r="E445" s="113"/>
      <c r="F445" s="114"/>
      <c r="G445" s="114"/>
      <c r="H445" s="114"/>
      <c r="I445" s="114"/>
      <c r="J445" s="114"/>
      <c r="K445" s="114"/>
      <c r="L445" s="114"/>
      <c r="M445" s="114"/>
      <c r="N445" s="114"/>
      <c r="O445" s="114"/>
    </row>
    <row r="446" spans="2:15">
      <c r="B446" s="113"/>
      <c r="C446" s="113"/>
      <c r="D446" s="113"/>
      <c r="E446" s="113"/>
      <c r="F446" s="114"/>
      <c r="G446" s="114"/>
      <c r="H446" s="114"/>
      <c r="I446" s="114"/>
      <c r="J446" s="114"/>
      <c r="K446" s="114"/>
      <c r="L446" s="114"/>
      <c r="M446" s="114"/>
      <c r="N446" s="114"/>
      <c r="O446" s="114"/>
    </row>
    <row r="447" spans="2:15">
      <c r="B447" s="113"/>
      <c r="C447" s="113"/>
      <c r="D447" s="113"/>
      <c r="E447" s="113"/>
      <c r="F447" s="114"/>
      <c r="G447" s="114"/>
      <c r="H447" s="114"/>
      <c r="I447" s="114"/>
      <c r="J447" s="114"/>
      <c r="K447" s="114"/>
      <c r="L447" s="114"/>
      <c r="M447" s="114"/>
      <c r="N447" s="114"/>
      <c r="O447" s="114"/>
    </row>
    <row r="448" spans="2:15">
      <c r="B448" s="113"/>
      <c r="C448" s="113"/>
      <c r="D448" s="113"/>
      <c r="E448" s="113"/>
      <c r="F448" s="114"/>
      <c r="G448" s="114"/>
      <c r="H448" s="114"/>
      <c r="I448" s="114"/>
      <c r="J448" s="114"/>
      <c r="K448" s="114"/>
      <c r="L448" s="114"/>
      <c r="M448" s="114"/>
      <c r="N448" s="114"/>
      <c r="O448" s="114"/>
    </row>
    <row r="449" spans="2:15">
      <c r="B449" s="113"/>
      <c r="C449" s="113"/>
      <c r="D449" s="113"/>
      <c r="E449" s="113"/>
      <c r="F449" s="114"/>
      <c r="G449" s="114"/>
      <c r="H449" s="114"/>
      <c r="I449" s="114"/>
      <c r="J449" s="114"/>
      <c r="K449" s="114"/>
      <c r="L449" s="114"/>
      <c r="M449" s="114"/>
      <c r="N449" s="114"/>
      <c r="O449" s="114"/>
    </row>
    <row r="450" spans="2:15">
      <c r="B450" s="113"/>
      <c r="C450" s="113"/>
      <c r="D450" s="113"/>
      <c r="E450" s="113"/>
      <c r="F450" s="114"/>
      <c r="G450" s="114"/>
      <c r="H450" s="114"/>
      <c r="I450" s="114"/>
      <c r="J450" s="114"/>
      <c r="K450" s="114"/>
      <c r="L450" s="114"/>
      <c r="M450" s="114"/>
      <c r="N450" s="114"/>
      <c r="O450" s="114"/>
    </row>
    <row r="451" spans="2:15">
      <c r="B451" s="113"/>
      <c r="C451" s="113"/>
      <c r="D451" s="113"/>
      <c r="E451" s="113"/>
      <c r="F451" s="114"/>
      <c r="G451" s="114"/>
      <c r="H451" s="114"/>
      <c r="I451" s="114"/>
      <c r="J451" s="114"/>
      <c r="K451" s="114"/>
      <c r="L451" s="114"/>
      <c r="M451" s="114"/>
      <c r="N451" s="114"/>
      <c r="O451" s="114"/>
    </row>
    <row r="452" spans="2:15">
      <c r="B452" s="113"/>
      <c r="C452" s="113"/>
      <c r="D452" s="113"/>
      <c r="E452" s="113"/>
      <c r="F452" s="114"/>
      <c r="G452" s="114"/>
      <c r="H452" s="114"/>
      <c r="I452" s="114"/>
      <c r="J452" s="114"/>
      <c r="K452" s="114"/>
      <c r="L452" s="114"/>
      <c r="M452" s="114"/>
      <c r="N452" s="114"/>
      <c r="O452" s="114"/>
    </row>
    <row r="453" spans="2:15">
      <c r="B453" s="113"/>
      <c r="C453" s="113"/>
      <c r="D453" s="113"/>
      <c r="E453" s="113"/>
      <c r="F453" s="114"/>
      <c r="G453" s="114"/>
      <c r="H453" s="114"/>
      <c r="I453" s="114"/>
      <c r="J453" s="114"/>
      <c r="K453" s="114"/>
      <c r="L453" s="114"/>
      <c r="M453" s="114"/>
      <c r="N453" s="114"/>
      <c r="O453" s="114"/>
    </row>
    <row r="454" spans="2:15">
      <c r="B454" s="113"/>
      <c r="C454" s="113"/>
      <c r="D454" s="113"/>
      <c r="E454" s="113"/>
      <c r="F454" s="114"/>
      <c r="G454" s="114"/>
      <c r="H454" s="114"/>
      <c r="I454" s="114"/>
      <c r="J454" s="114"/>
      <c r="K454" s="114"/>
      <c r="L454" s="114"/>
      <c r="M454" s="114"/>
      <c r="N454" s="114"/>
      <c r="O454" s="114"/>
    </row>
    <row r="455" spans="2:15">
      <c r="B455" s="113"/>
      <c r="C455" s="113"/>
      <c r="D455" s="113"/>
      <c r="E455" s="113"/>
      <c r="F455" s="114"/>
      <c r="G455" s="114"/>
      <c r="H455" s="114"/>
      <c r="I455" s="114"/>
      <c r="J455" s="114"/>
      <c r="K455" s="114"/>
      <c r="L455" s="114"/>
      <c r="M455" s="114"/>
      <c r="N455" s="114"/>
      <c r="O455" s="114"/>
    </row>
    <row r="456" spans="2:15">
      <c r="B456" s="113"/>
      <c r="C456" s="113"/>
      <c r="D456" s="113"/>
      <c r="E456" s="113"/>
      <c r="F456" s="114"/>
      <c r="G456" s="114"/>
      <c r="H456" s="114"/>
      <c r="I456" s="114"/>
      <c r="J456" s="114"/>
      <c r="K456" s="114"/>
      <c r="L456" s="114"/>
      <c r="M456" s="114"/>
      <c r="N456" s="114"/>
      <c r="O456" s="114"/>
    </row>
    <row r="457" spans="2:15">
      <c r="B457" s="113"/>
      <c r="C457" s="113"/>
      <c r="D457" s="113"/>
      <c r="E457" s="113"/>
      <c r="F457" s="114"/>
      <c r="G457" s="114"/>
      <c r="H457" s="114"/>
      <c r="I457" s="114"/>
      <c r="J457" s="114"/>
      <c r="K457" s="114"/>
      <c r="L457" s="114"/>
      <c r="M457" s="114"/>
      <c r="N457" s="114"/>
      <c r="O457" s="114"/>
    </row>
    <row r="458" spans="2:15">
      <c r="B458" s="113"/>
      <c r="C458" s="113"/>
      <c r="D458" s="113"/>
      <c r="E458" s="113"/>
      <c r="F458" s="114"/>
      <c r="G458" s="114"/>
      <c r="H458" s="114"/>
      <c r="I458" s="114"/>
      <c r="J458" s="114"/>
      <c r="K458" s="114"/>
      <c r="L458" s="114"/>
      <c r="M458" s="114"/>
      <c r="N458" s="114"/>
      <c r="O458" s="114"/>
    </row>
    <row r="459" spans="2:15">
      <c r="B459" s="113"/>
      <c r="C459" s="113"/>
      <c r="D459" s="113"/>
      <c r="E459" s="113"/>
      <c r="F459" s="114"/>
      <c r="G459" s="114"/>
      <c r="H459" s="114"/>
      <c r="I459" s="114"/>
      <c r="J459" s="114"/>
      <c r="K459" s="114"/>
      <c r="L459" s="114"/>
      <c r="M459" s="114"/>
      <c r="N459" s="114"/>
      <c r="O459" s="114"/>
    </row>
    <row r="460" spans="2:15">
      <c r="B460" s="113"/>
      <c r="C460" s="113"/>
      <c r="D460" s="113"/>
      <c r="E460" s="113"/>
      <c r="F460" s="114"/>
      <c r="G460" s="114"/>
      <c r="H460" s="114"/>
      <c r="I460" s="114"/>
      <c r="J460" s="114"/>
      <c r="K460" s="114"/>
      <c r="L460" s="114"/>
      <c r="M460" s="114"/>
      <c r="N460" s="114"/>
      <c r="O460" s="114"/>
    </row>
    <row r="461" spans="2:15">
      <c r="B461" s="113"/>
      <c r="C461" s="113"/>
      <c r="D461" s="113"/>
      <c r="E461" s="113"/>
      <c r="F461" s="114"/>
      <c r="G461" s="114"/>
      <c r="H461" s="114"/>
      <c r="I461" s="114"/>
      <c r="J461" s="114"/>
      <c r="K461" s="114"/>
      <c r="L461" s="114"/>
      <c r="M461" s="114"/>
      <c r="N461" s="114"/>
      <c r="O461" s="114"/>
    </row>
    <row r="462" spans="2:15">
      <c r="B462" s="113"/>
      <c r="C462" s="113"/>
      <c r="D462" s="113"/>
      <c r="E462" s="113"/>
      <c r="F462" s="114"/>
      <c r="G462" s="114"/>
      <c r="H462" s="114"/>
      <c r="I462" s="114"/>
      <c r="J462" s="114"/>
      <c r="K462" s="114"/>
      <c r="L462" s="114"/>
      <c r="M462" s="114"/>
      <c r="N462" s="114"/>
      <c r="O462" s="114"/>
    </row>
    <row r="463" spans="2:15">
      <c r="B463" s="113"/>
      <c r="C463" s="113"/>
      <c r="D463" s="113"/>
      <c r="E463" s="113"/>
      <c r="F463" s="114"/>
      <c r="G463" s="114"/>
      <c r="H463" s="114"/>
      <c r="I463" s="114"/>
      <c r="J463" s="114"/>
      <c r="K463" s="114"/>
      <c r="L463" s="114"/>
      <c r="M463" s="114"/>
      <c r="N463" s="114"/>
      <c r="O463" s="114"/>
    </row>
    <row r="464" spans="2:15">
      <c r="B464" s="113"/>
      <c r="C464" s="113"/>
      <c r="D464" s="113"/>
      <c r="E464" s="113"/>
      <c r="F464" s="114"/>
      <c r="G464" s="114"/>
      <c r="H464" s="114"/>
      <c r="I464" s="114"/>
      <c r="J464" s="114"/>
      <c r="K464" s="114"/>
      <c r="L464" s="114"/>
      <c r="M464" s="114"/>
      <c r="N464" s="114"/>
      <c r="O464" s="114"/>
    </row>
    <row r="465" spans="2:15">
      <c r="B465" s="113"/>
      <c r="C465" s="113"/>
      <c r="D465" s="113"/>
      <c r="E465" s="113"/>
      <c r="F465" s="114"/>
      <c r="G465" s="114"/>
      <c r="H465" s="114"/>
      <c r="I465" s="114"/>
      <c r="J465" s="114"/>
      <c r="K465" s="114"/>
      <c r="L465" s="114"/>
      <c r="M465" s="114"/>
      <c r="N465" s="114"/>
      <c r="O465" s="114"/>
    </row>
    <row r="466" spans="2:15">
      <c r="B466" s="113"/>
      <c r="C466" s="113"/>
      <c r="D466" s="113"/>
      <c r="E466" s="113"/>
      <c r="F466" s="114"/>
      <c r="G466" s="114"/>
      <c r="H466" s="114"/>
      <c r="I466" s="114"/>
      <c r="J466" s="114"/>
      <c r="K466" s="114"/>
      <c r="L466" s="114"/>
      <c r="M466" s="114"/>
      <c r="N466" s="114"/>
      <c r="O466" s="114"/>
    </row>
    <row r="467" spans="2:15">
      <c r="B467" s="113"/>
      <c r="C467" s="113"/>
      <c r="D467" s="113"/>
      <c r="E467" s="113"/>
      <c r="F467" s="114"/>
      <c r="G467" s="114"/>
      <c r="H467" s="114"/>
      <c r="I467" s="114"/>
      <c r="J467" s="114"/>
      <c r="K467" s="114"/>
      <c r="L467" s="114"/>
      <c r="M467" s="114"/>
      <c r="N467" s="114"/>
      <c r="O467" s="114"/>
    </row>
    <row r="468" spans="2:15">
      <c r="B468" s="113"/>
      <c r="C468" s="113"/>
      <c r="D468" s="113"/>
      <c r="E468" s="113"/>
      <c r="F468" s="114"/>
      <c r="G468" s="114"/>
      <c r="H468" s="114"/>
      <c r="I468" s="114"/>
      <c r="J468" s="114"/>
      <c r="K468" s="114"/>
      <c r="L468" s="114"/>
      <c r="M468" s="114"/>
      <c r="N468" s="114"/>
      <c r="O468" s="114"/>
    </row>
    <row r="469" spans="2:15">
      <c r="B469" s="113"/>
      <c r="C469" s="113"/>
      <c r="D469" s="113"/>
      <c r="E469" s="113"/>
      <c r="F469" s="114"/>
      <c r="G469" s="114"/>
      <c r="H469" s="114"/>
      <c r="I469" s="114"/>
      <c r="J469" s="114"/>
      <c r="K469" s="114"/>
      <c r="L469" s="114"/>
      <c r="M469" s="114"/>
      <c r="N469" s="114"/>
      <c r="O469" s="114"/>
    </row>
    <row r="470" spans="2:15">
      <c r="B470" s="113"/>
      <c r="C470" s="113"/>
      <c r="D470" s="113"/>
      <c r="E470" s="113"/>
      <c r="F470" s="114"/>
      <c r="G470" s="114"/>
      <c r="H470" s="114"/>
      <c r="I470" s="114"/>
      <c r="J470" s="114"/>
      <c r="K470" s="114"/>
      <c r="L470" s="114"/>
      <c r="M470" s="114"/>
      <c r="N470" s="114"/>
      <c r="O470" s="114"/>
    </row>
    <row r="471" spans="2:15">
      <c r="B471" s="113"/>
      <c r="C471" s="113"/>
      <c r="D471" s="113"/>
      <c r="E471" s="113"/>
      <c r="F471" s="114"/>
      <c r="G471" s="114"/>
      <c r="H471" s="114"/>
      <c r="I471" s="114"/>
      <c r="J471" s="114"/>
      <c r="K471" s="114"/>
      <c r="L471" s="114"/>
      <c r="M471" s="114"/>
      <c r="N471" s="114"/>
      <c r="O471" s="114"/>
    </row>
    <row r="472" spans="2:15">
      <c r="B472" s="113"/>
      <c r="C472" s="113"/>
      <c r="D472" s="113"/>
      <c r="E472" s="113"/>
      <c r="F472" s="114"/>
      <c r="G472" s="114"/>
      <c r="H472" s="114"/>
      <c r="I472" s="114"/>
      <c r="J472" s="114"/>
      <c r="K472" s="114"/>
      <c r="L472" s="114"/>
      <c r="M472" s="114"/>
      <c r="N472" s="114"/>
      <c r="O472" s="114"/>
    </row>
    <row r="473" spans="2:15">
      <c r="B473" s="113"/>
      <c r="C473" s="113"/>
      <c r="D473" s="113"/>
      <c r="E473" s="113"/>
      <c r="F473" s="114"/>
      <c r="G473" s="114"/>
      <c r="H473" s="114"/>
      <c r="I473" s="114"/>
      <c r="J473" s="114"/>
      <c r="K473" s="114"/>
      <c r="L473" s="114"/>
      <c r="M473" s="114"/>
      <c r="N473" s="114"/>
      <c r="O473" s="114"/>
    </row>
    <row r="474" spans="2:15">
      <c r="B474" s="113"/>
      <c r="C474" s="113"/>
      <c r="D474" s="113"/>
      <c r="E474" s="113"/>
      <c r="F474" s="114"/>
      <c r="G474" s="114"/>
      <c r="H474" s="114"/>
      <c r="I474" s="114"/>
      <c r="J474" s="114"/>
      <c r="K474" s="114"/>
      <c r="L474" s="114"/>
      <c r="M474" s="114"/>
      <c r="N474" s="114"/>
      <c r="O474" s="114"/>
    </row>
    <row r="475" spans="2:15">
      <c r="B475" s="113"/>
      <c r="C475" s="113"/>
      <c r="D475" s="113"/>
      <c r="E475" s="113"/>
      <c r="F475" s="114"/>
      <c r="G475" s="114"/>
      <c r="H475" s="114"/>
      <c r="I475" s="114"/>
      <c r="J475" s="114"/>
      <c r="K475" s="114"/>
      <c r="L475" s="114"/>
      <c r="M475" s="114"/>
      <c r="N475" s="114"/>
      <c r="O475" s="114"/>
    </row>
    <row r="476" spans="2:15">
      <c r="B476" s="113"/>
      <c r="C476" s="113"/>
      <c r="D476" s="113"/>
      <c r="E476" s="113"/>
      <c r="F476" s="114"/>
      <c r="G476" s="114"/>
      <c r="H476" s="114"/>
      <c r="I476" s="114"/>
      <c r="J476" s="114"/>
      <c r="K476" s="114"/>
      <c r="L476" s="114"/>
      <c r="M476" s="114"/>
      <c r="N476" s="114"/>
      <c r="O476" s="114"/>
    </row>
    <row r="477" spans="2:15">
      <c r="B477" s="113"/>
      <c r="C477" s="113"/>
      <c r="D477" s="113"/>
      <c r="E477" s="113"/>
      <c r="F477" s="114"/>
      <c r="G477" s="114"/>
      <c r="H477" s="114"/>
      <c r="I477" s="114"/>
      <c r="J477" s="114"/>
      <c r="K477" s="114"/>
      <c r="L477" s="114"/>
      <c r="M477" s="114"/>
      <c r="N477" s="114"/>
      <c r="O477" s="114"/>
    </row>
    <row r="478" spans="2:15">
      <c r="B478" s="113"/>
      <c r="C478" s="113"/>
      <c r="D478" s="113"/>
      <c r="E478" s="113"/>
      <c r="F478" s="114"/>
      <c r="G478" s="114"/>
      <c r="H478" s="114"/>
      <c r="I478" s="114"/>
      <c r="J478" s="114"/>
      <c r="K478" s="114"/>
      <c r="L478" s="114"/>
      <c r="M478" s="114"/>
      <c r="N478" s="114"/>
      <c r="O478" s="114"/>
    </row>
    <row r="479" spans="2:15">
      <c r="B479" s="113"/>
      <c r="C479" s="113"/>
      <c r="D479" s="113"/>
      <c r="E479" s="113"/>
      <c r="F479" s="114"/>
      <c r="G479" s="114"/>
      <c r="H479" s="114"/>
      <c r="I479" s="114"/>
      <c r="J479" s="114"/>
      <c r="K479" s="114"/>
      <c r="L479" s="114"/>
      <c r="M479" s="114"/>
      <c r="N479" s="114"/>
      <c r="O479" s="114"/>
    </row>
    <row r="480" spans="2:15">
      <c r="B480" s="113"/>
      <c r="C480" s="113"/>
      <c r="D480" s="113"/>
      <c r="E480" s="113"/>
      <c r="F480" s="114"/>
      <c r="G480" s="114"/>
      <c r="H480" s="114"/>
      <c r="I480" s="114"/>
      <c r="J480" s="114"/>
      <c r="K480" s="114"/>
      <c r="L480" s="114"/>
      <c r="M480" s="114"/>
      <c r="N480" s="114"/>
      <c r="O480" s="114"/>
    </row>
    <row r="481" spans="2:15">
      <c r="B481" s="113"/>
      <c r="C481" s="113"/>
      <c r="D481" s="113"/>
      <c r="E481" s="113"/>
      <c r="F481" s="114"/>
      <c r="G481" s="114"/>
      <c r="H481" s="114"/>
      <c r="I481" s="114"/>
      <c r="J481" s="114"/>
      <c r="K481" s="114"/>
      <c r="L481" s="114"/>
      <c r="M481" s="114"/>
      <c r="N481" s="114"/>
      <c r="O481" s="114"/>
    </row>
    <row r="482" spans="2:15">
      <c r="B482" s="113"/>
      <c r="C482" s="113"/>
      <c r="D482" s="113"/>
      <c r="E482" s="113"/>
      <c r="F482" s="114"/>
      <c r="G482" s="114"/>
      <c r="H482" s="114"/>
      <c r="I482" s="114"/>
      <c r="J482" s="114"/>
      <c r="K482" s="114"/>
      <c r="L482" s="114"/>
      <c r="M482" s="114"/>
      <c r="N482" s="114"/>
      <c r="O482" s="114"/>
    </row>
    <row r="483" spans="2:15">
      <c r="B483" s="113"/>
      <c r="C483" s="113"/>
      <c r="D483" s="113"/>
      <c r="E483" s="113"/>
      <c r="F483" s="114"/>
      <c r="G483" s="114"/>
      <c r="H483" s="114"/>
      <c r="I483" s="114"/>
      <c r="J483" s="114"/>
      <c r="K483" s="114"/>
      <c r="L483" s="114"/>
      <c r="M483" s="114"/>
      <c r="N483" s="114"/>
      <c r="O483" s="114"/>
    </row>
    <row r="484" spans="2:15">
      <c r="B484" s="113"/>
      <c r="C484" s="113"/>
      <c r="D484" s="113"/>
      <c r="E484" s="113"/>
      <c r="F484" s="114"/>
      <c r="G484" s="114"/>
      <c r="H484" s="114"/>
      <c r="I484" s="114"/>
      <c r="J484" s="114"/>
      <c r="K484" s="114"/>
      <c r="L484" s="114"/>
      <c r="M484" s="114"/>
      <c r="N484" s="114"/>
      <c r="O484" s="114"/>
    </row>
    <row r="485" spans="2:15">
      <c r="B485" s="113"/>
      <c r="C485" s="113"/>
      <c r="D485" s="113"/>
      <c r="E485" s="113"/>
      <c r="F485" s="114"/>
      <c r="G485" s="114"/>
      <c r="H485" s="114"/>
      <c r="I485" s="114"/>
      <c r="J485" s="114"/>
      <c r="K485" s="114"/>
      <c r="L485" s="114"/>
      <c r="M485" s="114"/>
      <c r="N485" s="114"/>
      <c r="O485" s="114"/>
    </row>
    <row r="486" spans="2:15">
      <c r="B486" s="113"/>
      <c r="C486" s="113"/>
      <c r="D486" s="113"/>
      <c r="E486" s="113"/>
      <c r="F486" s="114"/>
      <c r="G486" s="114"/>
      <c r="H486" s="114"/>
      <c r="I486" s="114"/>
      <c r="J486" s="114"/>
      <c r="K486" s="114"/>
      <c r="L486" s="114"/>
      <c r="M486" s="114"/>
      <c r="N486" s="114"/>
      <c r="O486" s="114"/>
    </row>
    <row r="487" spans="2:15">
      <c r="B487" s="113"/>
      <c r="C487" s="113"/>
      <c r="D487" s="113"/>
      <c r="E487" s="113"/>
      <c r="F487" s="114"/>
      <c r="G487" s="114"/>
      <c r="H487" s="114"/>
      <c r="I487" s="114"/>
      <c r="J487" s="114"/>
      <c r="K487" s="114"/>
      <c r="L487" s="114"/>
      <c r="M487" s="114"/>
      <c r="N487" s="114"/>
      <c r="O487" s="114"/>
    </row>
    <row r="488" spans="2:15">
      <c r="B488" s="113"/>
      <c r="C488" s="113"/>
      <c r="D488" s="113"/>
      <c r="E488" s="113"/>
      <c r="F488" s="114"/>
      <c r="G488" s="114"/>
      <c r="H488" s="114"/>
      <c r="I488" s="114"/>
      <c r="J488" s="114"/>
      <c r="K488" s="114"/>
      <c r="L488" s="114"/>
      <c r="M488" s="114"/>
      <c r="N488" s="114"/>
      <c r="O488" s="114"/>
    </row>
    <row r="489" spans="2:15">
      <c r="B489" s="113"/>
      <c r="C489" s="113"/>
      <c r="D489" s="113"/>
      <c r="E489" s="113"/>
      <c r="F489" s="114"/>
      <c r="G489" s="114"/>
      <c r="H489" s="114"/>
      <c r="I489" s="114"/>
      <c r="J489" s="114"/>
      <c r="K489" s="114"/>
      <c r="L489" s="114"/>
      <c r="M489" s="114"/>
      <c r="N489" s="114"/>
      <c r="O489" s="114"/>
    </row>
    <row r="490" spans="2:15">
      <c r="B490" s="113"/>
      <c r="C490" s="113"/>
      <c r="D490" s="113"/>
      <c r="E490" s="113"/>
      <c r="F490" s="114"/>
      <c r="G490" s="114"/>
      <c r="H490" s="114"/>
      <c r="I490" s="114"/>
      <c r="J490" s="114"/>
      <c r="K490" s="114"/>
      <c r="L490" s="114"/>
      <c r="M490" s="114"/>
      <c r="N490" s="114"/>
      <c r="O490" s="114"/>
    </row>
    <row r="491" spans="2:15">
      <c r="B491" s="113"/>
      <c r="C491" s="113"/>
      <c r="D491" s="113"/>
      <c r="E491" s="113"/>
      <c r="F491" s="114"/>
      <c r="G491" s="114"/>
      <c r="H491" s="114"/>
      <c r="I491" s="114"/>
      <c r="J491" s="114"/>
      <c r="K491" s="114"/>
      <c r="L491" s="114"/>
      <c r="M491" s="114"/>
      <c r="N491" s="114"/>
      <c r="O491" s="114"/>
    </row>
    <row r="492" spans="2:15">
      <c r="B492" s="113"/>
      <c r="C492" s="113"/>
      <c r="D492" s="113"/>
      <c r="E492" s="113"/>
      <c r="F492" s="114"/>
      <c r="G492" s="114"/>
      <c r="H492" s="114"/>
      <c r="I492" s="114"/>
      <c r="J492" s="114"/>
      <c r="K492" s="114"/>
      <c r="L492" s="114"/>
      <c r="M492" s="114"/>
      <c r="N492" s="114"/>
      <c r="O492" s="114"/>
    </row>
    <row r="493" spans="2:15">
      <c r="B493" s="113"/>
      <c r="C493" s="113"/>
      <c r="D493" s="113"/>
      <c r="E493" s="113"/>
      <c r="F493" s="114"/>
      <c r="G493" s="114"/>
      <c r="H493" s="114"/>
      <c r="I493" s="114"/>
      <c r="J493" s="114"/>
      <c r="K493" s="114"/>
      <c r="L493" s="114"/>
      <c r="M493" s="114"/>
      <c r="N493" s="114"/>
      <c r="O493" s="114"/>
    </row>
    <row r="494" spans="2:15">
      <c r="B494" s="113"/>
      <c r="C494" s="113"/>
      <c r="D494" s="113"/>
      <c r="E494" s="113"/>
      <c r="F494" s="114"/>
      <c r="G494" s="114"/>
      <c r="H494" s="114"/>
      <c r="I494" s="114"/>
      <c r="J494" s="114"/>
      <c r="K494" s="114"/>
      <c r="L494" s="114"/>
      <c r="M494" s="114"/>
      <c r="N494" s="114"/>
      <c r="O494" s="114"/>
    </row>
    <row r="495" spans="2:15">
      <c r="B495" s="113"/>
      <c r="C495" s="113"/>
      <c r="D495" s="113"/>
      <c r="E495" s="113"/>
      <c r="F495" s="114"/>
      <c r="G495" s="114"/>
      <c r="H495" s="114"/>
      <c r="I495" s="114"/>
      <c r="J495" s="114"/>
      <c r="K495" s="114"/>
      <c r="L495" s="114"/>
      <c r="M495" s="114"/>
      <c r="N495" s="114"/>
      <c r="O495" s="114"/>
    </row>
    <row r="496" spans="2:15">
      <c r="B496" s="113"/>
      <c r="C496" s="113"/>
      <c r="D496" s="113"/>
      <c r="E496" s="113"/>
      <c r="F496" s="114"/>
      <c r="G496" s="114"/>
      <c r="H496" s="114"/>
      <c r="I496" s="114"/>
      <c r="J496" s="114"/>
      <c r="K496" s="114"/>
      <c r="L496" s="114"/>
      <c r="M496" s="114"/>
      <c r="N496" s="114"/>
      <c r="O496" s="114"/>
    </row>
    <row r="497" spans="2:15">
      <c r="B497" s="113"/>
      <c r="C497" s="113"/>
      <c r="D497" s="113"/>
      <c r="E497" s="113"/>
      <c r="F497" s="114"/>
      <c r="G497" s="114"/>
      <c r="H497" s="114"/>
      <c r="I497" s="114"/>
      <c r="J497" s="114"/>
      <c r="K497" s="114"/>
      <c r="L497" s="114"/>
      <c r="M497" s="114"/>
      <c r="N497" s="114"/>
      <c r="O497" s="114"/>
    </row>
    <row r="498" spans="2:15">
      <c r="B498" s="113"/>
      <c r="C498" s="113"/>
      <c r="D498" s="113"/>
      <c r="E498" s="113"/>
      <c r="F498" s="114"/>
      <c r="G498" s="114"/>
      <c r="H498" s="114"/>
      <c r="I498" s="114"/>
      <c r="J498" s="114"/>
      <c r="K498" s="114"/>
      <c r="L498" s="114"/>
      <c r="M498" s="114"/>
      <c r="N498" s="114"/>
      <c r="O498" s="114"/>
    </row>
    <row r="499" spans="2:15">
      <c r="B499" s="113"/>
      <c r="C499" s="113"/>
      <c r="D499" s="113"/>
      <c r="E499" s="113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</row>
    <row r="500" spans="2:15">
      <c r="B500" s="113"/>
      <c r="C500" s="113"/>
      <c r="D500" s="113"/>
      <c r="E500" s="113"/>
      <c r="F500" s="114"/>
      <c r="G500" s="114"/>
      <c r="H500" s="114"/>
      <c r="I500" s="114"/>
      <c r="J500" s="114"/>
      <c r="K500" s="114"/>
      <c r="L500" s="114"/>
      <c r="M500" s="114"/>
      <c r="N500" s="114"/>
      <c r="O500" s="114"/>
    </row>
    <row r="501" spans="2:15">
      <c r="B501" s="113"/>
      <c r="C501" s="113"/>
      <c r="D501" s="113"/>
      <c r="E501" s="113"/>
      <c r="F501" s="114"/>
      <c r="G501" s="114"/>
      <c r="H501" s="114"/>
      <c r="I501" s="114"/>
      <c r="J501" s="114"/>
      <c r="K501" s="114"/>
      <c r="L501" s="114"/>
      <c r="M501" s="114"/>
      <c r="N501" s="114"/>
      <c r="O501" s="114"/>
    </row>
    <row r="502" spans="2:15">
      <c r="B502" s="113"/>
      <c r="C502" s="113"/>
      <c r="D502" s="113"/>
      <c r="E502" s="113"/>
      <c r="F502" s="114"/>
      <c r="G502" s="114"/>
      <c r="H502" s="114"/>
      <c r="I502" s="114"/>
      <c r="J502" s="114"/>
      <c r="K502" s="114"/>
      <c r="L502" s="114"/>
      <c r="M502" s="114"/>
      <c r="N502" s="114"/>
      <c r="O502" s="114"/>
    </row>
    <row r="503" spans="2:15">
      <c r="B503" s="113"/>
      <c r="C503" s="113"/>
      <c r="D503" s="113"/>
      <c r="E503" s="113"/>
      <c r="F503" s="114"/>
      <c r="G503" s="114"/>
      <c r="H503" s="114"/>
      <c r="I503" s="114"/>
      <c r="J503" s="114"/>
      <c r="K503" s="114"/>
      <c r="L503" s="114"/>
      <c r="M503" s="114"/>
      <c r="N503" s="114"/>
      <c r="O503" s="114"/>
    </row>
    <row r="504" spans="2:15">
      <c r="B504" s="113"/>
      <c r="C504" s="113"/>
      <c r="D504" s="113"/>
      <c r="E504" s="113"/>
      <c r="F504" s="114"/>
      <c r="G504" s="114"/>
      <c r="H504" s="114"/>
      <c r="I504" s="114"/>
      <c r="J504" s="114"/>
      <c r="K504" s="114"/>
      <c r="L504" s="114"/>
      <c r="M504" s="114"/>
      <c r="N504" s="114"/>
      <c r="O504" s="114"/>
    </row>
    <row r="505" spans="2:15">
      <c r="B505" s="113"/>
      <c r="C505" s="113"/>
      <c r="D505" s="113"/>
      <c r="E505" s="113"/>
      <c r="F505" s="114"/>
      <c r="G505" s="114"/>
      <c r="H505" s="114"/>
      <c r="I505" s="114"/>
      <c r="J505" s="114"/>
      <c r="K505" s="114"/>
      <c r="L505" s="114"/>
      <c r="M505" s="114"/>
      <c r="N505" s="114"/>
      <c r="O505" s="114"/>
    </row>
    <row r="506" spans="2:15">
      <c r="B506" s="113"/>
      <c r="C506" s="113"/>
      <c r="D506" s="113"/>
      <c r="E506" s="113"/>
      <c r="F506" s="114"/>
      <c r="G506" s="114"/>
      <c r="H506" s="114"/>
      <c r="I506" s="114"/>
      <c r="J506" s="114"/>
      <c r="K506" s="114"/>
      <c r="L506" s="114"/>
      <c r="M506" s="114"/>
      <c r="N506" s="114"/>
      <c r="O506" s="114"/>
    </row>
    <row r="507" spans="2:15">
      <c r="B507" s="113"/>
      <c r="C507" s="113"/>
      <c r="D507" s="113"/>
      <c r="E507" s="113"/>
      <c r="F507" s="114"/>
      <c r="G507" s="114"/>
      <c r="H507" s="114"/>
      <c r="I507" s="114"/>
      <c r="J507" s="114"/>
      <c r="K507" s="114"/>
      <c r="L507" s="114"/>
      <c r="M507" s="114"/>
      <c r="N507" s="114"/>
      <c r="O507" s="114"/>
    </row>
    <row r="508" spans="2:15">
      <c r="B508" s="113"/>
      <c r="C508" s="113"/>
      <c r="D508" s="113"/>
      <c r="E508" s="113"/>
      <c r="F508" s="114"/>
      <c r="G508" s="114"/>
      <c r="H508" s="114"/>
      <c r="I508" s="114"/>
      <c r="J508" s="114"/>
      <c r="K508" s="114"/>
      <c r="L508" s="114"/>
      <c r="M508" s="114"/>
      <c r="N508" s="114"/>
      <c r="O508" s="114"/>
    </row>
    <row r="509" spans="2:15">
      <c r="B509" s="113"/>
      <c r="C509" s="113"/>
      <c r="D509" s="113"/>
      <c r="E509" s="113"/>
      <c r="F509" s="114"/>
      <c r="G509" s="114"/>
      <c r="H509" s="114"/>
      <c r="I509" s="114"/>
      <c r="J509" s="114"/>
      <c r="K509" s="114"/>
      <c r="L509" s="114"/>
      <c r="M509" s="114"/>
      <c r="N509" s="114"/>
      <c r="O509" s="114"/>
    </row>
    <row r="510" spans="2:15">
      <c r="B510" s="113"/>
      <c r="C510" s="113"/>
      <c r="D510" s="113"/>
      <c r="E510" s="113"/>
      <c r="F510" s="114"/>
      <c r="G510" s="114"/>
      <c r="H510" s="114"/>
      <c r="I510" s="114"/>
      <c r="J510" s="114"/>
      <c r="K510" s="114"/>
      <c r="L510" s="114"/>
      <c r="M510" s="114"/>
      <c r="N510" s="114"/>
      <c r="O510" s="114"/>
    </row>
    <row r="511" spans="2:15">
      <c r="B511" s="113"/>
      <c r="C511" s="113"/>
      <c r="D511" s="113"/>
      <c r="E511" s="113"/>
      <c r="F511" s="114"/>
      <c r="G511" s="114"/>
      <c r="H511" s="114"/>
      <c r="I511" s="114"/>
      <c r="J511" s="114"/>
      <c r="K511" s="114"/>
      <c r="L511" s="114"/>
      <c r="M511" s="114"/>
      <c r="N511" s="114"/>
      <c r="O511" s="114"/>
    </row>
    <row r="512" spans="2:15">
      <c r="B512" s="113"/>
      <c r="C512" s="113"/>
      <c r="D512" s="113"/>
      <c r="E512" s="113"/>
      <c r="F512" s="114"/>
      <c r="G512" s="114"/>
      <c r="H512" s="114"/>
      <c r="I512" s="114"/>
      <c r="J512" s="114"/>
      <c r="K512" s="114"/>
      <c r="L512" s="114"/>
      <c r="M512" s="114"/>
      <c r="N512" s="114"/>
      <c r="O512" s="114"/>
    </row>
    <row r="513" spans="2:15">
      <c r="B513" s="113"/>
      <c r="C513" s="113"/>
      <c r="D513" s="113"/>
      <c r="E513" s="113"/>
      <c r="F513" s="114"/>
      <c r="G513" s="114"/>
      <c r="H513" s="114"/>
      <c r="I513" s="114"/>
      <c r="J513" s="114"/>
      <c r="K513" s="114"/>
      <c r="L513" s="114"/>
      <c r="M513" s="114"/>
      <c r="N513" s="114"/>
      <c r="O513" s="114"/>
    </row>
    <row r="514" spans="2:15">
      <c r="B514" s="113"/>
      <c r="C514" s="113"/>
      <c r="D514" s="113"/>
      <c r="E514" s="113"/>
      <c r="F514" s="114"/>
      <c r="G514" s="114"/>
      <c r="H514" s="114"/>
      <c r="I514" s="114"/>
      <c r="J514" s="114"/>
      <c r="K514" s="114"/>
      <c r="L514" s="114"/>
      <c r="M514" s="114"/>
      <c r="N514" s="114"/>
      <c r="O514" s="114"/>
    </row>
    <row r="515" spans="2:15">
      <c r="B515" s="113"/>
      <c r="C515" s="113"/>
      <c r="D515" s="113"/>
      <c r="E515" s="113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</row>
    <row r="516" spans="2:15">
      <c r="B516" s="113"/>
      <c r="C516" s="113"/>
      <c r="D516" s="113"/>
      <c r="E516" s="113"/>
      <c r="F516" s="114"/>
      <c r="G516" s="114"/>
      <c r="H516" s="114"/>
      <c r="I516" s="114"/>
      <c r="J516" s="114"/>
      <c r="K516" s="114"/>
      <c r="L516" s="114"/>
      <c r="M516" s="114"/>
      <c r="N516" s="114"/>
      <c r="O516" s="114"/>
    </row>
    <row r="517" spans="2:15">
      <c r="B517" s="113"/>
      <c r="C517" s="113"/>
      <c r="D517" s="113"/>
      <c r="E517" s="113"/>
      <c r="F517" s="114"/>
      <c r="G517" s="114"/>
      <c r="H517" s="114"/>
      <c r="I517" s="114"/>
      <c r="J517" s="114"/>
      <c r="K517" s="114"/>
      <c r="L517" s="114"/>
      <c r="M517" s="114"/>
      <c r="N517" s="114"/>
      <c r="O517" s="114"/>
    </row>
    <row r="518" spans="2:15">
      <c r="B518" s="113"/>
      <c r="C518" s="113"/>
      <c r="D518" s="113"/>
      <c r="E518" s="113"/>
      <c r="F518" s="114"/>
      <c r="G518" s="114"/>
      <c r="H518" s="114"/>
      <c r="I518" s="114"/>
      <c r="J518" s="114"/>
      <c r="K518" s="114"/>
      <c r="L518" s="114"/>
      <c r="M518" s="114"/>
      <c r="N518" s="114"/>
      <c r="O518" s="114"/>
    </row>
    <row r="519" spans="2:15">
      <c r="B519" s="113"/>
      <c r="C519" s="113"/>
      <c r="D519" s="113"/>
      <c r="E519" s="113"/>
      <c r="F519" s="114"/>
      <c r="G519" s="114"/>
      <c r="H519" s="114"/>
      <c r="I519" s="114"/>
      <c r="J519" s="114"/>
      <c r="K519" s="114"/>
      <c r="L519" s="114"/>
      <c r="M519" s="114"/>
      <c r="N519" s="114"/>
      <c r="O519" s="114"/>
    </row>
    <row r="520" spans="2:15">
      <c r="B520" s="113"/>
      <c r="C520" s="113"/>
      <c r="D520" s="113"/>
      <c r="E520" s="113"/>
      <c r="F520" s="114"/>
      <c r="G520" s="114"/>
      <c r="H520" s="114"/>
      <c r="I520" s="114"/>
      <c r="J520" s="114"/>
      <c r="K520" s="114"/>
      <c r="L520" s="114"/>
      <c r="M520" s="114"/>
      <c r="N520" s="114"/>
      <c r="O520" s="114"/>
    </row>
    <row r="521" spans="2:15">
      <c r="B521" s="113"/>
      <c r="C521" s="113"/>
      <c r="D521" s="113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4"/>
    </row>
    <row r="522" spans="2:15">
      <c r="B522" s="113"/>
      <c r="C522" s="113"/>
      <c r="D522" s="113"/>
      <c r="E522" s="113"/>
      <c r="F522" s="114"/>
      <c r="G522" s="114"/>
      <c r="H522" s="114"/>
      <c r="I522" s="114"/>
      <c r="J522" s="114"/>
      <c r="K522" s="114"/>
      <c r="L522" s="114"/>
      <c r="M522" s="114"/>
      <c r="N522" s="114"/>
      <c r="O522" s="114"/>
    </row>
    <row r="523" spans="2:15">
      <c r="B523" s="113"/>
      <c r="C523" s="113"/>
      <c r="D523" s="113"/>
      <c r="E523" s="113"/>
      <c r="F523" s="114"/>
      <c r="G523" s="114"/>
      <c r="H523" s="114"/>
      <c r="I523" s="114"/>
      <c r="J523" s="114"/>
      <c r="K523" s="114"/>
      <c r="L523" s="114"/>
      <c r="M523" s="114"/>
      <c r="N523" s="114"/>
      <c r="O523" s="114"/>
    </row>
    <row r="524" spans="2:15">
      <c r="B524" s="113"/>
      <c r="C524" s="113"/>
      <c r="D524" s="113"/>
      <c r="E524" s="113"/>
      <c r="F524" s="114"/>
      <c r="G524" s="114"/>
      <c r="H524" s="114"/>
      <c r="I524" s="114"/>
      <c r="J524" s="114"/>
      <c r="K524" s="114"/>
      <c r="L524" s="114"/>
      <c r="M524" s="114"/>
      <c r="N524" s="114"/>
      <c r="O524" s="114"/>
    </row>
    <row r="525" spans="2:15">
      <c r="B525" s="113"/>
      <c r="C525" s="113"/>
      <c r="D525" s="113"/>
      <c r="E525" s="113"/>
      <c r="F525" s="114"/>
      <c r="G525" s="114"/>
      <c r="H525" s="114"/>
      <c r="I525" s="114"/>
      <c r="J525" s="114"/>
      <c r="K525" s="114"/>
      <c r="L525" s="114"/>
      <c r="M525" s="114"/>
      <c r="N525" s="114"/>
      <c r="O525" s="11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3 B35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46" t="s">
        <v>132</v>
      </c>
      <c r="C1" s="67" t="s" vm="1">
        <v>205</v>
      </c>
    </row>
    <row r="2" spans="2:12">
      <c r="B2" s="46" t="s">
        <v>131</v>
      </c>
      <c r="C2" s="67" t="s">
        <v>206</v>
      </c>
    </row>
    <row r="3" spans="2:12">
      <c r="B3" s="46" t="s">
        <v>133</v>
      </c>
      <c r="C3" s="67" t="s">
        <v>207</v>
      </c>
    </row>
    <row r="4" spans="2:12">
      <c r="B4" s="46" t="s">
        <v>134</v>
      </c>
      <c r="C4" s="67">
        <v>2148</v>
      </c>
    </row>
    <row r="6" spans="2:12" ht="26.25" customHeight="1">
      <c r="B6" s="127" t="s">
        <v>158</v>
      </c>
      <c r="C6" s="128"/>
      <c r="D6" s="128"/>
      <c r="E6" s="128"/>
      <c r="F6" s="128"/>
      <c r="G6" s="128"/>
      <c r="H6" s="128"/>
      <c r="I6" s="128"/>
      <c r="J6" s="128"/>
      <c r="K6" s="128"/>
      <c r="L6" s="129"/>
    </row>
    <row r="7" spans="2:12" ht="26.25" customHeight="1">
      <c r="B7" s="127" t="s">
        <v>84</v>
      </c>
      <c r="C7" s="128"/>
      <c r="D7" s="128"/>
      <c r="E7" s="128"/>
      <c r="F7" s="128"/>
      <c r="G7" s="128"/>
      <c r="H7" s="128"/>
      <c r="I7" s="128"/>
      <c r="J7" s="128"/>
      <c r="K7" s="128"/>
      <c r="L7" s="129"/>
    </row>
    <row r="8" spans="2:12" s="3" customFormat="1" ht="78.75">
      <c r="B8" s="21" t="s">
        <v>106</v>
      </c>
      <c r="C8" s="29" t="s">
        <v>41</v>
      </c>
      <c r="D8" s="29" t="s">
        <v>109</v>
      </c>
      <c r="E8" s="29" t="s">
        <v>60</v>
      </c>
      <c r="F8" s="29" t="s">
        <v>93</v>
      </c>
      <c r="G8" s="29" t="s">
        <v>183</v>
      </c>
      <c r="H8" s="29" t="s">
        <v>182</v>
      </c>
      <c r="I8" s="29" t="s">
        <v>56</v>
      </c>
      <c r="J8" s="29" t="s">
        <v>53</v>
      </c>
      <c r="K8" s="29" t="s">
        <v>135</v>
      </c>
      <c r="L8" s="65" t="s">
        <v>137</v>
      </c>
    </row>
    <row r="9" spans="2:12" s="3" customFormat="1" ht="25.5">
      <c r="B9" s="14"/>
      <c r="C9" s="15"/>
      <c r="D9" s="15"/>
      <c r="E9" s="15"/>
      <c r="F9" s="15"/>
      <c r="G9" s="15" t="s">
        <v>190</v>
      </c>
      <c r="H9" s="15"/>
      <c r="I9" s="15" t="s">
        <v>186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18" t="s">
        <v>1408</v>
      </c>
      <c r="C11" s="88"/>
      <c r="D11" s="88"/>
      <c r="E11" s="88"/>
      <c r="F11" s="88"/>
      <c r="G11" s="88"/>
      <c r="H11" s="88"/>
      <c r="I11" s="119">
        <v>0</v>
      </c>
      <c r="J11" s="88"/>
      <c r="K11" s="120">
        <v>0</v>
      </c>
      <c r="L11" s="120">
        <v>0</v>
      </c>
    </row>
    <row r="12" spans="2:12" s="4" customFormat="1" ht="18" customHeight="1">
      <c r="B12" s="115" t="s">
        <v>198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2:12">
      <c r="B13" s="115" t="s">
        <v>102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</row>
    <row r="14" spans="2:12">
      <c r="B14" s="115" t="s">
        <v>181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2:12">
      <c r="B15" s="115" t="s">
        <v>189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</row>
    <row r="16" spans="2:12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</row>
    <row r="17" spans="2:12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  <row r="18" spans="2:12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113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</row>
    <row r="112" spans="2:12">
      <c r="B112" s="113"/>
      <c r="C112" s="113"/>
      <c r="D112" s="114"/>
      <c r="E112" s="114"/>
      <c r="F112" s="114"/>
      <c r="G112" s="114"/>
      <c r="H112" s="114"/>
      <c r="I112" s="114"/>
      <c r="J112" s="114"/>
      <c r="K112" s="114"/>
      <c r="L112" s="114"/>
    </row>
    <row r="113" spans="2:12">
      <c r="B113" s="113"/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</row>
    <row r="114" spans="2:12">
      <c r="B114" s="113"/>
      <c r="C114" s="113"/>
      <c r="D114" s="114"/>
      <c r="E114" s="114"/>
      <c r="F114" s="114"/>
      <c r="G114" s="114"/>
      <c r="H114" s="114"/>
      <c r="I114" s="114"/>
      <c r="J114" s="114"/>
      <c r="K114" s="114"/>
      <c r="L114" s="114"/>
    </row>
    <row r="115" spans="2:12">
      <c r="B115" s="113"/>
      <c r="C115" s="113"/>
      <c r="D115" s="114"/>
      <c r="E115" s="114"/>
      <c r="F115" s="114"/>
      <c r="G115" s="114"/>
      <c r="H115" s="114"/>
      <c r="I115" s="114"/>
      <c r="J115" s="114"/>
      <c r="K115" s="114"/>
      <c r="L115" s="114"/>
    </row>
    <row r="116" spans="2:12">
      <c r="B116" s="113"/>
      <c r="C116" s="113"/>
      <c r="D116" s="114"/>
      <c r="E116" s="114"/>
      <c r="F116" s="114"/>
      <c r="G116" s="114"/>
      <c r="H116" s="114"/>
      <c r="I116" s="114"/>
      <c r="J116" s="114"/>
      <c r="K116" s="114"/>
      <c r="L116" s="114"/>
    </row>
    <row r="117" spans="2:12">
      <c r="B117" s="113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</row>
    <row r="118" spans="2:12">
      <c r="B118" s="113"/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</row>
    <row r="119" spans="2:12">
      <c r="B119" s="113"/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</row>
    <row r="120" spans="2:12">
      <c r="B120" s="113"/>
      <c r="C120" s="113"/>
      <c r="D120" s="114"/>
      <c r="E120" s="114"/>
      <c r="F120" s="114"/>
      <c r="G120" s="114"/>
      <c r="H120" s="114"/>
      <c r="I120" s="114"/>
      <c r="J120" s="114"/>
      <c r="K120" s="114"/>
      <c r="L120" s="114"/>
    </row>
    <row r="121" spans="2:12">
      <c r="B121" s="113"/>
      <c r="C121" s="113"/>
      <c r="D121" s="114"/>
      <c r="E121" s="114"/>
      <c r="F121" s="114"/>
      <c r="G121" s="114"/>
      <c r="H121" s="114"/>
      <c r="I121" s="114"/>
      <c r="J121" s="114"/>
      <c r="K121" s="114"/>
      <c r="L121" s="114"/>
    </row>
    <row r="122" spans="2:12">
      <c r="B122" s="113"/>
      <c r="C122" s="113"/>
      <c r="D122" s="114"/>
      <c r="E122" s="114"/>
      <c r="F122" s="114"/>
      <c r="G122" s="114"/>
      <c r="H122" s="114"/>
      <c r="I122" s="114"/>
      <c r="J122" s="114"/>
      <c r="K122" s="114"/>
      <c r="L122" s="114"/>
    </row>
    <row r="123" spans="2:12">
      <c r="B123" s="113"/>
      <c r="C123" s="113"/>
      <c r="D123" s="114"/>
      <c r="E123" s="114"/>
      <c r="F123" s="114"/>
      <c r="G123" s="114"/>
      <c r="H123" s="114"/>
      <c r="I123" s="114"/>
      <c r="J123" s="114"/>
      <c r="K123" s="114"/>
      <c r="L123" s="114"/>
    </row>
    <row r="124" spans="2:12">
      <c r="B124" s="113"/>
      <c r="C124" s="113"/>
      <c r="D124" s="114"/>
      <c r="E124" s="114"/>
      <c r="F124" s="114"/>
      <c r="G124" s="114"/>
      <c r="H124" s="114"/>
      <c r="I124" s="114"/>
      <c r="J124" s="114"/>
      <c r="K124" s="114"/>
      <c r="L124" s="114"/>
    </row>
    <row r="125" spans="2:12">
      <c r="B125" s="113"/>
      <c r="C125" s="113"/>
      <c r="D125" s="114"/>
      <c r="E125" s="114"/>
      <c r="F125" s="114"/>
      <c r="G125" s="114"/>
      <c r="H125" s="114"/>
      <c r="I125" s="114"/>
      <c r="J125" s="114"/>
      <c r="K125" s="114"/>
      <c r="L125" s="114"/>
    </row>
    <row r="126" spans="2:12">
      <c r="B126" s="113"/>
      <c r="C126" s="113"/>
      <c r="D126" s="114"/>
      <c r="E126" s="114"/>
      <c r="F126" s="114"/>
      <c r="G126" s="114"/>
      <c r="H126" s="114"/>
      <c r="I126" s="114"/>
      <c r="J126" s="114"/>
      <c r="K126" s="114"/>
      <c r="L126" s="114"/>
    </row>
    <row r="127" spans="2:12">
      <c r="B127" s="113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</row>
    <row r="128" spans="2:12">
      <c r="B128" s="113"/>
      <c r="C128" s="113"/>
      <c r="D128" s="114"/>
      <c r="E128" s="114"/>
      <c r="F128" s="114"/>
      <c r="G128" s="114"/>
      <c r="H128" s="114"/>
      <c r="I128" s="114"/>
      <c r="J128" s="114"/>
      <c r="K128" s="114"/>
      <c r="L128" s="114"/>
    </row>
    <row r="129" spans="2:12">
      <c r="B129" s="113"/>
      <c r="C129" s="113"/>
      <c r="D129" s="114"/>
      <c r="E129" s="114"/>
      <c r="F129" s="114"/>
      <c r="G129" s="114"/>
      <c r="H129" s="114"/>
      <c r="I129" s="114"/>
      <c r="J129" s="114"/>
      <c r="K129" s="114"/>
      <c r="L129" s="114"/>
    </row>
    <row r="130" spans="2:12">
      <c r="B130" s="113"/>
      <c r="C130" s="113"/>
      <c r="D130" s="114"/>
      <c r="E130" s="114"/>
      <c r="F130" s="114"/>
      <c r="G130" s="114"/>
      <c r="H130" s="114"/>
      <c r="I130" s="114"/>
      <c r="J130" s="114"/>
      <c r="K130" s="114"/>
      <c r="L130" s="114"/>
    </row>
    <row r="131" spans="2:12">
      <c r="B131" s="113"/>
      <c r="C131" s="113"/>
      <c r="D131" s="114"/>
      <c r="E131" s="114"/>
      <c r="F131" s="114"/>
      <c r="G131" s="114"/>
      <c r="H131" s="114"/>
      <c r="I131" s="114"/>
      <c r="J131" s="114"/>
      <c r="K131" s="114"/>
      <c r="L131" s="114"/>
    </row>
    <row r="132" spans="2:12">
      <c r="B132" s="113"/>
      <c r="C132" s="113"/>
      <c r="D132" s="114"/>
      <c r="E132" s="114"/>
      <c r="F132" s="114"/>
      <c r="G132" s="114"/>
      <c r="H132" s="114"/>
      <c r="I132" s="114"/>
      <c r="J132" s="114"/>
      <c r="K132" s="114"/>
      <c r="L132" s="114"/>
    </row>
    <row r="133" spans="2:12">
      <c r="B133" s="113"/>
      <c r="C133" s="113"/>
      <c r="D133" s="114"/>
      <c r="E133" s="114"/>
      <c r="F133" s="114"/>
      <c r="G133" s="114"/>
      <c r="H133" s="114"/>
      <c r="I133" s="114"/>
      <c r="J133" s="114"/>
      <c r="K133" s="114"/>
      <c r="L133" s="114"/>
    </row>
    <row r="134" spans="2:12">
      <c r="B134" s="113"/>
      <c r="C134" s="113"/>
      <c r="D134" s="114"/>
      <c r="E134" s="114"/>
      <c r="F134" s="114"/>
      <c r="G134" s="114"/>
      <c r="H134" s="114"/>
      <c r="I134" s="114"/>
      <c r="J134" s="114"/>
      <c r="K134" s="114"/>
      <c r="L134" s="114"/>
    </row>
    <row r="135" spans="2:12">
      <c r="B135" s="113"/>
      <c r="C135" s="113"/>
      <c r="D135" s="114"/>
      <c r="E135" s="114"/>
      <c r="F135" s="114"/>
      <c r="G135" s="114"/>
      <c r="H135" s="114"/>
      <c r="I135" s="114"/>
      <c r="J135" s="114"/>
      <c r="K135" s="114"/>
      <c r="L135" s="114"/>
    </row>
    <row r="136" spans="2:12">
      <c r="B136" s="113"/>
      <c r="C136" s="113"/>
      <c r="D136" s="114"/>
      <c r="E136" s="114"/>
      <c r="F136" s="114"/>
      <c r="G136" s="114"/>
      <c r="H136" s="114"/>
      <c r="I136" s="114"/>
      <c r="J136" s="114"/>
      <c r="K136" s="114"/>
      <c r="L136" s="114"/>
    </row>
    <row r="137" spans="2:12">
      <c r="B137" s="113"/>
      <c r="C137" s="113"/>
      <c r="D137" s="114"/>
      <c r="E137" s="114"/>
      <c r="F137" s="114"/>
      <c r="G137" s="114"/>
      <c r="H137" s="114"/>
      <c r="I137" s="114"/>
      <c r="J137" s="114"/>
      <c r="K137" s="114"/>
      <c r="L137" s="114"/>
    </row>
    <row r="138" spans="2:12">
      <c r="B138" s="113"/>
      <c r="C138" s="113"/>
      <c r="D138" s="114"/>
      <c r="E138" s="114"/>
      <c r="F138" s="114"/>
      <c r="G138" s="114"/>
      <c r="H138" s="114"/>
      <c r="I138" s="114"/>
      <c r="J138" s="114"/>
      <c r="K138" s="114"/>
      <c r="L138" s="114"/>
    </row>
    <row r="139" spans="2:12">
      <c r="B139" s="113"/>
      <c r="C139" s="113"/>
      <c r="D139" s="114"/>
      <c r="E139" s="114"/>
      <c r="F139" s="114"/>
      <c r="G139" s="114"/>
      <c r="H139" s="114"/>
      <c r="I139" s="114"/>
      <c r="J139" s="114"/>
      <c r="K139" s="114"/>
      <c r="L139" s="114"/>
    </row>
    <row r="140" spans="2:12">
      <c r="B140" s="113"/>
      <c r="C140" s="113"/>
      <c r="D140" s="114"/>
      <c r="E140" s="114"/>
      <c r="F140" s="114"/>
      <c r="G140" s="114"/>
      <c r="H140" s="114"/>
      <c r="I140" s="114"/>
      <c r="J140" s="114"/>
      <c r="K140" s="114"/>
      <c r="L140" s="114"/>
    </row>
    <row r="141" spans="2:12">
      <c r="B141" s="113"/>
      <c r="C141" s="113"/>
      <c r="D141" s="114"/>
      <c r="E141" s="114"/>
      <c r="F141" s="114"/>
      <c r="G141" s="114"/>
      <c r="H141" s="114"/>
      <c r="I141" s="114"/>
      <c r="J141" s="114"/>
      <c r="K141" s="114"/>
      <c r="L141" s="114"/>
    </row>
    <row r="142" spans="2:12">
      <c r="B142" s="113"/>
      <c r="C142" s="113"/>
      <c r="D142" s="114"/>
      <c r="E142" s="114"/>
      <c r="F142" s="114"/>
      <c r="G142" s="114"/>
      <c r="H142" s="114"/>
      <c r="I142" s="114"/>
      <c r="J142" s="114"/>
      <c r="K142" s="114"/>
      <c r="L142" s="114"/>
    </row>
    <row r="143" spans="2:12">
      <c r="B143" s="113"/>
      <c r="C143" s="113"/>
      <c r="D143" s="114"/>
      <c r="E143" s="114"/>
      <c r="F143" s="114"/>
      <c r="G143" s="114"/>
      <c r="H143" s="114"/>
      <c r="I143" s="114"/>
      <c r="J143" s="114"/>
      <c r="K143" s="114"/>
      <c r="L143" s="114"/>
    </row>
    <row r="144" spans="2:12">
      <c r="B144" s="113"/>
      <c r="C144" s="113"/>
      <c r="D144" s="114"/>
      <c r="E144" s="114"/>
      <c r="F144" s="114"/>
      <c r="G144" s="114"/>
      <c r="H144" s="114"/>
      <c r="I144" s="114"/>
      <c r="J144" s="114"/>
      <c r="K144" s="114"/>
      <c r="L144" s="114"/>
    </row>
    <row r="145" spans="2:12">
      <c r="B145" s="113"/>
      <c r="C145" s="113"/>
      <c r="D145" s="114"/>
      <c r="E145" s="114"/>
      <c r="F145" s="114"/>
      <c r="G145" s="114"/>
      <c r="H145" s="114"/>
      <c r="I145" s="114"/>
      <c r="J145" s="114"/>
      <c r="K145" s="114"/>
      <c r="L145" s="114"/>
    </row>
    <row r="146" spans="2:12">
      <c r="B146" s="113"/>
      <c r="C146" s="113"/>
      <c r="D146" s="114"/>
      <c r="E146" s="114"/>
      <c r="F146" s="114"/>
      <c r="G146" s="114"/>
      <c r="H146" s="114"/>
      <c r="I146" s="114"/>
      <c r="J146" s="114"/>
      <c r="K146" s="114"/>
      <c r="L146" s="114"/>
    </row>
    <row r="147" spans="2:12">
      <c r="B147" s="113"/>
      <c r="C147" s="113"/>
      <c r="D147" s="114"/>
      <c r="E147" s="114"/>
      <c r="F147" s="114"/>
      <c r="G147" s="114"/>
      <c r="H147" s="114"/>
      <c r="I147" s="114"/>
      <c r="J147" s="114"/>
      <c r="K147" s="114"/>
      <c r="L147" s="114"/>
    </row>
    <row r="148" spans="2:12">
      <c r="B148" s="113"/>
      <c r="C148" s="113"/>
      <c r="D148" s="114"/>
      <c r="E148" s="114"/>
      <c r="F148" s="114"/>
      <c r="G148" s="114"/>
      <c r="H148" s="114"/>
      <c r="I148" s="114"/>
      <c r="J148" s="114"/>
      <c r="K148" s="114"/>
      <c r="L148" s="114"/>
    </row>
    <row r="149" spans="2:12">
      <c r="B149" s="113"/>
      <c r="C149" s="113"/>
      <c r="D149" s="114"/>
      <c r="E149" s="114"/>
      <c r="F149" s="114"/>
      <c r="G149" s="114"/>
      <c r="H149" s="114"/>
      <c r="I149" s="114"/>
      <c r="J149" s="114"/>
      <c r="K149" s="114"/>
      <c r="L149" s="114"/>
    </row>
    <row r="150" spans="2:12">
      <c r="B150" s="113"/>
      <c r="C150" s="113"/>
      <c r="D150" s="114"/>
      <c r="E150" s="114"/>
      <c r="F150" s="114"/>
      <c r="G150" s="114"/>
      <c r="H150" s="114"/>
      <c r="I150" s="114"/>
      <c r="J150" s="114"/>
      <c r="K150" s="114"/>
      <c r="L150" s="114"/>
    </row>
    <row r="151" spans="2:12">
      <c r="B151" s="113"/>
      <c r="C151" s="113"/>
      <c r="D151" s="114"/>
      <c r="E151" s="114"/>
      <c r="F151" s="114"/>
      <c r="G151" s="114"/>
      <c r="H151" s="114"/>
      <c r="I151" s="114"/>
      <c r="J151" s="114"/>
      <c r="K151" s="114"/>
      <c r="L151" s="114"/>
    </row>
    <row r="152" spans="2:12">
      <c r="B152" s="113"/>
      <c r="C152" s="113"/>
      <c r="D152" s="114"/>
      <c r="E152" s="114"/>
      <c r="F152" s="114"/>
      <c r="G152" s="114"/>
      <c r="H152" s="114"/>
      <c r="I152" s="114"/>
      <c r="J152" s="114"/>
      <c r="K152" s="114"/>
      <c r="L152" s="114"/>
    </row>
    <row r="153" spans="2:12">
      <c r="B153" s="113"/>
      <c r="C153" s="113"/>
      <c r="D153" s="114"/>
      <c r="E153" s="114"/>
      <c r="F153" s="114"/>
      <c r="G153" s="114"/>
      <c r="H153" s="114"/>
      <c r="I153" s="114"/>
      <c r="J153" s="114"/>
      <c r="K153" s="114"/>
      <c r="L153" s="114"/>
    </row>
    <row r="154" spans="2:12">
      <c r="B154" s="113"/>
      <c r="C154" s="113"/>
      <c r="D154" s="114"/>
      <c r="E154" s="114"/>
      <c r="F154" s="114"/>
      <c r="G154" s="114"/>
      <c r="H154" s="114"/>
      <c r="I154" s="114"/>
      <c r="J154" s="114"/>
      <c r="K154" s="114"/>
      <c r="L154" s="114"/>
    </row>
    <row r="155" spans="2:12">
      <c r="B155" s="113"/>
      <c r="C155" s="113"/>
      <c r="D155" s="114"/>
      <c r="E155" s="114"/>
      <c r="F155" s="114"/>
      <c r="G155" s="114"/>
      <c r="H155" s="114"/>
      <c r="I155" s="114"/>
      <c r="J155" s="114"/>
      <c r="K155" s="114"/>
      <c r="L155" s="114"/>
    </row>
    <row r="156" spans="2:12">
      <c r="B156" s="113"/>
      <c r="C156" s="113"/>
      <c r="D156" s="114"/>
      <c r="E156" s="114"/>
      <c r="F156" s="114"/>
      <c r="G156" s="114"/>
      <c r="H156" s="114"/>
      <c r="I156" s="114"/>
      <c r="J156" s="114"/>
      <c r="K156" s="114"/>
      <c r="L156" s="114"/>
    </row>
    <row r="157" spans="2:12">
      <c r="B157" s="113"/>
      <c r="C157" s="113"/>
      <c r="D157" s="114"/>
      <c r="E157" s="114"/>
      <c r="F157" s="114"/>
      <c r="G157" s="114"/>
      <c r="H157" s="114"/>
      <c r="I157" s="114"/>
      <c r="J157" s="114"/>
      <c r="K157" s="114"/>
      <c r="L157" s="114"/>
    </row>
    <row r="158" spans="2:12">
      <c r="B158" s="113"/>
      <c r="C158" s="113"/>
      <c r="D158" s="114"/>
      <c r="E158" s="114"/>
      <c r="F158" s="114"/>
      <c r="G158" s="114"/>
      <c r="H158" s="114"/>
      <c r="I158" s="114"/>
      <c r="J158" s="114"/>
      <c r="K158" s="114"/>
      <c r="L158" s="114"/>
    </row>
    <row r="159" spans="2:12">
      <c r="B159" s="113"/>
      <c r="C159" s="113"/>
      <c r="D159" s="114"/>
      <c r="E159" s="114"/>
      <c r="F159" s="114"/>
      <c r="G159" s="114"/>
      <c r="H159" s="114"/>
      <c r="I159" s="114"/>
      <c r="J159" s="114"/>
      <c r="K159" s="114"/>
      <c r="L159" s="114"/>
    </row>
    <row r="160" spans="2:12">
      <c r="B160" s="113"/>
      <c r="C160" s="113"/>
      <c r="D160" s="114"/>
      <c r="E160" s="114"/>
      <c r="F160" s="114"/>
      <c r="G160" s="114"/>
      <c r="H160" s="114"/>
      <c r="I160" s="114"/>
      <c r="J160" s="114"/>
      <c r="K160" s="114"/>
      <c r="L160" s="114"/>
    </row>
    <row r="161" spans="2:12">
      <c r="B161" s="113"/>
      <c r="C161" s="113"/>
      <c r="D161" s="114"/>
      <c r="E161" s="114"/>
      <c r="F161" s="114"/>
      <c r="G161" s="114"/>
      <c r="H161" s="114"/>
      <c r="I161" s="114"/>
      <c r="J161" s="114"/>
      <c r="K161" s="114"/>
      <c r="L161" s="114"/>
    </row>
    <row r="162" spans="2:12">
      <c r="B162" s="113"/>
      <c r="C162" s="113"/>
      <c r="D162" s="114"/>
      <c r="E162" s="114"/>
      <c r="F162" s="114"/>
      <c r="G162" s="114"/>
      <c r="H162" s="114"/>
      <c r="I162" s="114"/>
      <c r="J162" s="114"/>
      <c r="K162" s="114"/>
      <c r="L162" s="114"/>
    </row>
    <row r="163" spans="2:12">
      <c r="B163" s="113"/>
      <c r="C163" s="113"/>
      <c r="D163" s="114"/>
      <c r="E163" s="114"/>
      <c r="F163" s="114"/>
      <c r="G163" s="114"/>
      <c r="H163" s="114"/>
      <c r="I163" s="114"/>
      <c r="J163" s="114"/>
      <c r="K163" s="114"/>
      <c r="L163" s="114"/>
    </row>
    <row r="164" spans="2:12">
      <c r="B164" s="113"/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</row>
    <row r="165" spans="2:12">
      <c r="B165" s="113"/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</row>
    <row r="166" spans="2:12">
      <c r="B166" s="113"/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</row>
    <row r="167" spans="2:12">
      <c r="B167" s="113"/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</row>
    <row r="168" spans="2:12">
      <c r="B168" s="113"/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</row>
    <row r="169" spans="2:12">
      <c r="B169" s="113"/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</row>
    <row r="170" spans="2:12">
      <c r="B170" s="113"/>
      <c r="C170" s="113"/>
      <c r="D170" s="114"/>
      <c r="E170" s="114"/>
      <c r="F170" s="114"/>
      <c r="G170" s="114"/>
      <c r="H170" s="114"/>
      <c r="I170" s="114"/>
      <c r="J170" s="114"/>
      <c r="K170" s="114"/>
      <c r="L170" s="114"/>
    </row>
    <row r="171" spans="2:12">
      <c r="B171" s="113"/>
      <c r="C171" s="113"/>
      <c r="D171" s="114"/>
      <c r="E171" s="114"/>
      <c r="F171" s="114"/>
      <c r="G171" s="114"/>
      <c r="H171" s="114"/>
      <c r="I171" s="114"/>
      <c r="J171" s="114"/>
      <c r="K171" s="114"/>
      <c r="L171" s="114"/>
    </row>
    <row r="172" spans="2:12">
      <c r="B172" s="113"/>
      <c r="C172" s="113"/>
      <c r="D172" s="114"/>
      <c r="E172" s="114"/>
      <c r="F172" s="114"/>
      <c r="G172" s="114"/>
      <c r="H172" s="114"/>
      <c r="I172" s="114"/>
      <c r="J172" s="114"/>
      <c r="K172" s="114"/>
      <c r="L172" s="114"/>
    </row>
    <row r="173" spans="2:12">
      <c r="B173" s="113"/>
      <c r="C173" s="113"/>
      <c r="D173" s="114"/>
      <c r="E173" s="114"/>
      <c r="F173" s="114"/>
      <c r="G173" s="114"/>
      <c r="H173" s="114"/>
      <c r="I173" s="114"/>
      <c r="J173" s="114"/>
      <c r="K173" s="114"/>
      <c r="L173" s="114"/>
    </row>
    <row r="174" spans="2:12">
      <c r="B174" s="113"/>
      <c r="C174" s="113"/>
      <c r="D174" s="114"/>
      <c r="E174" s="114"/>
      <c r="F174" s="114"/>
      <c r="G174" s="114"/>
      <c r="H174" s="114"/>
      <c r="I174" s="114"/>
      <c r="J174" s="114"/>
      <c r="K174" s="114"/>
      <c r="L174" s="114"/>
    </row>
    <row r="175" spans="2:12">
      <c r="B175" s="113"/>
      <c r="C175" s="113"/>
      <c r="D175" s="114"/>
      <c r="E175" s="114"/>
      <c r="F175" s="114"/>
      <c r="G175" s="114"/>
      <c r="H175" s="114"/>
      <c r="I175" s="114"/>
      <c r="J175" s="114"/>
      <c r="K175" s="114"/>
      <c r="L175" s="114"/>
    </row>
    <row r="176" spans="2:12">
      <c r="B176" s="113"/>
      <c r="C176" s="113"/>
      <c r="D176" s="114"/>
      <c r="E176" s="114"/>
      <c r="F176" s="114"/>
      <c r="G176" s="114"/>
      <c r="H176" s="114"/>
      <c r="I176" s="114"/>
      <c r="J176" s="114"/>
      <c r="K176" s="114"/>
      <c r="L176" s="114"/>
    </row>
    <row r="177" spans="2:12">
      <c r="B177" s="113"/>
      <c r="C177" s="113"/>
      <c r="D177" s="114"/>
      <c r="E177" s="114"/>
      <c r="F177" s="114"/>
      <c r="G177" s="114"/>
      <c r="H177" s="114"/>
      <c r="I177" s="114"/>
      <c r="J177" s="114"/>
      <c r="K177" s="114"/>
      <c r="L177" s="114"/>
    </row>
    <row r="178" spans="2:12">
      <c r="B178" s="113"/>
      <c r="C178" s="113"/>
      <c r="D178" s="114"/>
      <c r="E178" s="114"/>
      <c r="F178" s="114"/>
      <c r="G178" s="114"/>
      <c r="H178" s="114"/>
      <c r="I178" s="114"/>
      <c r="J178" s="114"/>
      <c r="K178" s="114"/>
      <c r="L178" s="114"/>
    </row>
    <row r="179" spans="2:12">
      <c r="B179" s="113"/>
      <c r="C179" s="113"/>
      <c r="D179" s="114"/>
      <c r="E179" s="114"/>
      <c r="F179" s="114"/>
      <c r="G179" s="114"/>
      <c r="H179" s="114"/>
      <c r="I179" s="114"/>
      <c r="J179" s="114"/>
      <c r="K179" s="114"/>
      <c r="L179" s="114"/>
    </row>
    <row r="180" spans="2:12">
      <c r="B180" s="113"/>
      <c r="C180" s="113"/>
      <c r="D180" s="114"/>
      <c r="E180" s="114"/>
      <c r="F180" s="114"/>
      <c r="G180" s="114"/>
      <c r="H180" s="114"/>
      <c r="I180" s="114"/>
      <c r="J180" s="114"/>
      <c r="K180" s="114"/>
      <c r="L180" s="114"/>
    </row>
    <row r="181" spans="2:12">
      <c r="B181" s="113"/>
      <c r="C181" s="113"/>
      <c r="D181" s="114"/>
      <c r="E181" s="114"/>
      <c r="F181" s="114"/>
      <c r="G181" s="114"/>
      <c r="H181" s="114"/>
      <c r="I181" s="114"/>
      <c r="J181" s="114"/>
      <c r="K181" s="114"/>
      <c r="L181" s="114"/>
    </row>
    <row r="182" spans="2:12">
      <c r="B182" s="113"/>
      <c r="C182" s="113"/>
      <c r="D182" s="114"/>
      <c r="E182" s="114"/>
      <c r="F182" s="114"/>
      <c r="G182" s="114"/>
      <c r="H182" s="114"/>
      <c r="I182" s="114"/>
      <c r="J182" s="114"/>
      <c r="K182" s="114"/>
      <c r="L182" s="114"/>
    </row>
    <row r="183" spans="2:12">
      <c r="B183" s="113"/>
      <c r="C183" s="113"/>
      <c r="D183" s="114"/>
      <c r="E183" s="114"/>
      <c r="F183" s="114"/>
      <c r="G183" s="114"/>
      <c r="H183" s="114"/>
      <c r="I183" s="114"/>
      <c r="J183" s="114"/>
      <c r="K183" s="114"/>
      <c r="L183" s="114"/>
    </row>
    <row r="184" spans="2:12">
      <c r="B184" s="113"/>
      <c r="C184" s="113"/>
      <c r="D184" s="114"/>
      <c r="E184" s="114"/>
      <c r="F184" s="114"/>
      <c r="G184" s="114"/>
      <c r="H184" s="114"/>
      <c r="I184" s="114"/>
      <c r="J184" s="114"/>
      <c r="K184" s="114"/>
      <c r="L184" s="114"/>
    </row>
    <row r="185" spans="2:12">
      <c r="B185" s="113"/>
      <c r="C185" s="113"/>
      <c r="D185" s="114"/>
      <c r="E185" s="114"/>
      <c r="F185" s="114"/>
      <c r="G185" s="114"/>
      <c r="H185" s="114"/>
      <c r="I185" s="114"/>
      <c r="J185" s="114"/>
      <c r="K185" s="114"/>
      <c r="L185" s="114"/>
    </row>
    <row r="186" spans="2:12">
      <c r="B186" s="113"/>
      <c r="C186" s="113"/>
      <c r="D186" s="114"/>
      <c r="E186" s="114"/>
      <c r="F186" s="114"/>
      <c r="G186" s="114"/>
      <c r="H186" s="114"/>
      <c r="I186" s="114"/>
      <c r="J186" s="114"/>
      <c r="K186" s="114"/>
      <c r="L186" s="114"/>
    </row>
    <row r="187" spans="2:12">
      <c r="B187" s="113"/>
      <c r="C187" s="113"/>
      <c r="D187" s="114"/>
      <c r="E187" s="114"/>
      <c r="F187" s="114"/>
      <c r="G187" s="114"/>
      <c r="H187" s="114"/>
      <c r="I187" s="114"/>
      <c r="J187" s="114"/>
      <c r="K187" s="114"/>
      <c r="L187" s="114"/>
    </row>
    <row r="188" spans="2:12">
      <c r="B188" s="113"/>
      <c r="C188" s="113"/>
      <c r="D188" s="114"/>
      <c r="E188" s="114"/>
      <c r="F188" s="114"/>
      <c r="G188" s="114"/>
      <c r="H188" s="114"/>
      <c r="I188" s="114"/>
      <c r="J188" s="114"/>
      <c r="K188" s="114"/>
      <c r="L188" s="114"/>
    </row>
    <row r="189" spans="2:12">
      <c r="B189" s="113"/>
      <c r="C189" s="113"/>
      <c r="D189" s="114"/>
      <c r="E189" s="114"/>
      <c r="F189" s="114"/>
      <c r="G189" s="114"/>
      <c r="H189" s="114"/>
      <c r="I189" s="114"/>
      <c r="J189" s="114"/>
      <c r="K189" s="114"/>
      <c r="L189" s="114"/>
    </row>
    <row r="190" spans="2:12">
      <c r="B190" s="113"/>
      <c r="C190" s="113"/>
      <c r="D190" s="114"/>
      <c r="E190" s="114"/>
      <c r="F190" s="114"/>
      <c r="G190" s="114"/>
      <c r="H190" s="114"/>
      <c r="I190" s="114"/>
      <c r="J190" s="114"/>
      <c r="K190" s="114"/>
      <c r="L190" s="114"/>
    </row>
    <row r="191" spans="2:12">
      <c r="B191" s="113"/>
      <c r="C191" s="113"/>
      <c r="D191" s="114"/>
      <c r="E191" s="114"/>
      <c r="F191" s="114"/>
      <c r="G191" s="114"/>
      <c r="H191" s="114"/>
      <c r="I191" s="114"/>
      <c r="J191" s="114"/>
      <c r="K191" s="114"/>
      <c r="L191" s="114"/>
    </row>
    <row r="192" spans="2:12">
      <c r="B192" s="113"/>
      <c r="C192" s="113"/>
      <c r="D192" s="114"/>
      <c r="E192" s="114"/>
      <c r="F192" s="114"/>
      <c r="G192" s="114"/>
      <c r="H192" s="114"/>
      <c r="I192" s="114"/>
      <c r="J192" s="114"/>
      <c r="K192" s="114"/>
      <c r="L192" s="114"/>
    </row>
    <row r="193" spans="2:12">
      <c r="B193" s="113"/>
      <c r="C193" s="113"/>
      <c r="D193" s="114"/>
      <c r="E193" s="114"/>
      <c r="F193" s="114"/>
      <c r="G193" s="114"/>
      <c r="H193" s="114"/>
      <c r="I193" s="114"/>
      <c r="J193" s="114"/>
      <c r="K193" s="114"/>
      <c r="L193" s="114"/>
    </row>
    <row r="194" spans="2:12">
      <c r="B194" s="113"/>
      <c r="C194" s="113"/>
      <c r="D194" s="114"/>
      <c r="E194" s="114"/>
      <c r="F194" s="114"/>
      <c r="G194" s="114"/>
      <c r="H194" s="114"/>
      <c r="I194" s="114"/>
      <c r="J194" s="114"/>
      <c r="K194" s="114"/>
      <c r="L194" s="114"/>
    </row>
    <row r="195" spans="2:12">
      <c r="B195" s="113"/>
      <c r="C195" s="113"/>
      <c r="D195" s="114"/>
      <c r="E195" s="114"/>
      <c r="F195" s="114"/>
      <c r="G195" s="114"/>
      <c r="H195" s="114"/>
      <c r="I195" s="114"/>
      <c r="J195" s="114"/>
      <c r="K195" s="114"/>
      <c r="L195" s="114"/>
    </row>
    <row r="196" spans="2:12">
      <c r="B196" s="113"/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</row>
    <row r="197" spans="2:12">
      <c r="B197" s="113"/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</row>
    <row r="198" spans="2:12">
      <c r="B198" s="113"/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</row>
    <row r="199" spans="2:12">
      <c r="B199" s="113"/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</row>
    <row r="200" spans="2:12">
      <c r="B200" s="113"/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</row>
    <row r="201" spans="2:12">
      <c r="B201" s="113"/>
      <c r="C201" s="113"/>
      <c r="D201" s="114"/>
      <c r="E201" s="114"/>
      <c r="F201" s="114"/>
      <c r="G201" s="114"/>
      <c r="H201" s="114"/>
      <c r="I201" s="114"/>
      <c r="J201" s="114"/>
      <c r="K201" s="114"/>
      <c r="L201" s="114"/>
    </row>
    <row r="202" spans="2:12">
      <c r="B202" s="113"/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</row>
    <row r="203" spans="2:12">
      <c r="B203" s="113"/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</row>
    <row r="204" spans="2:12">
      <c r="B204" s="113"/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</row>
    <row r="205" spans="2:12">
      <c r="B205" s="113"/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</row>
    <row r="206" spans="2:12">
      <c r="B206" s="113"/>
      <c r="C206" s="113"/>
      <c r="D206" s="114"/>
      <c r="E206" s="114"/>
      <c r="F206" s="114"/>
      <c r="G206" s="114"/>
      <c r="H206" s="114"/>
      <c r="I206" s="114"/>
      <c r="J206" s="114"/>
      <c r="K206" s="114"/>
      <c r="L206" s="114"/>
    </row>
    <row r="207" spans="2:12">
      <c r="B207" s="113"/>
      <c r="C207" s="113"/>
      <c r="D207" s="114"/>
      <c r="E207" s="114"/>
      <c r="F207" s="114"/>
      <c r="G207" s="114"/>
      <c r="H207" s="114"/>
      <c r="I207" s="114"/>
      <c r="J207" s="114"/>
      <c r="K207" s="114"/>
      <c r="L207" s="114"/>
    </row>
    <row r="208" spans="2:12">
      <c r="B208" s="113"/>
      <c r="C208" s="113"/>
      <c r="D208" s="114"/>
      <c r="E208" s="114"/>
      <c r="F208" s="114"/>
      <c r="G208" s="114"/>
      <c r="H208" s="114"/>
      <c r="I208" s="114"/>
      <c r="J208" s="114"/>
      <c r="K208" s="114"/>
      <c r="L208" s="114"/>
    </row>
    <row r="209" spans="2:12">
      <c r="B209" s="113"/>
      <c r="C209" s="113"/>
      <c r="D209" s="114"/>
      <c r="E209" s="114"/>
      <c r="F209" s="114"/>
      <c r="G209" s="114"/>
      <c r="H209" s="114"/>
      <c r="I209" s="114"/>
      <c r="J209" s="114"/>
      <c r="K209" s="114"/>
      <c r="L209" s="114"/>
    </row>
    <row r="210" spans="2:12">
      <c r="B210" s="113"/>
      <c r="C210" s="113"/>
      <c r="D210" s="114"/>
      <c r="E210" s="114"/>
      <c r="F210" s="114"/>
      <c r="G210" s="114"/>
      <c r="H210" s="114"/>
      <c r="I210" s="114"/>
      <c r="J210" s="114"/>
      <c r="K210" s="114"/>
      <c r="L210" s="114"/>
    </row>
    <row r="211" spans="2:12">
      <c r="B211" s="113"/>
      <c r="C211" s="113"/>
      <c r="D211" s="114"/>
      <c r="E211" s="114"/>
      <c r="F211" s="114"/>
      <c r="G211" s="114"/>
      <c r="H211" s="114"/>
      <c r="I211" s="114"/>
      <c r="J211" s="114"/>
      <c r="K211" s="114"/>
      <c r="L211" s="114"/>
    </row>
    <row r="212" spans="2:12">
      <c r="B212" s="113"/>
      <c r="C212" s="113"/>
      <c r="D212" s="114"/>
      <c r="E212" s="114"/>
      <c r="F212" s="114"/>
      <c r="G212" s="114"/>
      <c r="H212" s="114"/>
      <c r="I212" s="114"/>
      <c r="J212" s="114"/>
      <c r="K212" s="114"/>
      <c r="L212" s="114"/>
    </row>
    <row r="213" spans="2:12">
      <c r="B213" s="113"/>
      <c r="C213" s="113"/>
      <c r="D213" s="114"/>
      <c r="E213" s="114"/>
      <c r="F213" s="114"/>
      <c r="G213" s="114"/>
      <c r="H213" s="114"/>
      <c r="I213" s="114"/>
      <c r="J213" s="114"/>
      <c r="K213" s="114"/>
      <c r="L213" s="114"/>
    </row>
    <row r="214" spans="2:12">
      <c r="B214" s="113"/>
      <c r="C214" s="113"/>
      <c r="D214" s="114"/>
      <c r="E214" s="114"/>
      <c r="F214" s="114"/>
      <c r="G214" s="114"/>
      <c r="H214" s="114"/>
      <c r="I214" s="114"/>
      <c r="J214" s="114"/>
      <c r="K214" s="114"/>
      <c r="L214" s="114"/>
    </row>
    <row r="215" spans="2:12">
      <c r="B215" s="113"/>
      <c r="C215" s="113"/>
      <c r="D215" s="114"/>
      <c r="E215" s="114"/>
      <c r="F215" s="114"/>
      <c r="G215" s="114"/>
      <c r="H215" s="114"/>
      <c r="I215" s="114"/>
      <c r="J215" s="114"/>
      <c r="K215" s="114"/>
      <c r="L215" s="114"/>
    </row>
    <row r="216" spans="2:12">
      <c r="B216" s="113"/>
      <c r="C216" s="113"/>
      <c r="D216" s="114"/>
      <c r="E216" s="114"/>
      <c r="F216" s="114"/>
      <c r="G216" s="114"/>
      <c r="H216" s="114"/>
      <c r="I216" s="114"/>
      <c r="J216" s="114"/>
      <c r="K216" s="114"/>
      <c r="L216" s="114"/>
    </row>
    <row r="217" spans="2:12">
      <c r="B217" s="113"/>
      <c r="C217" s="113"/>
      <c r="D217" s="114"/>
      <c r="E217" s="114"/>
      <c r="F217" s="114"/>
      <c r="G217" s="114"/>
      <c r="H217" s="114"/>
      <c r="I217" s="114"/>
      <c r="J217" s="114"/>
      <c r="K217" s="114"/>
      <c r="L217" s="114"/>
    </row>
    <row r="218" spans="2:12">
      <c r="B218" s="113"/>
      <c r="C218" s="113"/>
      <c r="D218" s="114"/>
      <c r="E218" s="114"/>
      <c r="F218" s="114"/>
      <c r="G218" s="114"/>
      <c r="H218" s="114"/>
      <c r="I218" s="114"/>
      <c r="J218" s="114"/>
      <c r="K218" s="114"/>
      <c r="L218" s="114"/>
    </row>
    <row r="219" spans="2:12">
      <c r="B219" s="113"/>
      <c r="C219" s="113"/>
      <c r="D219" s="114"/>
      <c r="E219" s="114"/>
      <c r="F219" s="114"/>
      <c r="G219" s="114"/>
      <c r="H219" s="114"/>
      <c r="I219" s="114"/>
      <c r="J219" s="114"/>
      <c r="K219" s="114"/>
      <c r="L219" s="114"/>
    </row>
    <row r="220" spans="2:12">
      <c r="B220" s="113"/>
      <c r="C220" s="113"/>
      <c r="D220" s="114"/>
      <c r="E220" s="114"/>
      <c r="F220" s="114"/>
      <c r="G220" s="114"/>
      <c r="H220" s="114"/>
      <c r="I220" s="114"/>
      <c r="J220" s="114"/>
      <c r="K220" s="114"/>
      <c r="L220" s="114"/>
    </row>
    <row r="221" spans="2:12">
      <c r="B221" s="113"/>
      <c r="C221" s="113"/>
      <c r="D221" s="114"/>
      <c r="E221" s="114"/>
      <c r="F221" s="114"/>
      <c r="G221" s="114"/>
      <c r="H221" s="114"/>
      <c r="I221" s="114"/>
      <c r="J221" s="114"/>
      <c r="K221" s="114"/>
      <c r="L221" s="114"/>
    </row>
    <row r="222" spans="2:12">
      <c r="B222" s="113"/>
      <c r="C222" s="113"/>
      <c r="D222" s="114"/>
      <c r="E222" s="114"/>
      <c r="F222" s="114"/>
      <c r="G222" s="114"/>
      <c r="H222" s="114"/>
      <c r="I222" s="114"/>
      <c r="J222" s="114"/>
      <c r="K222" s="114"/>
      <c r="L222" s="114"/>
    </row>
    <row r="223" spans="2:12">
      <c r="B223" s="113"/>
      <c r="C223" s="113"/>
      <c r="D223" s="114"/>
      <c r="E223" s="114"/>
      <c r="F223" s="114"/>
      <c r="G223" s="114"/>
      <c r="H223" s="114"/>
      <c r="I223" s="114"/>
      <c r="J223" s="114"/>
      <c r="K223" s="114"/>
      <c r="L223" s="114"/>
    </row>
    <row r="224" spans="2:12">
      <c r="B224" s="113"/>
      <c r="C224" s="113"/>
      <c r="D224" s="114"/>
      <c r="E224" s="114"/>
      <c r="F224" s="114"/>
      <c r="G224" s="114"/>
      <c r="H224" s="114"/>
      <c r="I224" s="114"/>
      <c r="J224" s="114"/>
      <c r="K224" s="114"/>
      <c r="L224" s="114"/>
    </row>
    <row r="225" spans="2:12">
      <c r="B225" s="113"/>
      <c r="C225" s="113"/>
      <c r="D225" s="114"/>
      <c r="E225" s="114"/>
      <c r="F225" s="114"/>
      <c r="G225" s="114"/>
      <c r="H225" s="114"/>
      <c r="I225" s="114"/>
      <c r="J225" s="114"/>
      <c r="K225" s="114"/>
      <c r="L225" s="114"/>
    </row>
    <row r="226" spans="2:12">
      <c r="B226" s="113"/>
      <c r="C226" s="113"/>
      <c r="D226" s="114"/>
      <c r="E226" s="114"/>
      <c r="F226" s="114"/>
      <c r="G226" s="114"/>
      <c r="H226" s="114"/>
      <c r="I226" s="114"/>
      <c r="J226" s="114"/>
      <c r="K226" s="114"/>
      <c r="L226" s="114"/>
    </row>
    <row r="227" spans="2:12">
      <c r="B227" s="113"/>
      <c r="C227" s="113"/>
      <c r="D227" s="114"/>
      <c r="E227" s="114"/>
      <c r="F227" s="114"/>
      <c r="G227" s="114"/>
      <c r="H227" s="114"/>
      <c r="I227" s="114"/>
      <c r="J227" s="114"/>
      <c r="K227" s="114"/>
      <c r="L227" s="114"/>
    </row>
    <row r="228" spans="2:12">
      <c r="B228" s="113"/>
      <c r="C228" s="113"/>
      <c r="D228" s="114"/>
      <c r="E228" s="114"/>
      <c r="F228" s="114"/>
      <c r="G228" s="114"/>
      <c r="H228" s="114"/>
      <c r="I228" s="114"/>
      <c r="J228" s="114"/>
      <c r="K228" s="114"/>
      <c r="L228" s="114"/>
    </row>
    <row r="229" spans="2:12">
      <c r="B229" s="113"/>
      <c r="C229" s="113"/>
      <c r="D229" s="114"/>
      <c r="E229" s="114"/>
      <c r="F229" s="114"/>
      <c r="G229" s="114"/>
      <c r="H229" s="114"/>
      <c r="I229" s="114"/>
      <c r="J229" s="114"/>
      <c r="K229" s="114"/>
      <c r="L229" s="114"/>
    </row>
    <row r="230" spans="2:12">
      <c r="B230" s="113"/>
      <c r="C230" s="113"/>
      <c r="D230" s="114"/>
      <c r="E230" s="114"/>
      <c r="F230" s="114"/>
      <c r="G230" s="114"/>
      <c r="H230" s="114"/>
      <c r="I230" s="114"/>
      <c r="J230" s="114"/>
      <c r="K230" s="114"/>
      <c r="L230" s="114"/>
    </row>
    <row r="231" spans="2:12">
      <c r="B231" s="113"/>
      <c r="C231" s="113"/>
      <c r="D231" s="114"/>
      <c r="E231" s="114"/>
      <c r="F231" s="114"/>
      <c r="G231" s="114"/>
      <c r="H231" s="114"/>
      <c r="I231" s="114"/>
      <c r="J231" s="114"/>
      <c r="K231" s="114"/>
      <c r="L231" s="114"/>
    </row>
    <row r="232" spans="2:12">
      <c r="B232" s="113"/>
      <c r="C232" s="113"/>
      <c r="D232" s="114"/>
      <c r="E232" s="114"/>
      <c r="F232" s="114"/>
      <c r="G232" s="114"/>
      <c r="H232" s="114"/>
      <c r="I232" s="114"/>
      <c r="J232" s="114"/>
      <c r="K232" s="114"/>
      <c r="L232" s="114"/>
    </row>
    <row r="233" spans="2:12">
      <c r="B233" s="113"/>
      <c r="C233" s="113"/>
      <c r="D233" s="114"/>
      <c r="E233" s="114"/>
      <c r="F233" s="114"/>
      <c r="G233" s="114"/>
      <c r="H233" s="114"/>
      <c r="I233" s="114"/>
      <c r="J233" s="114"/>
      <c r="K233" s="114"/>
      <c r="L233" s="114"/>
    </row>
    <row r="234" spans="2:12">
      <c r="B234" s="113"/>
      <c r="C234" s="113"/>
      <c r="D234" s="114"/>
      <c r="E234" s="114"/>
      <c r="F234" s="114"/>
      <c r="G234" s="114"/>
      <c r="H234" s="114"/>
      <c r="I234" s="114"/>
      <c r="J234" s="114"/>
      <c r="K234" s="114"/>
      <c r="L234" s="114"/>
    </row>
    <row r="235" spans="2:12">
      <c r="B235" s="113"/>
      <c r="C235" s="113"/>
      <c r="D235" s="114"/>
      <c r="E235" s="114"/>
      <c r="F235" s="114"/>
      <c r="G235" s="114"/>
      <c r="H235" s="114"/>
      <c r="I235" s="114"/>
      <c r="J235" s="114"/>
      <c r="K235" s="114"/>
      <c r="L235" s="114"/>
    </row>
    <row r="236" spans="2:12">
      <c r="B236" s="113"/>
      <c r="C236" s="113"/>
      <c r="D236" s="114"/>
      <c r="E236" s="114"/>
      <c r="F236" s="114"/>
      <c r="G236" s="114"/>
      <c r="H236" s="114"/>
      <c r="I236" s="114"/>
      <c r="J236" s="114"/>
      <c r="K236" s="114"/>
      <c r="L236" s="114"/>
    </row>
    <row r="237" spans="2:12">
      <c r="B237" s="113"/>
      <c r="C237" s="113"/>
      <c r="D237" s="114"/>
      <c r="E237" s="114"/>
      <c r="F237" s="114"/>
      <c r="G237" s="114"/>
      <c r="H237" s="114"/>
      <c r="I237" s="114"/>
      <c r="J237" s="114"/>
      <c r="K237" s="114"/>
      <c r="L237" s="114"/>
    </row>
    <row r="238" spans="2:12">
      <c r="B238" s="113"/>
      <c r="C238" s="113"/>
      <c r="D238" s="114"/>
      <c r="E238" s="114"/>
      <c r="F238" s="114"/>
      <c r="G238" s="114"/>
      <c r="H238" s="114"/>
      <c r="I238" s="114"/>
      <c r="J238" s="114"/>
      <c r="K238" s="114"/>
      <c r="L238" s="114"/>
    </row>
    <row r="239" spans="2:12">
      <c r="B239" s="113"/>
      <c r="C239" s="113"/>
      <c r="D239" s="114"/>
      <c r="E239" s="114"/>
      <c r="F239" s="114"/>
      <c r="G239" s="114"/>
      <c r="H239" s="114"/>
      <c r="I239" s="114"/>
      <c r="J239" s="114"/>
      <c r="K239" s="114"/>
      <c r="L239" s="114"/>
    </row>
    <row r="240" spans="2:12">
      <c r="B240" s="113"/>
      <c r="C240" s="113"/>
      <c r="D240" s="114"/>
      <c r="E240" s="114"/>
      <c r="F240" s="114"/>
      <c r="G240" s="114"/>
      <c r="H240" s="114"/>
      <c r="I240" s="114"/>
      <c r="J240" s="114"/>
      <c r="K240" s="114"/>
      <c r="L240" s="114"/>
    </row>
    <row r="241" spans="2:12">
      <c r="B241" s="113"/>
      <c r="C241" s="113"/>
      <c r="D241" s="114"/>
      <c r="E241" s="114"/>
      <c r="F241" s="114"/>
      <c r="G241" s="114"/>
      <c r="H241" s="114"/>
      <c r="I241" s="114"/>
      <c r="J241" s="114"/>
      <c r="K241" s="114"/>
      <c r="L241" s="114"/>
    </row>
    <row r="242" spans="2:12">
      <c r="B242" s="113"/>
      <c r="C242" s="113"/>
      <c r="D242" s="114"/>
      <c r="E242" s="114"/>
      <c r="F242" s="114"/>
      <c r="G242" s="114"/>
      <c r="H242" s="114"/>
      <c r="I242" s="114"/>
      <c r="J242" s="114"/>
      <c r="K242" s="114"/>
      <c r="L242" s="114"/>
    </row>
    <row r="243" spans="2:12">
      <c r="B243" s="113"/>
      <c r="C243" s="113"/>
      <c r="D243" s="114"/>
      <c r="E243" s="114"/>
      <c r="F243" s="114"/>
      <c r="G243" s="114"/>
      <c r="H243" s="114"/>
      <c r="I243" s="114"/>
      <c r="J243" s="114"/>
      <c r="K243" s="114"/>
      <c r="L243" s="114"/>
    </row>
    <row r="244" spans="2:12">
      <c r="B244" s="113"/>
      <c r="C244" s="113"/>
      <c r="D244" s="114"/>
      <c r="E244" s="114"/>
      <c r="F244" s="114"/>
      <c r="G244" s="114"/>
      <c r="H244" s="114"/>
      <c r="I244" s="114"/>
      <c r="J244" s="114"/>
      <c r="K244" s="114"/>
      <c r="L244" s="114"/>
    </row>
    <row r="245" spans="2:12">
      <c r="B245" s="113"/>
      <c r="C245" s="113"/>
      <c r="D245" s="114"/>
      <c r="E245" s="114"/>
      <c r="F245" s="114"/>
      <c r="G245" s="114"/>
      <c r="H245" s="114"/>
      <c r="I245" s="114"/>
      <c r="J245" s="114"/>
      <c r="K245" s="114"/>
      <c r="L245" s="114"/>
    </row>
    <row r="246" spans="2:12">
      <c r="B246" s="113"/>
      <c r="C246" s="113"/>
      <c r="D246" s="114"/>
      <c r="E246" s="114"/>
      <c r="F246" s="114"/>
      <c r="G246" s="114"/>
      <c r="H246" s="114"/>
      <c r="I246" s="114"/>
      <c r="J246" s="114"/>
      <c r="K246" s="114"/>
      <c r="L246" s="114"/>
    </row>
    <row r="247" spans="2:12">
      <c r="B247" s="113"/>
      <c r="C247" s="113"/>
      <c r="D247" s="114"/>
      <c r="E247" s="114"/>
      <c r="F247" s="114"/>
      <c r="G247" s="114"/>
      <c r="H247" s="114"/>
      <c r="I247" s="114"/>
      <c r="J247" s="114"/>
      <c r="K247" s="114"/>
      <c r="L247" s="114"/>
    </row>
    <row r="248" spans="2:12">
      <c r="B248" s="113"/>
      <c r="C248" s="113"/>
      <c r="D248" s="114"/>
      <c r="E248" s="114"/>
      <c r="F248" s="114"/>
      <c r="G248" s="114"/>
      <c r="H248" s="114"/>
      <c r="I248" s="114"/>
      <c r="J248" s="114"/>
      <c r="K248" s="114"/>
      <c r="L248" s="114"/>
    </row>
    <row r="249" spans="2:12">
      <c r="B249" s="113"/>
      <c r="C249" s="113"/>
      <c r="D249" s="114"/>
      <c r="E249" s="114"/>
      <c r="F249" s="114"/>
      <c r="G249" s="114"/>
      <c r="H249" s="114"/>
      <c r="I249" s="114"/>
      <c r="J249" s="114"/>
      <c r="K249" s="114"/>
      <c r="L249" s="114"/>
    </row>
    <row r="250" spans="2:12">
      <c r="B250" s="113"/>
      <c r="C250" s="113"/>
      <c r="D250" s="114"/>
      <c r="E250" s="114"/>
      <c r="F250" s="114"/>
      <c r="G250" s="114"/>
      <c r="H250" s="114"/>
      <c r="I250" s="114"/>
      <c r="J250" s="114"/>
      <c r="K250" s="114"/>
      <c r="L250" s="114"/>
    </row>
    <row r="251" spans="2:12">
      <c r="B251" s="113"/>
      <c r="C251" s="113"/>
      <c r="D251" s="114"/>
      <c r="E251" s="114"/>
      <c r="F251" s="114"/>
      <c r="G251" s="114"/>
      <c r="H251" s="114"/>
      <c r="I251" s="114"/>
      <c r="J251" s="114"/>
      <c r="K251" s="114"/>
      <c r="L251" s="114"/>
    </row>
    <row r="252" spans="2:12">
      <c r="B252" s="113"/>
      <c r="C252" s="113"/>
      <c r="D252" s="114"/>
      <c r="E252" s="114"/>
      <c r="F252" s="114"/>
      <c r="G252" s="114"/>
      <c r="H252" s="114"/>
      <c r="I252" s="114"/>
      <c r="J252" s="114"/>
      <c r="K252" s="114"/>
      <c r="L252" s="114"/>
    </row>
    <row r="253" spans="2:12">
      <c r="B253" s="113"/>
      <c r="C253" s="113"/>
      <c r="D253" s="114"/>
      <c r="E253" s="114"/>
      <c r="F253" s="114"/>
      <c r="G253" s="114"/>
      <c r="H253" s="114"/>
      <c r="I253" s="114"/>
      <c r="J253" s="114"/>
      <c r="K253" s="114"/>
      <c r="L253" s="114"/>
    </row>
    <row r="254" spans="2:12">
      <c r="B254" s="113"/>
      <c r="C254" s="113"/>
      <c r="D254" s="114"/>
      <c r="E254" s="114"/>
      <c r="F254" s="114"/>
      <c r="G254" s="114"/>
      <c r="H254" s="114"/>
      <c r="I254" s="114"/>
      <c r="J254" s="114"/>
      <c r="K254" s="114"/>
      <c r="L254" s="114"/>
    </row>
    <row r="255" spans="2:12">
      <c r="B255" s="113"/>
      <c r="C255" s="113"/>
      <c r="D255" s="114"/>
      <c r="E255" s="114"/>
      <c r="F255" s="114"/>
      <c r="G255" s="114"/>
      <c r="H255" s="114"/>
      <c r="I255" s="114"/>
      <c r="J255" s="114"/>
      <c r="K255" s="114"/>
      <c r="L255" s="114"/>
    </row>
    <row r="256" spans="2:12">
      <c r="B256" s="113"/>
      <c r="C256" s="113"/>
      <c r="D256" s="114"/>
      <c r="E256" s="114"/>
      <c r="F256" s="114"/>
      <c r="G256" s="114"/>
      <c r="H256" s="114"/>
      <c r="I256" s="114"/>
      <c r="J256" s="114"/>
      <c r="K256" s="114"/>
      <c r="L256" s="114"/>
    </row>
    <row r="257" spans="2:12">
      <c r="B257" s="113"/>
      <c r="C257" s="113"/>
      <c r="D257" s="114"/>
      <c r="E257" s="114"/>
      <c r="F257" s="114"/>
      <c r="G257" s="114"/>
      <c r="H257" s="114"/>
      <c r="I257" s="114"/>
      <c r="J257" s="114"/>
      <c r="K257" s="114"/>
      <c r="L257" s="114"/>
    </row>
    <row r="258" spans="2:12">
      <c r="B258" s="113"/>
      <c r="C258" s="113"/>
      <c r="D258" s="114"/>
      <c r="E258" s="114"/>
      <c r="F258" s="114"/>
      <c r="G258" s="114"/>
      <c r="H258" s="114"/>
      <c r="I258" s="114"/>
      <c r="J258" s="114"/>
      <c r="K258" s="114"/>
      <c r="L258" s="114"/>
    </row>
    <row r="259" spans="2:12">
      <c r="B259" s="113"/>
      <c r="C259" s="113"/>
      <c r="D259" s="114"/>
      <c r="E259" s="114"/>
      <c r="F259" s="114"/>
      <c r="G259" s="114"/>
      <c r="H259" s="114"/>
      <c r="I259" s="114"/>
      <c r="J259" s="114"/>
      <c r="K259" s="114"/>
      <c r="L259" s="114"/>
    </row>
    <row r="260" spans="2:12">
      <c r="B260" s="113"/>
      <c r="C260" s="113"/>
      <c r="D260" s="114"/>
      <c r="E260" s="114"/>
      <c r="F260" s="114"/>
      <c r="G260" s="114"/>
      <c r="H260" s="114"/>
      <c r="I260" s="114"/>
      <c r="J260" s="114"/>
      <c r="K260" s="114"/>
      <c r="L260" s="114"/>
    </row>
    <row r="261" spans="2:12">
      <c r="B261" s="113"/>
      <c r="C261" s="113"/>
      <c r="D261" s="114"/>
      <c r="E261" s="114"/>
      <c r="F261" s="114"/>
      <c r="G261" s="114"/>
      <c r="H261" s="114"/>
      <c r="I261" s="114"/>
      <c r="J261" s="114"/>
      <c r="K261" s="114"/>
      <c r="L261" s="114"/>
    </row>
    <row r="262" spans="2:12">
      <c r="B262" s="113"/>
      <c r="C262" s="113"/>
      <c r="D262" s="114"/>
      <c r="E262" s="114"/>
      <c r="F262" s="114"/>
      <c r="G262" s="114"/>
      <c r="H262" s="114"/>
      <c r="I262" s="114"/>
      <c r="J262" s="114"/>
      <c r="K262" s="114"/>
      <c r="L262" s="114"/>
    </row>
    <row r="263" spans="2:12">
      <c r="B263" s="113"/>
      <c r="C263" s="113"/>
      <c r="D263" s="114"/>
      <c r="E263" s="114"/>
      <c r="F263" s="114"/>
      <c r="G263" s="114"/>
      <c r="H263" s="114"/>
      <c r="I263" s="114"/>
      <c r="J263" s="114"/>
      <c r="K263" s="114"/>
      <c r="L263" s="114"/>
    </row>
    <row r="264" spans="2:12">
      <c r="B264" s="113"/>
      <c r="C264" s="113"/>
      <c r="D264" s="114"/>
      <c r="E264" s="114"/>
      <c r="F264" s="114"/>
      <c r="G264" s="114"/>
      <c r="H264" s="114"/>
      <c r="I264" s="114"/>
      <c r="J264" s="114"/>
      <c r="K264" s="114"/>
      <c r="L264" s="114"/>
    </row>
    <row r="265" spans="2:12">
      <c r="B265" s="113"/>
      <c r="C265" s="113"/>
      <c r="D265" s="114"/>
      <c r="E265" s="114"/>
      <c r="F265" s="114"/>
      <c r="G265" s="114"/>
      <c r="H265" s="114"/>
      <c r="I265" s="114"/>
      <c r="J265" s="114"/>
      <c r="K265" s="114"/>
      <c r="L265" s="114"/>
    </row>
    <row r="266" spans="2:12">
      <c r="B266" s="113"/>
      <c r="C266" s="113"/>
      <c r="D266" s="114"/>
      <c r="E266" s="114"/>
      <c r="F266" s="114"/>
      <c r="G266" s="114"/>
      <c r="H266" s="114"/>
      <c r="I266" s="114"/>
      <c r="J266" s="114"/>
      <c r="K266" s="114"/>
      <c r="L266" s="114"/>
    </row>
    <row r="267" spans="2:12">
      <c r="B267" s="113"/>
      <c r="C267" s="113"/>
      <c r="D267" s="114"/>
      <c r="E267" s="114"/>
      <c r="F267" s="114"/>
      <c r="G267" s="114"/>
      <c r="H267" s="114"/>
      <c r="I267" s="114"/>
      <c r="J267" s="114"/>
      <c r="K267" s="114"/>
      <c r="L267" s="114"/>
    </row>
    <row r="268" spans="2:12">
      <c r="B268" s="113"/>
      <c r="C268" s="113"/>
      <c r="D268" s="114"/>
      <c r="E268" s="114"/>
      <c r="F268" s="114"/>
      <c r="G268" s="114"/>
      <c r="H268" s="114"/>
      <c r="I268" s="114"/>
      <c r="J268" s="114"/>
      <c r="K268" s="114"/>
      <c r="L268" s="114"/>
    </row>
    <row r="269" spans="2:12">
      <c r="B269" s="113"/>
      <c r="C269" s="113"/>
      <c r="D269" s="114"/>
      <c r="E269" s="114"/>
      <c r="F269" s="114"/>
      <c r="G269" s="114"/>
      <c r="H269" s="114"/>
      <c r="I269" s="114"/>
      <c r="J269" s="114"/>
      <c r="K269" s="114"/>
      <c r="L269" s="114"/>
    </row>
    <row r="270" spans="2:12">
      <c r="B270" s="113"/>
      <c r="C270" s="113"/>
      <c r="D270" s="114"/>
      <c r="E270" s="114"/>
      <c r="F270" s="114"/>
      <c r="G270" s="114"/>
      <c r="H270" s="114"/>
      <c r="I270" s="114"/>
      <c r="J270" s="114"/>
      <c r="K270" s="114"/>
      <c r="L270" s="114"/>
    </row>
    <row r="271" spans="2:12">
      <c r="B271" s="113"/>
      <c r="C271" s="113"/>
      <c r="D271" s="114"/>
      <c r="E271" s="114"/>
      <c r="F271" s="114"/>
      <c r="G271" s="114"/>
      <c r="H271" s="114"/>
      <c r="I271" s="114"/>
      <c r="J271" s="114"/>
      <c r="K271" s="114"/>
      <c r="L271" s="114"/>
    </row>
    <row r="272" spans="2:12">
      <c r="B272" s="113"/>
      <c r="C272" s="113"/>
      <c r="D272" s="114"/>
      <c r="E272" s="114"/>
      <c r="F272" s="114"/>
      <c r="G272" s="114"/>
      <c r="H272" s="114"/>
      <c r="I272" s="114"/>
      <c r="J272" s="114"/>
      <c r="K272" s="114"/>
      <c r="L272" s="114"/>
    </row>
    <row r="273" spans="2:12">
      <c r="B273" s="113"/>
      <c r="C273" s="113"/>
      <c r="D273" s="114"/>
      <c r="E273" s="114"/>
      <c r="F273" s="114"/>
      <c r="G273" s="114"/>
      <c r="H273" s="114"/>
      <c r="I273" s="114"/>
      <c r="J273" s="114"/>
      <c r="K273" s="114"/>
      <c r="L273" s="114"/>
    </row>
    <row r="274" spans="2:12">
      <c r="B274" s="113"/>
      <c r="C274" s="113"/>
      <c r="D274" s="114"/>
      <c r="E274" s="114"/>
      <c r="F274" s="114"/>
      <c r="G274" s="114"/>
      <c r="H274" s="114"/>
      <c r="I274" s="114"/>
      <c r="J274" s="114"/>
      <c r="K274" s="114"/>
      <c r="L274" s="114"/>
    </row>
    <row r="275" spans="2:12">
      <c r="B275" s="113"/>
      <c r="C275" s="113"/>
      <c r="D275" s="114"/>
      <c r="E275" s="114"/>
      <c r="F275" s="114"/>
      <c r="G275" s="114"/>
      <c r="H275" s="114"/>
      <c r="I275" s="114"/>
      <c r="J275" s="114"/>
      <c r="K275" s="114"/>
      <c r="L275" s="114"/>
    </row>
    <row r="276" spans="2:12">
      <c r="B276" s="113"/>
      <c r="C276" s="113"/>
      <c r="D276" s="114"/>
      <c r="E276" s="114"/>
      <c r="F276" s="114"/>
      <c r="G276" s="114"/>
      <c r="H276" s="114"/>
      <c r="I276" s="114"/>
      <c r="J276" s="114"/>
      <c r="K276" s="114"/>
      <c r="L276" s="114"/>
    </row>
    <row r="277" spans="2:12">
      <c r="B277" s="113"/>
      <c r="C277" s="113"/>
      <c r="D277" s="114"/>
      <c r="E277" s="114"/>
      <c r="F277" s="114"/>
      <c r="G277" s="114"/>
      <c r="H277" s="114"/>
      <c r="I277" s="114"/>
      <c r="J277" s="114"/>
      <c r="K277" s="114"/>
      <c r="L277" s="114"/>
    </row>
    <row r="278" spans="2:12">
      <c r="B278" s="113"/>
      <c r="C278" s="113"/>
      <c r="D278" s="114"/>
      <c r="E278" s="114"/>
      <c r="F278" s="114"/>
      <c r="G278" s="114"/>
      <c r="H278" s="114"/>
      <c r="I278" s="114"/>
      <c r="J278" s="114"/>
      <c r="K278" s="114"/>
      <c r="L278" s="114"/>
    </row>
    <row r="279" spans="2:12">
      <c r="B279" s="113"/>
      <c r="C279" s="113"/>
      <c r="D279" s="114"/>
      <c r="E279" s="114"/>
      <c r="F279" s="114"/>
      <c r="G279" s="114"/>
      <c r="H279" s="114"/>
      <c r="I279" s="114"/>
      <c r="J279" s="114"/>
      <c r="K279" s="114"/>
      <c r="L279" s="114"/>
    </row>
    <row r="280" spans="2:12">
      <c r="B280" s="113"/>
      <c r="C280" s="113"/>
      <c r="D280" s="114"/>
      <c r="E280" s="114"/>
      <c r="F280" s="114"/>
      <c r="G280" s="114"/>
      <c r="H280" s="114"/>
      <c r="I280" s="114"/>
      <c r="J280" s="114"/>
      <c r="K280" s="114"/>
      <c r="L280" s="114"/>
    </row>
    <row r="281" spans="2:12">
      <c r="B281" s="113"/>
      <c r="C281" s="113"/>
      <c r="D281" s="114"/>
      <c r="E281" s="114"/>
      <c r="F281" s="114"/>
      <c r="G281" s="114"/>
      <c r="H281" s="114"/>
      <c r="I281" s="114"/>
      <c r="J281" s="114"/>
      <c r="K281" s="114"/>
      <c r="L281" s="114"/>
    </row>
    <row r="282" spans="2:12">
      <c r="B282" s="113"/>
      <c r="C282" s="113"/>
      <c r="D282" s="114"/>
      <c r="E282" s="114"/>
      <c r="F282" s="114"/>
      <c r="G282" s="114"/>
      <c r="H282" s="114"/>
      <c r="I282" s="114"/>
      <c r="J282" s="114"/>
      <c r="K282" s="114"/>
      <c r="L282" s="114"/>
    </row>
    <row r="283" spans="2:12">
      <c r="B283" s="113"/>
      <c r="C283" s="113"/>
      <c r="D283" s="114"/>
      <c r="E283" s="114"/>
      <c r="F283" s="114"/>
      <c r="G283" s="114"/>
      <c r="H283" s="114"/>
      <c r="I283" s="114"/>
      <c r="J283" s="114"/>
      <c r="K283" s="114"/>
      <c r="L283" s="114"/>
    </row>
    <row r="284" spans="2:12">
      <c r="B284" s="113"/>
      <c r="C284" s="113"/>
      <c r="D284" s="114"/>
      <c r="E284" s="114"/>
      <c r="F284" s="114"/>
      <c r="G284" s="114"/>
      <c r="H284" s="114"/>
      <c r="I284" s="114"/>
      <c r="J284" s="114"/>
      <c r="K284" s="114"/>
      <c r="L284" s="114"/>
    </row>
    <row r="285" spans="2:12">
      <c r="B285" s="113"/>
      <c r="C285" s="113"/>
      <c r="D285" s="114"/>
      <c r="E285" s="114"/>
      <c r="F285" s="114"/>
      <c r="G285" s="114"/>
      <c r="H285" s="114"/>
      <c r="I285" s="114"/>
      <c r="J285" s="114"/>
      <c r="K285" s="114"/>
      <c r="L285" s="114"/>
    </row>
    <row r="286" spans="2:12">
      <c r="B286" s="113"/>
      <c r="C286" s="113"/>
      <c r="D286" s="114"/>
      <c r="E286" s="114"/>
      <c r="F286" s="114"/>
      <c r="G286" s="114"/>
      <c r="H286" s="114"/>
      <c r="I286" s="114"/>
      <c r="J286" s="114"/>
      <c r="K286" s="114"/>
      <c r="L286" s="114"/>
    </row>
    <row r="287" spans="2:12">
      <c r="B287" s="113"/>
      <c r="C287" s="113"/>
      <c r="D287" s="114"/>
      <c r="E287" s="114"/>
      <c r="F287" s="114"/>
      <c r="G287" s="114"/>
      <c r="H287" s="114"/>
      <c r="I287" s="114"/>
      <c r="J287" s="114"/>
      <c r="K287" s="114"/>
      <c r="L287" s="114"/>
    </row>
    <row r="288" spans="2:12">
      <c r="B288" s="113"/>
      <c r="C288" s="113"/>
      <c r="D288" s="114"/>
      <c r="E288" s="114"/>
      <c r="F288" s="114"/>
      <c r="G288" s="114"/>
      <c r="H288" s="114"/>
      <c r="I288" s="114"/>
      <c r="J288" s="114"/>
      <c r="K288" s="114"/>
      <c r="L288" s="114"/>
    </row>
    <row r="289" spans="2:12">
      <c r="B289" s="113"/>
      <c r="C289" s="113"/>
      <c r="D289" s="114"/>
      <c r="E289" s="114"/>
      <c r="F289" s="114"/>
      <c r="G289" s="114"/>
      <c r="H289" s="114"/>
      <c r="I289" s="114"/>
      <c r="J289" s="114"/>
      <c r="K289" s="114"/>
      <c r="L289" s="114"/>
    </row>
    <row r="290" spans="2:12">
      <c r="B290" s="113"/>
      <c r="C290" s="113"/>
      <c r="D290" s="114"/>
      <c r="E290" s="114"/>
      <c r="F290" s="114"/>
      <c r="G290" s="114"/>
      <c r="H290" s="114"/>
      <c r="I290" s="114"/>
      <c r="J290" s="114"/>
      <c r="K290" s="114"/>
      <c r="L290" s="114"/>
    </row>
    <row r="291" spans="2:12">
      <c r="B291" s="113"/>
      <c r="C291" s="113"/>
      <c r="D291" s="114"/>
      <c r="E291" s="114"/>
      <c r="F291" s="114"/>
      <c r="G291" s="114"/>
      <c r="H291" s="114"/>
      <c r="I291" s="114"/>
      <c r="J291" s="114"/>
      <c r="K291" s="114"/>
      <c r="L291" s="114"/>
    </row>
    <row r="292" spans="2:12">
      <c r="B292" s="113"/>
      <c r="C292" s="113"/>
      <c r="D292" s="114"/>
      <c r="E292" s="114"/>
      <c r="F292" s="114"/>
      <c r="G292" s="114"/>
      <c r="H292" s="114"/>
      <c r="I292" s="114"/>
      <c r="J292" s="114"/>
      <c r="K292" s="114"/>
      <c r="L292" s="114"/>
    </row>
    <row r="293" spans="2:12">
      <c r="B293" s="113"/>
      <c r="C293" s="113"/>
      <c r="D293" s="114"/>
      <c r="E293" s="114"/>
      <c r="F293" s="114"/>
      <c r="G293" s="114"/>
      <c r="H293" s="114"/>
      <c r="I293" s="114"/>
      <c r="J293" s="114"/>
      <c r="K293" s="114"/>
      <c r="L293" s="114"/>
    </row>
    <row r="294" spans="2:12">
      <c r="B294" s="113"/>
      <c r="C294" s="113"/>
      <c r="D294" s="114"/>
      <c r="E294" s="114"/>
      <c r="F294" s="114"/>
      <c r="G294" s="114"/>
      <c r="H294" s="114"/>
      <c r="I294" s="114"/>
      <c r="J294" s="114"/>
      <c r="K294" s="114"/>
      <c r="L294" s="114"/>
    </row>
    <row r="295" spans="2:12">
      <c r="B295" s="113"/>
      <c r="C295" s="113"/>
      <c r="D295" s="114"/>
      <c r="E295" s="114"/>
      <c r="F295" s="114"/>
      <c r="G295" s="114"/>
      <c r="H295" s="114"/>
      <c r="I295" s="114"/>
      <c r="J295" s="114"/>
      <c r="K295" s="114"/>
      <c r="L295" s="114"/>
    </row>
    <row r="296" spans="2:12">
      <c r="B296" s="113"/>
      <c r="C296" s="113"/>
      <c r="D296" s="114"/>
      <c r="E296" s="114"/>
      <c r="F296" s="114"/>
      <c r="G296" s="114"/>
      <c r="H296" s="114"/>
      <c r="I296" s="114"/>
      <c r="J296" s="114"/>
      <c r="K296" s="114"/>
      <c r="L296" s="114"/>
    </row>
    <row r="297" spans="2:12">
      <c r="B297" s="113"/>
      <c r="C297" s="113"/>
      <c r="D297" s="114"/>
      <c r="E297" s="114"/>
      <c r="F297" s="114"/>
      <c r="G297" s="114"/>
      <c r="H297" s="114"/>
      <c r="I297" s="114"/>
      <c r="J297" s="114"/>
      <c r="K297" s="114"/>
      <c r="L297" s="114"/>
    </row>
    <row r="298" spans="2:12">
      <c r="B298" s="113"/>
      <c r="C298" s="113"/>
      <c r="D298" s="114"/>
      <c r="E298" s="114"/>
      <c r="F298" s="114"/>
      <c r="G298" s="114"/>
      <c r="H298" s="114"/>
      <c r="I298" s="114"/>
      <c r="J298" s="114"/>
      <c r="K298" s="114"/>
      <c r="L298" s="114"/>
    </row>
    <row r="299" spans="2:12">
      <c r="B299" s="113"/>
      <c r="C299" s="113"/>
      <c r="D299" s="114"/>
      <c r="E299" s="114"/>
      <c r="F299" s="114"/>
      <c r="G299" s="114"/>
      <c r="H299" s="114"/>
      <c r="I299" s="114"/>
      <c r="J299" s="114"/>
      <c r="K299" s="114"/>
      <c r="L299" s="114"/>
    </row>
    <row r="300" spans="2:12">
      <c r="B300" s="113"/>
      <c r="C300" s="113"/>
      <c r="D300" s="114"/>
      <c r="E300" s="114"/>
      <c r="F300" s="114"/>
      <c r="G300" s="114"/>
      <c r="H300" s="114"/>
      <c r="I300" s="114"/>
      <c r="J300" s="114"/>
      <c r="K300" s="114"/>
      <c r="L300" s="114"/>
    </row>
    <row r="301" spans="2:12">
      <c r="B301" s="113"/>
      <c r="C301" s="113"/>
      <c r="D301" s="114"/>
      <c r="E301" s="114"/>
      <c r="F301" s="114"/>
      <c r="G301" s="114"/>
      <c r="H301" s="114"/>
      <c r="I301" s="114"/>
      <c r="J301" s="114"/>
      <c r="K301" s="114"/>
      <c r="L301" s="114"/>
    </row>
    <row r="302" spans="2:12">
      <c r="B302" s="113"/>
      <c r="C302" s="113"/>
      <c r="D302" s="114"/>
      <c r="E302" s="114"/>
      <c r="F302" s="114"/>
      <c r="G302" s="114"/>
      <c r="H302" s="114"/>
      <c r="I302" s="114"/>
      <c r="J302" s="114"/>
      <c r="K302" s="114"/>
      <c r="L302" s="114"/>
    </row>
    <row r="303" spans="2:12">
      <c r="B303" s="113"/>
      <c r="C303" s="113"/>
      <c r="D303" s="114"/>
      <c r="E303" s="114"/>
      <c r="F303" s="114"/>
      <c r="G303" s="114"/>
      <c r="H303" s="114"/>
      <c r="I303" s="114"/>
      <c r="J303" s="114"/>
      <c r="K303" s="114"/>
      <c r="L303" s="114"/>
    </row>
    <row r="304" spans="2:12">
      <c r="B304" s="113"/>
      <c r="C304" s="113"/>
      <c r="D304" s="114"/>
      <c r="E304" s="114"/>
      <c r="F304" s="114"/>
      <c r="G304" s="114"/>
      <c r="H304" s="114"/>
      <c r="I304" s="114"/>
      <c r="J304" s="114"/>
      <c r="K304" s="114"/>
      <c r="L304" s="114"/>
    </row>
    <row r="305" spans="2:12">
      <c r="B305" s="113"/>
      <c r="C305" s="113"/>
      <c r="D305" s="114"/>
      <c r="E305" s="114"/>
      <c r="F305" s="114"/>
      <c r="G305" s="114"/>
      <c r="H305" s="114"/>
      <c r="I305" s="114"/>
      <c r="J305" s="114"/>
      <c r="K305" s="114"/>
      <c r="L305" s="114"/>
    </row>
    <row r="306" spans="2:12">
      <c r="B306" s="113"/>
      <c r="C306" s="113"/>
      <c r="D306" s="114"/>
      <c r="E306" s="114"/>
      <c r="F306" s="114"/>
      <c r="G306" s="114"/>
      <c r="H306" s="114"/>
      <c r="I306" s="114"/>
      <c r="J306" s="114"/>
      <c r="K306" s="114"/>
      <c r="L306" s="114"/>
    </row>
    <row r="307" spans="2:12">
      <c r="B307" s="113"/>
      <c r="C307" s="113"/>
      <c r="D307" s="114"/>
      <c r="E307" s="114"/>
      <c r="F307" s="114"/>
      <c r="G307" s="114"/>
      <c r="H307" s="114"/>
      <c r="I307" s="114"/>
      <c r="J307" s="114"/>
      <c r="K307" s="114"/>
      <c r="L307" s="114"/>
    </row>
    <row r="308" spans="2:12">
      <c r="B308" s="113"/>
      <c r="C308" s="113"/>
      <c r="D308" s="114"/>
      <c r="E308" s="114"/>
      <c r="F308" s="114"/>
      <c r="G308" s="114"/>
      <c r="H308" s="114"/>
      <c r="I308" s="114"/>
      <c r="J308" s="114"/>
      <c r="K308" s="114"/>
      <c r="L308" s="114"/>
    </row>
    <row r="309" spans="2:12">
      <c r="B309" s="113"/>
      <c r="C309" s="113"/>
      <c r="D309" s="114"/>
      <c r="E309" s="114"/>
      <c r="F309" s="114"/>
      <c r="G309" s="114"/>
      <c r="H309" s="114"/>
      <c r="I309" s="114"/>
      <c r="J309" s="114"/>
      <c r="K309" s="114"/>
      <c r="L309" s="114"/>
    </row>
    <row r="310" spans="2:12">
      <c r="B310" s="113"/>
      <c r="C310" s="113"/>
      <c r="D310" s="114"/>
      <c r="E310" s="114"/>
      <c r="F310" s="114"/>
      <c r="G310" s="114"/>
      <c r="H310" s="114"/>
      <c r="I310" s="114"/>
      <c r="J310" s="114"/>
      <c r="K310" s="114"/>
      <c r="L310" s="114"/>
    </row>
    <row r="311" spans="2:12">
      <c r="B311" s="113"/>
      <c r="C311" s="113"/>
      <c r="D311" s="114"/>
      <c r="E311" s="114"/>
      <c r="F311" s="114"/>
      <c r="G311" s="114"/>
      <c r="H311" s="114"/>
      <c r="I311" s="114"/>
      <c r="J311" s="114"/>
      <c r="K311" s="114"/>
      <c r="L311" s="114"/>
    </row>
    <row r="312" spans="2:12">
      <c r="B312" s="113"/>
      <c r="C312" s="113"/>
      <c r="D312" s="114"/>
      <c r="E312" s="114"/>
      <c r="F312" s="114"/>
      <c r="G312" s="114"/>
      <c r="H312" s="114"/>
      <c r="I312" s="114"/>
      <c r="J312" s="114"/>
      <c r="K312" s="114"/>
      <c r="L312" s="114"/>
    </row>
    <row r="313" spans="2:12">
      <c r="B313" s="113"/>
      <c r="C313" s="113"/>
      <c r="D313" s="114"/>
      <c r="E313" s="114"/>
      <c r="F313" s="114"/>
      <c r="G313" s="114"/>
      <c r="H313" s="114"/>
      <c r="I313" s="114"/>
      <c r="J313" s="114"/>
      <c r="K313" s="114"/>
      <c r="L313" s="114"/>
    </row>
    <row r="314" spans="2:12">
      <c r="B314" s="113"/>
      <c r="C314" s="113"/>
      <c r="D314" s="114"/>
      <c r="E314" s="114"/>
      <c r="F314" s="114"/>
      <c r="G314" s="114"/>
      <c r="H314" s="114"/>
      <c r="I314" s="114"/>
      <c r="J314" s="114"/>
      <c r="K314" s="114"/>
      <c r="L314" s="114"/>
    </row>
    <row r="315" spans="2:12">
      <c r="B315" s="113"/>
      <c r="C315" s="113"/>
      <c r="D315" s="114"/>
      <c r="E315" s="114"/>
      <c r="F315" s="114"/>
      <c r="G315" s="114"/>
      <c r="H315" s="114"/>
      <c r="I315" s="114"/>
      <c r="J315" s="114"/>
      <c r="K315" s="114"/>
      <c r="L315" s="114"/>
    </row>
    <row r="316" spans="2:12">
      <c r="B316" s="113"/>
      <c r="C316" s="113"/>
      <c r="D316" s="114"/>
      <c r="E316" s="114"/>
      <c r="F316" s="114"/>
      <c r="G316" s="114"/>
      <c r="H316" s="114"/>
      <c r="I316" s="114"/>
      <c r="J316" s="114"/>
      <c r="K316" s="114"/>
      <c r="L316" s="114"/>
    </row>
    <row r="317" spans="2:12">
      <c r="B317" s="113"/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</row>
    <row r="318" spans="2:12">
      <c r="B318" s="113"/>
      <c r="C318" s="113"/>
      <c r="D318" s="114"/>
      <c r="E318" s="114"/>
      <c r="F318" s="114"/>
      <c r="G318" s="114"/>
      <c r="H318" s="114"/>
      <c r="I318" s="114"/>
      <c r="J318" s="114"/>
      <c r="K318" s="114"/>
      <c r="L318" s="114"/>
    </row>
    <row r="319" spans="2:12">
      <c r="B319" s="113"/>
      <c r="C319" s="113"/>
      <c r="D319" s="114"/>
      <c r="E319" s="114"/>
      <c r="F319" s="114"/>
      <c r="G319" s="114"/>
      <c r="H319" s="114"/>
      <c r="I319" s="114"/>
      <c r="J319" s="114"/>
      <c r="K319" s="114"/>
      <c r="L319" s="114"/>
    </row>
    <row r="320" spans="2:12">
      <c r="B320" s="113"/>
      <c r="C320" s="113"/>
      <c r="D320" s="114"/>
      <c r="E320" s="114"/>
      <c r="F320" s="114"/>
      <c r="G320" s="114"/>
      <c r="H320" s="114"/>
      <c r="I320" s="114"/>
      <c r="J320" s="114"/>
      <c r="K320" s="114"/>
      <c r="L320" s="114"/>
    </row>
    <row r="321" spans="2:12">
      <c r="B321" s="113"/>
      <c r="C321" s="113"/>
      <c r="D321" s="114"/>
      <c r="E321" s="114"/>
      <c r="F321" s="114"/>
      <c r="G321" s="114"/>
      <c r="H321" s="114"/>
      <c r="I321" s="114"/>
      <c r="J321" s="114"/>
      <c r="K321" s="114"/>
      <c r="L321" s="114"/>
    </row>
    <row r="322" spans="2:12">
      <c r="B322" s="113"/>
      <c r="C322" s="113"/>
      <c r="D322" s="114"/>
      <c r="E322" s="114"/>
      <c r="F322" s="114"/>
      <c r="G322" s="114"/>
      <c r="H322" s="114"/>
      <c r="I322" s="114"/>
      <c r="J322" s="114"/>
      <c r="K322" s="114"/>
      <c r="L322" s="114"/>
    </row>
    <row r="323" spans="2:12">
      <c r="B323" s="113"/>
      <c r="C323" s="113"/>
      <c r="D323" s="114"/>
      <c r="E323" s="114"/>
      <c r="F323" s="114"/>
      <c r="G323" s="114"/>
      <c r="H323" s="114"/>
      <c r="I323" s="114"/>
      <c r="J323" s="114"/>
      <c r="K323" s="114"/>
      <c r="L323" s="114"/>
    </row>
    <row r="324" spans="2:12">
      <c r="B324" s="113"/>
      <c r="C324" s="113"/>
      <c r="D324" s="114"/>
      <c r="E324" s="114"/>
      <c r="F324" s="114"/>
      <c r="G324" s="114"/>
      <c r="H324" s="114"/>
      <c r="I324" s="114"/>
      <c r="J324" s="114"/>
      <c r="K324" s="114"/>
      <c r="L324" s="114"/>
    </row>
    <row r="325" spans="2:12">
      <c r="B325" s="113"/>
      <c r="C325" s="113"/>
      <c r="D325" s="114"/>
      <c r="E325" s="114"/>
      <c r="F325" s="114"/>
      <c r="G325" s="114"/>
      <c r="H325" s="114"/>
      <c r="I325" s="114"/>
      <c r="J325" s="114"/>
      <c r="K325" s="114"/>
      <c r="L325" s="114"/>
    </row>
    <row r="326" spans="2:12">
      <c r="B326" s="113"/>
      <c r="C326" s="113"/>
      <c r="D326" s="114"/>
      <c r="E326" s="114"/>
      <c r="F326" s="114"/>
      <c r="G326" s="114"/>
      <c r="H326" s="114"/>
      <c r="I326" s="114"/>
      <c r="J326" s="114"/>
      <c r="K326" s="114"/>
      <c r="L326" s="114"/>
    </row>
    <row r="327" spans="2:12">
      <c r="B327" s="113"/>
      <c r="C327" s="113"/>
      <c r="D327" s="114"/>
      <c r="E327" s="114"/>
      <c r="F327" s="114"/>
      <c r="G327" s="114"/>
      <c r="H327" s="114"/>
      <c r="I327" s="114"/>
      <c r="J327" s="114"/>
      <c r="K327" s="114"/>
      <c r="L327" s="114"/>
    </row>
    <row r="328" spans="2:12">
      <c r="B328" s="113"/>
      <c r="C328" s="113"/>
      <c r="D328" s="114"/>
      <c r="E328" s="114"/>
      <c r="F328" s="114"/>
      <c r="G328" s="114"/>
      <c r="H328" s="114"/>
      <c r="I328" s="114"/>
      <c r="J328" s="114"/>
      <c r="K328" s="114"/>
      <c r="L328" s="114"/>
    </row>
    <row r="329" spans="2:12">
      <c r="B329" s="113"/>
      <c r="C329" s="113"/>
      <c r="D329" s="114"/>
      <c r="E329" s="114"/>
      <c r="F329" s="114"/>
      <c r="G329" s="114"/>
      <c r="H329" s="114"/>
      <c r="I329" s="114"/>
      <c r="J329" s="114"/>
      <c r="K329" s="114"/>
      <c r="L329" s="114"/>
    </row>
    <row r="330" spans="2:12">
      <c r="B330" s="113"/>
      <c r="C330" s="113"/>
      <c r="D330" s="114"/>
      <c r="E330" s="114"/>
      <c r="F330" s="114"/>
      <c r="G330" s="114"/>
      <c r="H330" s="114"/>
      <c r="I330" s="114"/>
      <c r="J330" s="114"/>
      <c r="K330" s="114"/>
      <c r="L330" s="114"/>
    </row>
    <row r="331" spans="2:12">
      <c r="B331" s="113"/>
      <c r="C331" s="113"/>
      <c r="D331" s="114"/>
      <c r="E331" s="114"/>
      <c r="F331" s="114"/>
      <c r="G331" s="114"/>
      <c r="H331" s="114"/>
      <c r="I331" s="114"/>
      <c r="J331" s="114"/>
      <c r="K331" s="114"/>
      <c r="L331" s="114"/>
    </row>
    <row r="332" spans="2:12">
      <c r="B332" s="113"/>
      <c r="C332" s="113"/>
      <c r="D332" s="114"/>
      <c r="E332" s="114"/>
      <c r="F332" s="114"/>
      <c r="G332" s="114"/>
      <c r="H332" s="114"/>
      <c r="I332" s="114"/>
      <c r="J332" s="114"/>
      <c r="K332" s="114"/>
      <c r="L332" s="114"/>
    </row>
    <row r="333" spans="2:12">
      <c r="B333" s="113"/>
      <c r="C333" s="113"/>
      <c r="D333" s="114"/>
      <c r="E333" s="114"/>
      <c r="F333" s="114"/>
      <c r="G333" s="114"/>
      <c r="H333" s="114"/>
      <c r="I333" s="114"/>
      <c r="J333" s="114"/>
      <c r="K333" s="114"/>
      <c r="L333" s="114"/>
    </row>
    <row r="334" spans="2:12">
      <c r="B334" s="113"/>
      <c r="C334" s="113"/>
      <c r="D334" s="114"/>
      <c r="E334" s="114"/>
      <c r="F334" s="114"/>
      <c r="G334" s="114"/>
      <c r="H334" s="114"/>
      <c r="I334" s="114"/>
      <c r="J334" s="114"/>
      <c r="K334" s="114"/>
      <c r="L334" s="114"/>
    </row>
    <row r="335" spans="2:12">
      <c r="B335" s="113"/>
      <c r="C335" s="113"/>
      <c r="D335" s="114"/>
      <c r="E335" s="114"/>
      <c r="F335" s="114"/>
      <c r="G335" s="114"/>
      <c r="H335" s="114"/>
      <c r="I335" s="114"/>
      <c r="J335" s="114"/>
      <c r="K335" s="114"/>
      <c r="L335" s="114"/>
    </row>
    <row r="336" spans="2:12">
      <c r="B336" s="113"/>
      <c r="C336" s="113"/>
      <c r="D336" s="114"/>
      <c r="E336" s="114"/>
      <c r="F336" s="114"/>
      <c r="G336" s="114"/>
      <c r="H336" s="114"/>
      <c r="I336" s="114"/>
      <c r="J336" s="114"/>
      <c r="K336" s="114"/>
      <c r="L336" s="114"/>
    </row>
    <row r="337" spans="2:12">
      <c r="B337" s="113"/>
      <c r="C337" s="113"/>
      <c r="D337" s="114"/>
      <c r="E337" s="114"/>
      <c r="F337" s="114"/>
      <c r="G337" s="114"/>
      <c r="H337" s="114"/>
      <c r="I337" s="114"/>
      <c r="J337" s="114"/>
      <c r="K337" s="114"/>
      <c r="L337" s="114"/>
    </row>
    <row r="338" spans="2:12">
      <c r="B338" s="113"/>
      <c r="C338" s="113"/>
      <c r="D338" s="114"/>
      <c r="E338" s="114"/>
      <c r="F338" s="114"/>
      <c r="G338" s="114"/>
      <c r="H338" s="114"/>
      <c r="I338" s="114"/>
      <c r="J338" s="114"/>
      <c r="K338" s="114"/>
      <c r="L338" s="114"/>
    </row>
    <row r="339" spans="2:12">
      <c r="B339" s="113"/>
      <c r="C339" s="113"/>
      <c r="D339" s="114"/>
      <c r="E339" s="114"/>
      <c r="F339" s="114"/>
      <c r="G339" s="114"/>
      <c r="H339" s="114"/>
      <c r="I339" s="114"/>
      <c r="J339" s="114"/>
      <c r="K339" s="114"/>
      <c r="L339" s="114"/>
    </row>
    <row r="340" spans="2:12">
      <c r="B340" s="113"/>
      <c r="C340" s="113"/>
      <c r="D340" s="114"/>
      <c r="E340" s="114"/>
      <c r="F340" s="114"/>
      <c r="G340" s="114"/>
      <c r="H340" s="114"/>
      <c r="I340" s="114"/>
      <c r="J340" s="114"/>
      <c r="K340" s="114"/>
      <c r="L340" s="114"/>
    </row>
    <row r="341" spans="2:12">
      <c r="B341" s="113"/>
      <c r="C341" s="113"/>
      <c r="D341" s="114"/>
      <c r="E341" s="114"/>
      <c r="F341" s="114"/>
      <c r="G341" s="114"/>
      <c r="H341" s="114"/>
      <c r="I341" s="114"/>
      <c r="J341" s="114"/>
      <c r="K341" s="114"/>
      <c r="L341" s="114"/>
    </row>
    <row r="342" spans="2:12">
      <c r="B342" s="113"/>
      <c r="C342" s="113"/>
      <c r="D342" s="114"/>
      <c r="E342" s="114"/>
      <c r="F342" s="114"/>
      <c r="G342" s="114"/>
      <c r="H342" s="114"/>
      <c r="I342" s="114"/>
      <c r="J342" s="114"/>
      <c r="K342" s="114"/>
      <c r="L342" s="114"/>
    </row>
    <row r="343" spans="2:12">
      <c r="B343" s="113"/>
      <c r="C343" s="113"/>
      <c r="D343" s="114"/>
      <c r="E343" s="114"/>
      <c r="F343" s="114"/>
      <c r="G343" s="114"/>
      <c r="H343" s="114"/>
      <c r="I343" s="114"/>
      <c r="J343" s="114"/>
      <c r="K343" s="114"/>
      <c r="L343" s="114"/>
    </row>
    <row r="344" spans="2:12">
      <c r="B344" s="113"/>
      <c r="C344" s="113"/>
      <c r="D344" s="114"/>
      <c r="E344" s="114"/>
      <c r="F344" s="114"/>
      <c r="G344" s="114"/>
      <c r="H344" s="114"/>
      <c r="I344" s="114"/>
      <c r="J344" s="114"/>
      <c r="K344" s="114"/>
      <c r="L344" s="114"/>
    </row>
    <row r="345" spans="2:12">
      <c r="B345" s="113"/>
      <c r="C345" s="113"/>
      <c r="D345" s="114"/>
      <c r="E345" s="114"/>
      <c r="F345" s="114"/>
      <c r="G345" s="114"/>
      <c r="H345" s="114"/>
      <c r="I345" s="114"/>
      <c r="J345" s="114"/>
      <c r="K345" s="114"/>
      <c r="L345" s="114"/>
    </row>
    <row r="346" spans="2:12">
      <c r="B346" s="113"/>
      <c r="C346" s="113"/>
      <c r="D346" s="114"/>
      <c r="E346" s="114"/>
      <c r="F346" s="114"/>
      <c r="G346" s="114"/>
      <c r="H346" s="114"/>
      <c r="I346" s="114"/>
      <c r="J346" s="114"/>
      <c r="K346" s="114"/>
      <c r="L346" s="114"/>
    </row>
    <row r="347" spans="2:12">
      <c r="B347" s="113"/>
      <c r="C347" s="113"/>
      <c r="D347" s="114"/>
      <c r="E347" s="114"/>
      <c r="F347" s="114"/>
      <c r="G347" s="114"/>
      <c r="H347" s="114"/>
      <c r="I347" s="114"/>
      <c r="J347" s="114"/>
      <c r="K347" s="114"/>
      <c r="L347" s="114"/>
    </row>
    <row r="348" spans="2:12">
      <c r="B348" s="113"/>
      <c r="C348" s="113"/>
      <c r="D348" s="114"/>
      <c r="E348" s="114"/>
      <c r="F348" s="114"/>
      <c r="G348" s="114"/>
      <c r="H348" s="114"/>
      <c r="I348" s="114"/>
      <c r="J348" s="114"/>
      <c r="K348" s="114"/>
      <c r="L348" s="114"/>
    </row>
    <row r="349" spans="2:12">
      <c r="B349" s="113"/>
      <c r="C349" s="113"/>
      <c r="D349" s="114"/>
      <c r="E349" s="114"/>
      <c r="F349" s="114"/>
      <c r="G349" s="114"/>
      <c r="H349" s="114"/>
      <c r="I349" s="114"/>
      <c r="J349" s="114"/>
      <c r="K349" s="114"/>
      <c r="L349" s="114"/>
    </row>
    <row r="350" spans="2:12">
      <c r="B350" s="113"/>
      <c r="C350" s="113"/>
      <c r="D350" s="114"/>
      <c r="E350" s="114"/>
      <c r="F350" s="114"/>
      <c r="G350" s="114"/>
      <c r="H350" s="114"/>
      <c r="I350" s="114"/>
      <c r="J350" s="114"/>
      <c r="K350" s="114"/>
      <c r="L350" s="114"/>
    </row>
    <row r="351" spans="2:12">
      <c r="B351" s="113"/>
      <c r="C351" s="113"/>
      <c r="D351" s="114"/>
      <c r="E351" s="114"/>
      <c r="F351" s="114"/>
      <c r="G351" s="114"/>
      <c r="H351" s="114"/>
      <c r="I351" s="114"/>
      <c r="J351" s="114"/>
      <c r="K351" s="114"/>
      <c r="L351" s="114"/>
    </row>
    <row r="352" spans="2:12">
      <c r="B352" s="113"/>
      <c r="C352" s="113"/>
      <c r="D352" s="114"/>
      <c r="E352" s="114"/>
      <c r="F352" s="114"/>
      <c r="G352" s="114"/>
      <c r="H352" s="114"/>
      <c r="I352" s="114"/>
      <c r="J352" s="114"/>
      <c r="K352" s="114"/>
      <c r="L352" s="114"/>
    </row>
    <row r="353" spans="2:12">
      <c r="B353" s="113"/>
      <c r="C353" s="113"/>
      <c r="D353" s="114"/>
      <c r="E353" s="114"/>
      <c r="F353" s="114"/>
      <c r="G353" s="114"/>
      <c r="H353" s="114"/>
      <c r="I353" s="114"/>
      <c r="J353" s="114"/>
      <c r="K353" s="114"/>
      <c r="L353" s="114"/>
    </row>
    <row r="354" spans="2:12">
      <c r="B354" s="113"/>
      <c r="C354" s="113"/>
      <c r="D354" s="114"/>
      <c r="E354" s="114"/>
      <c r="F354" s="114"/>
      <c r="G354" s="114"/>
      <c r="H354" s="114"/>
      <c r="I354" s="114"/>
      <c r="J354" s="114"/>
      <c r="K354" s="114"/>
      <c r="L354" s="114"/>
    </row>
    <row r="355" spans="2:12">
      <c r="B355" s="113"/>
      <c r="C355" s="113"/>
      <c r="D355" s="114"/>
      <c r="E355" s="114"/>
      <c r="F355" s="114"/>
      <c r="G355" s="114"/>
      <c r="H355" s="114"/>
      <c r="I355" s="114"/>
      <c r="J355" s="114"/>
      <c r="K355" s="114"/>
      <c r="L355" s="114"/>
    </row>
    <row r="356" spans="2:12">
      <c r="B356" s="113"/>
      <c r="C356" s="113"/>
      <c r="D356" s="114"/>
      <c r="E356" s="114"/>
      <c r="F356" s="114"/>
      <c r="G356" s="114"/>
      <c r="H356" s="114"/>
      <c r="I356" s="114"/>
      <c r="J356" s="114"/>
      <c r="K356" s="114"/>
      <c r="L356" s="114"/>
    </row>
    <row r="357" spans="2:12">
      <c r="B357" s="113"/>
      <c r="C357" s="113"/>
      <c r="D357" s="114"/>
      <c r="E357" s="114"/>
      <c r="F357" s="114"/>
      <c r="G357" s="114"/>
      <c r="H357" s="114"/>
      <c r="I357" s="114"/>
      <c r="J357" s="114"/>
      <c r="K357" s="114"/>
      <c r="L357" s="114"/>
    </row>
    <row r="358" spans="2:12">
      <c r="B358" s="113"/>
      <c r="C358" s="113"/>
      <c r="D358" s="114"/>
      <c r="E358" s="114"/>
      <c r="F358" s="114"/>
      <c r="G358" s="114"/>
      <c r="H358" s="114"/>
      <c r="I358" s="114"/>
      <c r="J358" s="114"/>
      <c r="K358" s="114"/>
      <c r="L358" s="114"/>
    </row>
    <row r="359" spans="2:12">
      <c r="B359" s="113"/>
      <c r="C359" s="113"/>
      <c r="D359" s="114"/>
      <c r="E359" s="114"/>
      <c r="F359" s="114"/>
      <c r="G359" s="114"/>
      <c r="H359" s="114"/>
      <c r="I359" s="114"/>
      <c r="J359" s="114"/>
      <c r="K359" s="114"/>
      <c r="L359" s="114"/>
    </row>
    <row r="360" spans="2:12">
      <c r="B360" s="113"/>
      <c r="C360" s="113"/>
      <c r="D360" s="114"/>
      <c r="E360" s="114"/>
      <c r="F360" s="114"/>
      <c r="G360" s="114"/>
      <c r="H360" s="114"/>
      <c r="I360" s="114"/>
      <c r="J360" s="114"/>
      <c r="K360" s="114"/>
      <c r="L360" s="114"/>
    </row>
    <row r="361" spans="2:12">
      <c r="B361" s="113"/>
      <c r="C361" s="113"/>
      <c r="D361" s="114"/>
      <c r="E361" s="114"/>
      <c r="F361" s="114"/>
      <c r="G361" s="114"/>
      <c r="H361" s="114"/>
      <c r="I361" s="114"/>
      <c r="J361" s="114"/>
      <c r="K361" s="114"/>
      <c r="L361" s="114"/>
    </row>
    <row r="362" spans="2:12">
      <c r="B362" s="113"/>
      <c r="C362" s="113"/>
      <c r="D362" s="114"/>
      <c r="E362" s="114"/>
      <c r="F362" s="114"/>
      <c r="G362" s="114"/>
      <c r="H362" s="114"/>
      <c r="I362" s="114"/>
      <c r="J362" s="114"/>
      <c r="K362" s="114"/>
      <c r="L362" s="114"/>
    </row>
    <row r="363" spans="2:12">
      <c r="B363" s="113"/>
      <c r="C363" s="113"/>
      <c r="D363" s="114"/>
      <c r="E363" s="114"/>
      <c r="F363" s="114"/>
      <c r="G363" s="114"/>
      <c r="H363" s="114"/>
      <c r="I363" s="114"/>
      <c r="J363" s="114"/>
      <c r="K363" s="114"/>
      <c r="L363" s="114"/>
    </row>
    <row r="364" spans="2:12">
      <c r="B364" s="113"/>
      <c r="C364" s="113"/>
      <c r="D364" s="114"/>
      <c r="E364" s="114"/>
      <c r="F364" s="114"/>
      <c r="G364" s="114"/>
      <c r="H364" s="114"/>
      <c r="I364" s="114"/>
      <c r="J364" s="114"/>
      <c r="K364" s="114"/>
      <c r="L364" s="114"/>
    </row>
    <row r="365" spans="2:12">
      <c r="B365" s="113"/>
      <c r="C365" s="113"/>
      <c r="D365" s="114"/>
      <c r="E365" s="114"/>
      <c r="F365" s="114"/>
      <c r="G365" s="114"/>
      <c r="H365" s="114"/>
      <c r="I365" s="114"/>
      <c r="J365" s="114"/>
      <c r="K365" s="114"/>
      <c r="L365" s="114"/>
    </row>
    <row r="366" spans="2:12">
      <c r="B366" s="113"/>
      <c r="C366" s="113"/>
      <c r="D366" s="114"/>
      <c r="E366" s="114"/>
      <c r="F366" s="114"/>
      <c r="G366" s="114"/>
      <c r="H366" s="114"/>
      <c r="I366" s="114"/>
      <c r="J366" s="114"/>
      <c r="K366" s="114"/>
      <c r="L366" s="114"/>
    </row>
    <row r="367" spans="2:12">
      <c r="B367" s="113"/>
      <c r="C367" s="113"/>
      <c r="D367" s="114"/>
      <c r="E367" s="114"/>
      <c r="F367" s="114"/>
      <c r="G367" s="114"/>
      <c r="H367" s="114"/>
      <c r="I367" s="114"/>
      <c r="J367" s="114"/>
      <c r="K367" s="114"/>
      <c r="L367" s="114"/>
    </row>
    <row r="368" spans="2:12">
      <c r="B368" s="113"/>
      <c r="C368" s="113"/>
      <c r="D368" s="114"/>
      <c r="E368" s="114"/>
      <c r="F368" s="114"/>
      <c r="G368" s="114"/>
      <c r="H368" s="114"/>
      <c r="I368" s="114"/>
      <c r="J368" s="114"/>
      <c r="K368" s="114"/>
      <c r="L368" s="114"/>
    </row>
    <row r="369" spans="2:12">
      <c r="B369" s="113"/>
      <c r="C369" s="113"/>
      <c r="D369" s="114"/>
      <c r="E369" s="114"/>
      <c r="F369" s="114"/>
      <c r="G369" s="114"/>
      <c r="H369" s="114"/>
      <c r="I369" s="114"/>
      <c r="J369" s="114"/>
      <c r="K369" s="114"/>
      <c r="L369" s="114"/>
    </row>
    <row r="370" spans="2:12">
      <c r="B370" s="113"/>
      <c r="C370" s="113"/>
      <c r="D370" s="114"/>
      <c r="E370" s="114"/>
      <c r="F370" s="114"/>
      <c r="G370" s="114"/>
      <c r="H370" s="114"/>
      <c r="I370" s="114"/>
      <c r="J370" s="114"/>
      <c r="K370" s="114"/>
      <c r="L370" s="114"/>
    </row>
    <row r="371" spans="2:12">
      <c r="B371" s="113"/>
      <c r="C371" s="113"/>
      <c r="D371" s="114"/>
      <c r="E371" s="114"/>
      <c r="F371" s="114"/>
      <c r="G371" s="114"/>
      <c r="H371" s="114"/>
      <c r="I371" s="114"/>
      <c r="J371" s="114"/>
      <c r="K371" s="114"/>
      <c r="L371" s="114"/>
    </row>
    <row r="372" spans="2:12">
      <c r="B372" s="113"/>
      <c r="C372" s="113"/>
      <c r="D372" s="114"/>
      <c r="E372" s="114"/>
      <c r="F372" s="114"/>
      <c r="G372" s="114"/>
      <c r="H372" s="114"/>
      <c r="I372" s="114"/>
      <c r="J372" s="114"/>
      <c r="K372" s="114"/>
      <c r="L372" s="114"/>
    </row>
    <row r="373" spans="2:12">
      <c r="B373" s="113"/>
      <c r="C373" s="113"/>
      <c r="D373" s="114"/>
      <c r="E373" s="114"/>
      <c r="F373" s="114"/>
      <c r="G373" s="114"/>
      <c r="H373" s="114"/>
      <c r="I373" s="114"/>
      <c r="J373" s="114"/>
      <c r="K373" s="114"/>
      <c r="L373" s="114"/>
    </row>
    <row r="374" spans="2:12">
      <c r="B374" s="113"/>
      <c r="C374" s="113"/>
      <c r="D374" s="114"/>
      <c r="E374" s="114"/>
      <c r="F374" s="114"/>
      <c r="G374" s="114"/>
      <c r="H374" s="114"/>
      <c r="I374" s="114"/>
      <c r="J374" s="114"/>
      <c r="K374" s="114"/>
      <c r="L374" s="114"/>
    </row>
    <row r="375" spans="2:12">
      <c r="B375" s="113"/>
      <c r="C375" s="113"/>
      <c r="D375" s="114"/>
      <c r="E375" s="114"/>
      <c r="F375" s="114"/>
      <c r="G375" s="114"/>
      <c r="H375" s="114"/>
      <c r="I375" s="114"/>
      <c r="J375" s="114"/>
      <c r="K375" s="114"/>
      <c r="L375" s="114"/>
    </row>
    <row r="376" spans="2:12">
      <c r="B376" s="113"/>
      <c r="C376" s="113"/>
      <c r="D376" s="114"/>
      <c r="E376" s="114"/>
      <c r="F376" s="114"/>
      <c r="G376" s="114"/>
      <c r="H376" s="114"/>
      <c r="I376" s="114"/>
      <c r="J376" s="114"/>
      <c r="K376" s="114"/>
      <c r="L376" s="114"/>
    </row>
    <row r="377" spans="2:12">
      <c r="B377" s="113"/>
      <c r="C377" s="113"/>
      <c r="D377" s="114"/>
      <c r="E377" s="114"/>
      <c r="F377" s="114"/>
      <c r="G377" s="114"/>
      <c r="H377" s="114"/>
      <c r="I377" s="114"/>
      <c r="J377" s="114"/>
      <c r="K377" s="114"/>
      <c r="L377" s="114"/>
    </row>
    <row r="378" spans="2:12">
      <c r="B378" s="113"/>
      <c r="C378" s="113"/>
      <c r="D378" s="114"/>
      <c r="E378" s="114"/>
      <c r="F378" s="114"/>
      <c r="G378" s="114"/>
      <c r="H378" s="114"/>
      <c r="I378" s="114"/>
      <c r="J378" s="114"/>
      <c r="K378" s="114"/>
      <c r="L378" s="114"/>
    </row>
    <row r="379" spans="2:12">
      <c r="B379" s="113"/>
      <c r="C379" s="113"/>
      <c r="D379" s="114"/>
      <c r="E379" s="114"/>
      <c r="F379" s="114"/>
      <c r="G379" s="114"/>
      <c r="H379" s="114"/>
      <c r="I379" s="114"/>
      <c r="J379" s="114"/>
      <c r="K379" s="114"/>
      <c r="L379" s="114"/>
    </row>
    <row r="380" spans="2:12">
      <c r="B380" s="113"/>
      <c r="C380" s="113"/>
      <c r="D380" s="114"/>
      <c r="E380" s="114"/>
      <c r="F380" s="114"/>
      <c r="G380" s="114"/>
      <c r="H380" s="114"/>
      <c r="I380" s="114"/>
      <c r="J380" s="114"/>
      <c r="K380" s="114"/>
      <c r="L380" s="114"/>
    </row>
    <row r="381" spans="2:12">
      <c r="B381" s="113"/>
      <c r="C381" s="113"/>
      <c r="D381" s="114"/>
      <c r="E381" s="114"/>
      <c r="F381" s="114"/>
      <c r="G381" s="114"/>
      <c r="H381" s="114"/>
      <c r="I381" s="114"/>
      <c r="J381" s="114"/>
      <c r="K381" s="114"/>
      <c r="L381" s="114"/>
    </row>
    <row r="382" spans="2:12">
      <c r="B382" s="113"/>
      <c r="C382" s="113"/>
      <c r="D382" s="114"/>
      <c r="E382" s="114"/>
      <c r="F382" s="114"/>
      <c r="G382" s="114"/>
      <c r="H382" s="114"/>
      <c r="I382" s="114"/>
      <c r="J382" s="114"/>
      <c r="K382" s="114"/>
      <c r="L382" s="114"/>
    </row>
    <row r="383" spans="2:12">
      <c r="B383" s="113"/>
      <c r="C383" s="113"/>
      <c r="D383" s="114"/>
      <c r="E383" s="114"/>
      <c r="F383" s="114"/>
      <c r="G383" s="114"/>
      <c r="H383" s="114"/>
      <c r="I383" s="114"/>
      <c r="J383" s="114"/>
      <c r="K383" s="114"/>
      <c r="L383" s="114"/>
    </row>
    <row r="384" spans="2:12">
      <c r="B384" s="113"/>
      <c r="C384" s="113"/>
      <c r="D384" s="114"/>
      <c r="E384" s="114"/>
      <c r="F384" s="114"/>
      <c r="G384" s="114"/>
      <c r="H384" s="114"/>
      <c r="I384" s="114"/>
      <c r="J384" s="114"/>
      <c r="K384" s="114"/>
      <c r="L384" s="114"/>
    </row>
    <row r="385" spans="2:12">
      <c r="B385" s="113"/>
      <c r="C385" s="113"/>
      <c r="D385" s="114"/>
      <c r="E385" s="114"/>
      <c r="F385" s="114"/>
      <c r="G385" s="114"/>
      <c r="H385" s="114"/>
      <c r="I385" s="114"/>
      <c r="J385" s="114"/>
      <c r="K385" s="114"/>
      <c r="L385" s="114"/>
    </row>
    <row r="386" spans="2:12">
      <c r="B386" s="113"/>
      <c r="C386" s="113"/>
      <c r="D386" s="114"/>
      <c r="E386" s="114"/>
      <c r="F386" s="114"/>
      <c r="G386" s="114"/>
      <c r="H386" s="114"/>
      <c r="I386" s="114"/>
      <c r="J386" s="114"/>
      <c r="K386" s="114"/>
      <c r="L386" s="114"/>
    </row>
    <row r="387" spans="2:12">
      <c r="B387" s="113"/>
      <c r="C387" s="113"/>
      <c r="D387" s="114"/>
      <c r="E387" s="114"/>
      <c r="F387" s="114"/>
      <c r="G387" s="114"/>
      <c r="H387" s="114"/>
      <c r="I387" s="114"/>
      <c r="J387" s="114"/>
      <c r="K387" s="114"/>
      <c r="L387" s="114"/>
    </row>
    <row r="388" spans="2:12">
      <c r="B388" s="113"/>
      <c r="C388" s="113"/>
      <c r="D388" s="114"/>
      <c r="E388" s="114"/>
      <c r="F388" s="114"/>
      <c r="G388" s="114"/>
      <c r="H388" s="114"/>
      <c r="I388" s="114"/>
      <c r="J388" s="114"/>
      <c r="K388" s="114"/>
      <c r="L388" s="114"/>
    </row>
    <row r="389" spans="2:12">
      <c r="B389" s="113"/>
      <c r="C389" s="113"/>
      <c r="D389" s="114"/>
      <c r="E389" s="114"/>
      <c r="F389" s="114"/>
      <c r="G389" s="114"/>
      <c r="H389" s="114"/>
      <c r="I389" s="114"/>
      <c r="J389" s="114"/>
      <c r="K389" s="114"/>
      <c r="L389" s="114"/>
    </row>
    <row r="390" spans="2:12">
      <c r="B390" s="113"/>
      <c r="C390" s="113"/>
      <c r="D390" s="114"/>
      <c r="E390" s="114"/>
      <c r="F390" s="114"/>
      <c r="G390" s="114"/>
      <c r="H390" s="114"/>
      <c r="I390" s="114"/>
      <c r="J390" s="114"/>
      <c r="K390" s="114"/>
      <c r="L390" s="114"/>
    </row>
    <row r="391" spans="2:12">
      <c r="B391" s="113"/>
      <c r="C391" s="113"/>
      <c r="D391" s="114"/>
      <c r="E391" s="114"/>
      <c r="F391" s="114"/>
      <c r="G391" s="114"/>
      <c r="H391" s="114"/>
      <c r="I391" s="114"/>
      <c r="J391" s="114"/>
      <c r="K391" s="114"/>
      <c r="L391" s="114"/>
    </row>
    <row r="392" spans="2:12">
      <c r="B392" s="113"/>
      <c r="C392" s="113"/>
      <c r="D392" s="114"/>
      <c r="E392" s="114"/>
      <c r="F392" s="114"/>
      <c r="G392" s="114"/>
      <c r="H392" s="114"/>
      <c r="I392" s="114"/>
      <c r="J392" s="114"/>
      <c r="K392" s="114"/>
      <c r="L392" s="114"/>
    </row>
    <row r="393" spans="2:12">
      <c r="B393" s="113"/>
      <c r="C393" s="113"/>
      <c r="D393" s="114"/>
      <c r="E393" s="114"/>
      <c r="F393" s="114"/>
      <c r="G393" s="114"/>
      <c r="H393" s="114"/>
      <c r="I393" s="114"/>
      <c r="J393" s="114"/>
      <c r="K393" s="114"/>
      <c r="L393" s="114"/>
    </row>
    <row r="394" spans="2:12">
      <c r="B394" s="113"/>
      <c r="C394" s="113"/>
      <c r="D394" s="114"/>
      <c r="E394" s="114"/>
      <c r="F394" s="114"/>
      <c r="G394" s="114"/>
      <c r="H394" s="114"/>
      <c r="I394" s="114"/>
      <c r="J394" s="114"/>
      <c r="K394" s="114"/>
      <c r="L394" s="114"/>
    </row>
    <row r="395" spans="2:12">
      <c r="B395" s="113"/>
      <c r="C395" s="113"/>
      <c r="D395" s="114"/>
      <c r="E395" s="114"/>
      <c r="F395" s="114"/>
      <c r="G395" s="114"/>
      <c r="H395" s="114"/>
      <c r="I395" s="114"/>
      <c r="J395" s="114"/>
      <c r="K395" s="114"/>
      <c r="L395" s="114"/>
    </row>
    <row r="396" spans="2:12">
      <c r="B396" s="113"/>
      <c r="C396" s="113"/>
      <c r="D396" s="114"/>
      <c r="E396" s="114"/>
      <c r="F396" s="114"/>
      <c r="G396" s="114"/>
      <c r="H396" s="114"/>
      <c r="I396" s="114"/>
      <c r="J396" s="114"/>
      <c r="K396" s="114"/>
      <c r="L396" s="114"/>
    </row>
    <row r="397" spans="2:12">
      <c r="B397" s="113"/>
      <c r="C397" s="113"/>
      <c r="D397" s="114"/>
      <c r="E397" s="114"/>
      <c r="F397" s="114"/>
      <c r="G397" s="114"/>
      <c r="H397" s="114"/>
      <c r="I397" s="114"/>
      <c r="J397" s="114"/>
      <c r="K397" s="114"/>
      <c r="L397" s="114"/>
    </row>
    <row r="398" spans="2:12">
      <c r="B398" s="113"/>
      <c r="C398" s="113"/>
      <c r="D398" s="114"/>
      <c r="E398" s="114"/>
      <c r="F398" s="114"/>
      <c r="G398" s="114"/>
      <c r="H398" s="114"/>
      <c r="I398" s="114"/>
      <c r="J398" s="114"/>
      <c r="K398" s="114"/>
      <c r="L398" s="114"/>
    </row>
    <row r="399" spans="2:12">
      <c r="B399" s="113"/>
      <c r="C399" s="113"/>
      <c r="D399" s="114"/>
      <c r="E399" s="114"/>
      <c r="F399" s="114"/>
      <c r="G399" s="114"/>
      <c r="H399" s="114"/>
      <c r="I399" s="114"/>
      <c r="J399" s="114"/>
      <c r="K399" s="114"/>
      <c r="L399" s="114"/>
    </row>
    <row r="400" spans="2:12">
      <c r="B400" s="113"/>
      <c r="C400" s="113"/>
      <c r="D400" s="114"/>
      <c r="E400" s="114"/>
      <c r="F400" s="114"/>
      <c r="G400" s="114"/>
      <c r="H400" s="114"/>
      <c r="I400" s="114"/>
      <c r="J400" s="114"/>
      <c r="K400" s="114"/>
      <c r="L400" s="114"/>
    </row>
    <row r="401" spans="2:12">
      <c r="B401" s="113"/>
      <c r="C401" s="113"/>
      <c r="D401" s="114"/>
      <c r="E401" s="114"/>
      <c r="F401" s="114"/>
      <c r="G401" s="114"/>
      <c r="H401" s="114"/>
      <c r="I401" s="114"/>
      <c r="J401" s="114"/>
      <c r="K401" s="114"/>
      <c r="L401" s="114"/>
    </row>
    <row r="402" spans="2:12">
      <c r="B402" s="113"/>
      <c r="C402" s="113"/>
      <c r="D402" s="114"/>
      <c r="E402" s="114"/>
      <c r="F402" s="114"/>
      <c r="G402" s="114"/>
      <c r="H402" s="114"/>
      <c r="I402" s="114"/>
      <c r="J402" s="114"/>
      <c r="K402" s="114"/>
      <c r="L402" s="114"/>
    </row>
    <row r="403" spans="2:12">
      <c r="B403" s="113"/>
      <c r="C403" s="113"/>
      <c r="D403" s="114"/>
      <c r="E403" s="114"/>
      <c r="F403" s="114"/>
      <c r="G403" s="114"/>
      <c r="H403" s="114"/>
      <c r="I403" s="114"/>
      <c r="J403" s="114"/>
      <c r="K403" s="114"/>
      <c r="L403" s="114"/>
    </row>
    <row r="404" spans="2:12">
      <c r="B404" s="113"/>
      <c r="C404" s="113"/>
      <c r="D404" s="114"/>
      <c r="E404" s="114"/>
      <c r="F404" s="114"/>
      <c r="G404" s="114"/>
      <c r="H404" s="114"/>
      <c r="I404" s="114"/>
      <c r="J404" s="114"/>
      <c r="K404" s="114"/>
      <c r="L404" s="114"/>
    </row>
    <row r="405" spans="2:12">
      <c r="B405" s="113"/>
      <c r="C405" s="113"/>
      <c r="D405" s="114"/>
      <c r="E405" s="114"/>
      <c r="F405" s="114"/>
      <c r="G405" s="114"/>
      <c r="H405" s="114"/>
      <c r="I405" s="114"/>
      <c r="J405" s="114"/>
      <c r="K405" s="114"/>
      <c r="L405" s="114"/>
    </row>
    <row r="406" spans="2:12">
      <c r="B406" s="113"/>
      <c r="C406" s="113"/>
      <c r="D406" s="114"/>
      <c r="E406" s="114"/>
      <c r="F406" s="114"/>
      <c r="G406" s="114"/>
      <c r="H406" s="114"/>
      <c r="I406" s="114"/>
      <c r="J406" s="114"/>
      <c r="K406" s="114"/>
      <c r="L406" s="114"/>
    </row>
    <row r="407" spans="2:12">
      <c r="B407" s="113"/>
      <c r="C407" s="113"/>
      <c r="D407" s="114"/>
      <c r="E407" s="114"/>
      <c r="F407" s="114"/>
      <c r="G407" s="114"/>
      <c r="H407" s="114"/>
      <c r="I407" s="114"/>
      <c r="J407" s="114"/>
      <c r="K407" s="114"/>
      <c r="L407" s="114"/>
    </row>
    <row r="408" spans="2:12">
      <c r="B408" s="113"/>
      <c r="C408" s="113"/>
      <c r="D408" s="114"/>
      <c r="E408" s="114"/>
      <c r="F408" s="114"/>
      <c r="G408" s="114"/>
      <c r="H408" s="114"/>
      <c r="I408" s="114"/>
      <c r="J408" s="114"/>
      <c r="K408" s="114"/>
      <c r="L408" s="114"/>
    </row>
    <row r="409" spans="2:12">
      <c r="B409" s="113"/>
      <c r="C409" s="113"/>
      <c r="D409" s="114"/>
      <c r="E409" s="114"/>
      <c r="F409" s="114"/>
      <c r="G409" s="114"/>
      <c r="H409" s="114"/>
      <c r="I409" s="114"/>
      <c r="J409" s="114"/>
      <c r="K409" s="114"/>
      <c r="L409" s="114"/>
    </row>
    <row r="410" spans="2:12">
      <c r="B410" s="113"/>
      <c r="C410" s="113"/>
      <c r="D410" s="114"/>
      <c r="E410" s="114"/>
      <c r="F410" s="114"/>
      <c r="G410" s="114"/>
      <c r="H410" s="114"/>
      <c r="I410" s="114"/>
      <c r="J410" s="114"/>
      <c r="K410" s="114"/>
      <c r="L410" s="114"/>
    </row>
    <row r="411" spans="2:12">
      <c r="B411" s="113"/>
      <c r="C411" s="113"/>
      <c r="D411" s="114"/>
      <c r="E411" s="114"/>
      <c r="F411" s="114"/>
      <c r="G411" s="114"/>
      <c r="H411" s="114"/>
      <c r="I411" s="114"/>
      <c r="J411" s="114"/>
      <c r="K411" s="114"/>
      <c r="L411" s="114"/>
    </row>
    <row r="412" spans="2:12">
      <c r="B412" s="113"/>
      <c r="C412" s="113"/>
      <c r="D412" s="114"/>
      <c r="E412" s="114"/>
      <c r="F412" s="114"/>
      <c r="G412" s="114"/>
      <c r="H412" s="114"/>
      <c r="I412" s="114"/>
      <c r="J412" s="114"/>
      <c r="K412" s="114"/>
      <c r="L412" s="114"/>
    </row>
    <row r="413" spans="2:12">
      <c r="B413" s="113"/>
      <c r="C413" s="113"/>
      <c r="D413" s="114"/>
      <c r="E413" s="114"/>
      <c r="F413" s="114"/>
      <c r="G413" s="114"/>
      <c r="H413" s="114"/>
      <c r="I413" s="114"/>
      <c r="J413" s="114"/>
      <c r="K413" s="114"/>
      <c r="L413" s="114"/>
    </row>
    <row r="414" spans="2:12">
      <c r="B414" s="113"/>
      <c r="C414" s="113"/>
      <c r="D414" s="114"/>
      <c r="E414" s="114"/>
      <c r="F414" s="114"/>
      <c r="G414" s="114"/>
      <c r="H414" s="114"/>
      <c r="I414" s="114"/>
      <c r="J414" s="114"/>
      <c r="K414" s="114"/>
      <c r="L414" s="114"/>
    </row>
    <row r="415" spans="2:12">
      <c r="B415" s="113"/>
      <c r="C415" s="113"/>
      <c r="D415" s="114"/>
      <c r="E415" s="114"/>
      <c r="F415" s="114"/>
      <c r="G415" s="114"/>
      <c r="H415" s="114"/>
      <c r="I415" s="114"/>
      <c r="J415" s="114"/>
      <c r="K415" s="114"/>
      <c r="L415" s="114"/>
    </row>
    <row r="416" spans="2:12">
      <c r="B416" s="113"/>
      <c r="C416" s="113"/>
      <c r="D416" s="114"/>
      <c r="E416" s="114"/>
      <c r="F416" s="114"/>
      <c r="G416" s="114"/>
      <c r="H416" s="114"/>
      <c r="I416" s="114"/>
      <c r="J416" s="114"/>
      <c r="K416" s="114"/>
      <c r="L416" s="114"/>
    </row>
    <row r="417" spans="2:12">
      <c r="B417" s="113"/>
      <c r="C417" s="113"/>
      <c r="D417" s="114"/>
      <c r="E417" s="114"/>
      <c r="F417" s="114"/>
      <c r="G417" s="114"/>
      <c r="H417" s="114"/>
      <c r="I417" s="114"/>
      <c r="J417" s="114"/>
      <c r="K417" s="114"/>
      <c r="L417" s="114"/>
    </row>
    <row r="418" spans="2:12">
      <c r="B418" s="113"/>
      <c r="C418" s="113"/>
      <c r="D418" s="114"/>
      <c r="E418" s="114"/>
      <c r="F418" s="114"/>
      <c r="G418" s="114"/>
      <c r="H418" s="114"/>
      <c r="I418" s="114"/>
      <c r="J418" s="114"/>
      <c r="K418" s="114"/>
      <c r="L418" s="114"/>
    </row>
    <row r="419" spans="2:12">
      <c r="B419" s="113"/>
      <c r="C419" s="113"/>
      <c r="D419" s="114"/>
      <c r="E419" s="114"/>
      <c r="F419" s="114"/>
      <c r="G419" s="114"/>
      <c r="H419" s="114"/>
      <c r="I419" s="114"/>
      <c r="J419" s="114"/>
      <c r="K419" s="114"/>
      <c r="L419" s="114"/>
    </row>
    <row r="420" spans="2:12">
      <c r="B420" s="113"/>
      <c r="C420" s="113"/>
      <c r="D420" s="114"/>
      <c r="E420" s="114"/>
      <c r="F420" s="114"/>
      <c r="G420" s="114"/>
      <c r="H420" s="114"/>
      <c r="I420" s="114"/>
      <c r="J420" s="114"/>
      <c r="K420" s="114"/>
      <c r="L420" s="114"/>
    </row>
    <row r="421" spans="2:12">
      <c r="B421" s="113"/>
      <c r="C421" s="113"/>
      <c r="D421" s="114"/>
      <c r="E421" s="114"/>
      <c r="F421" s="114"/>
      <c r="G421" s="114"/>
      <c r="H421" s="114"/>
      <c r="I421" s="114"/>
      <c r="J421" s="114"/>
      <c r="K421" s="114"/>
      <c r="L421" s="114"/>
    </row>
    <row r="422" spans="2:12">
      <c r="B422" s="113"/>
      <c r="C422" s="113"/>
      <c r="D422" s="114"/>
      <c r="E422" s="114"/>
      <c r="F422" s="114"/>
      <c r="G422" s="114"/>
      <c r="H422" s="114"/>
      <c r="I422" s="114"/>
      <c r="J422" s="114"/>
      <c r="K422" s="114"/>
      <c r="L422" s="114"/>
    </row>
    <row r="423" spans="2:12">
      <c r="B423" s="113"/>
      <c r="C423" s="113"/>
      <c r="D423" s="114"/>
      <c r="E423" s="114"/>
      <c r="F423" s="114"/>
      <c r="G423" s="114"/>
      <c r="H423" s="114"/>
      <c r="I423" s="114"/>
      <c r="J423" s="114"/>
      <c r="K423" s="114"/>
      <c r="L423" s="114"/>
    </row>
    <row r="424" spans="2:12">
      <c r="B424" s="113"/>
      <c r="C424" s="113"/>
      <c r="D424" s="114"/>
      <c r="E424" s="114"/>
      <c r="F424" s="114"/>
      <c r="G424" s="114"/>
      <c r="H424" s="114"/>
      <c r="I424" s="114"/>
      <c r="J424" s="114"/>
      <c r="K424" s="114"/>
      <c r="L424" s="114"/>
    </row>
    <row r="425" spans="2:12">
      <c r="B425" s="113"/>
      <c r="C425" s="113"/>
      <c r="D425" s="114"/>
      <c r="E425" s="114"/>
      <c r="F425" s="114"/>
      <c r="G425" s="114"/>
      <c r="H425" s="114"/>
      <c r="I425" s="114"/>
      <c r="J425" s="114"/>
      <c r="K425" s="114"/>
      <c r="L425" s="114"/>
    </row>
    <row r="426" spans="2:12">
      <c r="B426" s="113"/>
      <c r="C426" s="113"/>
      <c r="D426" s="114"/>
      <c r="E426" s="114"/>
      <c r="F426" s="114"/>
      <c r="G426" s="114"/>
      <c r="H426" s="114"/>
      <c r="I426" s="114"/>
      <c r="J426" s="114"/>
      <c r="K426" s="114"/>
      <c r="L426" s="114"/>
    </row>
    <row r="427" spans="2:12">
      <c r="B427" s="113"/>
      <c r="C427" s="113"/>
      <c r="D427" s="114"/>
      <c r="E427" s="114"/>
      <c r="F427" s="114"/>
      <c r="G427" s="114"/>
      <c r="H427" s="114"/>
      <c r="I427" s="114"/>
      <c r="J427" s="114"/>
      <c r="K427" s="114"/>
      <c r="L427" s="114"/>
    </row>
    <row r="428" spans="2:12">
      <c r="B428" s="113"/>
      <c r="C428" s="113"/>
      <c r="D428" s="114"/>
      <c r="E428" s="114"/>
      <c r="F428" s="114"/>
      <c r="G428" s="114"/>
      <c r="H428" s="114"/>
      <c r="I428" s="114"/>
      <c r="J428" s="114"/>
      <c r="K428" s="114"/>
      <c r="L428" s="114"/>
    </row>
    <row r="429" spans="2:12">
      <c r="B429" s="113"/>
      <c r="C429" s="113"/>
      <c r="D429" s="114"/>
      <c r="E429" s="114"/>
      <c r="F429" s="114"/>
      <c r="G429" s="114"/>
      <c r="H429" s="114"/>
      <c r="I429" s="114"/>
      <c r="J429" s="114"/>
      <c r="K429" s="114"/>
      <c r="L429" s="114"/>
    </row>
    <row r="430" spans="2:12">
      <c r="B430" s="113"/>
      <c r="C430" s="113"/>
      <c r="D430" s="114"/>
      <c r="E430" s="114"/>
      <c r="F430" s="114"/>
      <c r="G430" s="114"/>
      <c r="H430" s="114"/>
      <c r="I430" s="114"/>
      <c r="J430" s="114"/>
      <c r="K430" s="114"/>
      <c r="L430" s="114"/>
    </row>
    <row r="431" spans="2:12">
      <c r="B431" s="113"/>
      <c r="C431" s="113"/>
      <c r="D431" s="114"/>
      <c r="E431" s="114"/>
      <c r="F431" s="114"/>
      <c r="G431" s="114"/>
      <c r="H431" s="114"/>
      <c r="I431" s="114"/>
      <c r="J431" s="114"/>
      <c r="K431" s="114"/>
      <c r="L431" s="11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elements/1.1/"/>
    <ds:schemaRef ds:uri="http://purl.org/dc/dcmitype/"/>
    <ds:schemaRef ds:uri="a46656d4-8850-49b3-aebd-68bd05f7f43d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2021-04-04T11:24:10Z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