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O81" i="69" l="1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Q25" i="59"/>
  <c r="Q24" i="59"/>
  <c r="Q23" i="59"/>
  <c r="Q21" i="59"/>
  <c r="Q20" i="59"/>
  <c r="Q19" i="59"/>
  <c r="Q18" i="59"/>
  <c r="Q17" i="59"/>
  <c r="Q16" i="59"/>
  <c r="Q15" i="59"/>
  <c r="Q14" i="59"/>
  <c r="Q13" i="59"/>
  <c r="Q12" i="59"/>
  <c r="Q11" i="59"/>
  <c r="J12" i="58"/>
  <c r="J11" i="58"/>
  <c r="J10" i="58"/>
  <c r="K13" i="58" s="1"/>
  <c r="K15" i="58"/>
  <c r="K11" i="58"/>
  <c r="K10" i="58"/>
  <c r="C24" i="88"/>
  <c r="C23" i="88" s="1"/>
  <c r="C13" i="88"/>
  <c r="C12" i="88" s="1"/>
  <c r="C11" i="88"/>
  <c r="K12" i="58" l="1"/>
  <c r="K14" i="58"/>
  <c r="C10" i="88"/>
  <c r="C42" i="88" l="1"/>
  <c r="D10" i="88" l="1"/>
  <c r="P79" i="69"/>
  <c r="P75" i="69"/>
  <c r="P71" i="69"/>
  <c r="P67" i="69"/>
  <c r="P63" i="69"/>
  <c r="P59" i="69"/>
  <c r="P55" i="69"/>
  <c r="P51" i="69"/>
  <c r="P47" i="69"/>
  <c r="P43" i="69"/>
  <c r="P39" i="69"/>
  <c r="P35" i="69"/>
  <c r="P31" i="69"/>
  <c r="P27" i="69"/>
  <c r="P23" i="69"/>
  <c r="P19" i="69"/>
  <c r="P15" i="69"/>
  <c r="P11" i="69"/>
  <c r="R24" i="59"/>
  <c r="R19" i="59"/>
  <c r="R15" i="59"/>
  <c r="R11" i="59"/>
  <c r="P56" i="69"/>
  <c r="P36" i="69"/>
  <c r="P24" i="69"/>
  <c r="P12" i="69"/>
  <c r="R16" i="59"/>
  <c r="P78" i="69"/>
  <c r="P74" i="69"/>
  <c r="P70" i="69"/>
  <c r="P66" i="69"/>
  <c r="P62" i="69"/>
  <c r="P58" i="69"/>
  <c r="P54" i="69"/>
  <c r="P50" i="69"/>
  <c r="P46" i="69"/>
  <c r="P42" i="69"/>
  <c r="P38" i="69"/>
  <c r="P34" i="69"/>
  <c r="P30" i="69"/>
  <c r="P26" i="69"/>
  <c r="P22" i="69"/>
  <c r="P18" i="69"/>
  <c r="P14" i="69"/>
  <c r="R23" i="59"/>
  <c r="R18" i="59"/>
  <c r="R14" i="59"/>
  <c r="P80" i="69"/>
  <c r="P76" i="69"/>
  <c r="P72" i="69"/>
  <c r="P68" i="69"/>
  <c r="P60" i="69"/>
  <c r="P52" i="69"/>
  <c r="P44" i="69"/>
  <c r="P32" i="69"/>
  <c r="P20" i="69"/>
  <c r="R25" i="59"/>
  <c r="R12" i="59"/>
  <c r="P81" i="69"/>
  <c r="P77" i="69"/>
  <c r="P73" i="69"/>
  <c r="P69" i="69"/>
  <c r="P65" i="69"/>
  <c r="P61" i="69"/>
  <c r="P57" i="69"/>
  <c r="P53" i="69"/>
  <c r="P49" i="69"/>
  <c r="P45" i="69"/>
  <c r="P41" i="69"/>
  <c r="P37" i="69"/>
  <c r="P33" i="69"/>
  <c r="P29" i="69"/>
  <c r="P25" i="69"/>
  <c r="P21" i="69"/>
  <c r="P17" i="69"/>
  <c r="P13" i="69"/>
  <c r="R21" i="59"/>
  <c r="R17" i="59"/>
  <c r="R13" i="59"/>
  <c r="P64" i="69"/>
  <c r="P48" i="69"/>
  <c r="P40" i="69"/>
  <c r="P28" i="69"/>
  <c r="P16" i="69"/>
  <c r="R20" i="59"/>
  <c r="D13" i="88"/>
  <c r="L14" i="58"/>
  <c r="L10" i="58"/>
  <c r="L13" i="58"/>
  <c r="L12" i="58"/>
  <c r="L15" i="58"/>
  <c r="L11" i="58"/>
  <c r="D24" i="88"/>
  <c r="D42" i="88"/>
  <c r="D11" i="88"/>
  <c r="D23" i="88"/>
  <c r="D38" i="88"/>
  <c r="D12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00930]}"/>
    <s v="{[Medida].[Medida].&amp;[2]}"/>
    <s v="{[Keren].[Keren].[All]}"/>
    <s v="{[Cheshbon KM].[Hie Peilut].[Peilut 7].&amp;[Kod_Peilut_L7_626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2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  <mdx n="0" f="v">
      <t c="3" si="35">
        <n x="1" s="1"/>
        <n x="45"/>
        <n x="34"/>
      </t>
    </mdx>
  </mdxMetadata>
  <valueMetadata count="6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</valueMetadata>
</metadata>
</file>

<file path=xl/sharedStrings.xml><?xml version="1.0" encoding="utf-8"?>
<sst xmlns="http://schemas.openxmlformats.org/spreadsheetml/2006/main" count="1874" uniqueCount="406">
  <si>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</si>
  <si>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</si>
  <si>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</si>
  <si>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</si>
  <si>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</si>
  <si>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</si>
  <si>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</si>
  <si>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</si>
  <si>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</si>
  <si>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</si>
  <si>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</si>
  <si>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</si>
  <si>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</si>
  <si>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</si>
  <si>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</si>
  <si>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</si>
  <si>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</si>
  <si>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</si>
  <si>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</si>
  <si>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</si>
  <si>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</si>
  <si>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</si>
  <si>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</si>
  <si>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גילון</t>
  </si>
  <si>
    <t>סה"כ תעודות התחייבות ממשלתיות</t>
  </si>
  <si>
    <t>אחר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</si>
  <si>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</si>
  <si>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</si>
  <si>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</si>
  <si>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</si>
  <si>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</si>
  <si>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</si>
  <si>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</si>
  <si>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</si>
  <si>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</si>
  <si>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</si>
  <si>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</si>
  <si>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</si>
  <si>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</si>
  <si>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</si>
  <si>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</si>
  <si>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</si>
  <si>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</si>
  <si>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</si>
  <si>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</si>
  <si>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</si>
  <si>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</si>
  <si>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</si>
  <si>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</si>
  <si>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</si>
  <si>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</si>
  <si>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</si>
  <si>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</si>
  <si>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</si>
  <si>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</si>
  <si>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</si>
  <si>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</si>
  <si>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</si>
  <si>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</si>
  <si>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</si>
  <si>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</si>
  <si>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</si>
  <si>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</si>
  <si>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</si>
  <si>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</si>
  <si>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</si>
  <si>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</si>
  <si>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</si>
  <si>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</si>
  <si>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</si>
  <si>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</si>
  <si>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</si>
  <si>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</si>
  <si>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</si>
  <si>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</si>
  <si>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</si>
  <si>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</si>
  <si>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</si>
  <si>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</si>
  <si>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</si>
  <si>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</si>
  <si>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</si>
  <si>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</si>
  <si>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</si>
  <si>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</si>
  <si>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</si>
  <si>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</si>
  <si>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</si>
  <si>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</si>
  <si>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</si>
  <si>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</si>
  <si>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</si>
  <si>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</si>
  <si>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</si>
  <si>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</si>
  <si>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</si>
  <si>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</si>
  <si>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</si>
  <si>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</si>
  <si>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</si>
  <si>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</si>
  <si>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</si>
  <si>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</si>
  <si>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</si>
  <si>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</si>
  <si>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</si>
  <si>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</si>
  <si>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</si>
  <si>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</si>
  <si>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</si>
  <si>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</si>
  <si>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</si>
  <si>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</si>
  <si>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</si>
  <si>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</si>
  <si>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</si>
  <si>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</si>
  <si>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</si>
  <si>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</si>
  <si>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</si>
  <si>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</si>
  <si>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</si>
  <si>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</si>
  <si>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</si>
  <si>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</si>
  <si>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</si>
  <si>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</si>
  <si>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</si>
  <si>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</si>
  <si>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</si>
  <si>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</si>
  <si>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</si>
  <si>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</si>
  <si>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</si>
  <si>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</si>
  <si>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</si>
  <si>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</si>
  <si>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</si>
  <si>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</si>
  <si>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</si>
  <si>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</si>
  <si>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</si>
  <si>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</si>
  <si>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</si>
  <si>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</si>
  <si>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</si>
  <si>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</si>
  <si>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</si>
  <si>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</si>
  <si>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</si>
  <si>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</si>
  <si>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</si>
  <si>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</si>
  <si>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</si>
  <si>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</si>
  <si>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</si>
  <si>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</si>
  <si>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</si>
  <si>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</si>
  <si>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</si>
  <si>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</si>
  <si>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</si>
  <si>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</si>
  <si>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</si>
  <si>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</si>
  <si>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</si>
  <si>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</si>
  <si>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</si>
  <si>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</si>
  <si>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</si>
  <si>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</si>
  <si>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</si>
  <si>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</si>
  <si>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</si>
  <si>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</si>
  <si>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</si>
  <si>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</si>
  <si>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</si>
  <si>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</si>
  <si>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</si>
  <si>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</si>
  <si>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</si>
  <si>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</si>
  <si>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</si>
  <si>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</si>
  <si>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</si>
  <si>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</si>
  <si>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</si>
  <si>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</si>
  <si>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</si>
  <si>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</si>
  <si>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</si>
  <si>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</si>
  <si>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</si>
  <si>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</si>
  <si>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</si>
  <si>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</si>
  <si>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</si>
  <si>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</si>
  <si>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</si>
  <si>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</si>
  <si>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</si>
  <si>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</si>
  <si>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</si>
  <si>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</si>
  <si>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</si>
  <si>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</si>
  <si>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</si>
  <si>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</si>
  <si>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</si>
  <si>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</si>
  <si>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</si>
  <si>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</si>
  <si>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</si>
  <si>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</si>
  <si>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</si>
  <si>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</si>
  <si>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</si>
  <si>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</si>
  <si>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30/09/2020</t>
  </si>
  <si>
    <t>מגדל מקפת קרנות פנסיה וקופות גמל בע"מ</t>
  </si>
  <si>
    <t>מגדל מקפת אישית (מספר אוצר 162) - מסלול שקלי טווח קצר</t>
  </si>
  <si>
    <t>מקמ 1020</t>
  </si>
  <si>
    <t>8201022</t>
  </si>
  <si>
    <t>RF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</si>
  <si>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</si>
  <si>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</si>
  <si>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</si>
  <si>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</si>
  <si>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</si>
  <si>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</si>
  <si>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</si>
  <si>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</si>
  <si>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811</t>
  </si>
  <si>
    <t>8210817</t>
  </si>
  <si>
    <t>מקמ 911</t>
  </si>
  <si>
    <t>8210916</t>
  </si>
  <si>
    <t>ממשל משתנה 1121</t>
  </si>
  <si>
    <t>1127646</t>
  </si>
  <si>
    <t>ממשלתי משתנה 526</t>
  </si>
  <si>
    <t>1141795</t>
  </si>
  <si>
    <t>ערד 2024 סדרה 8761</t>
  </si>
  <si>
    <t>8287617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</si>
  <si>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</si>
  <si>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</si>
  <si>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</si>
  <si>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</si>
  <si>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</si>
  <si>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</si>
  <si>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</si>
  <si>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</si>
  <si>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</si>
  <si>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</si>
  <si>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</si>
  <si>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</si>
  <si>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</si>
  <si>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</si>
  <si>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</si>
  <si>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</si>
  <si>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</si>
  <si>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</si>
  <si>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</si>
  <si>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</si>
  <si>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8801</t>
  </si>
  <si>
    <t>71120935</t>
  </si>
  <si>
    <t>ערד 8802</t>
  </si>
  <si>
    <t>ערד 8803</t>
  </si>
  <si>
    <t>71121057</t>
  </si>
  <si>
    <t>ערד 8805</t>
  </si>
  <si>
    <t>ערד 8807</t>
  </si>
  <si>
    <t>3236000</t>
  </si>
  <si>
    <t>ערד 8809</t>
  </si>
  <si>
    <t>3322000</t>
  </si>
  <si>
    <t>ערד 8811</t>
  </si>
  <si>
    <t>98811000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</si>
  <si>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</si>
  <si>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</si>
  <si>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</si>
  <si>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</si>
  <si>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</si>
  <si>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</si>
  <si>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</si>
  <si>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</si>
  <si>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</si>
  <si>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</si>
  <si>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</si>
  <si>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</si>
  <si>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</si>
  <si>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</si>
  <si>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</si>
  <si>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</si>
  <si>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</si>
  <si>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</si>
  <si>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</si>
  <si>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</si>
  <si>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8829</t>
  </si>
  <si>
    <t>9882900</t>
  </si>
  <si>
    <t>ערד 8832</t>
  </si>
  <si>
    <t>8831000</t>
  </si>
  <si>
    <t>ערד 8833</t>
  </si>
  <si>
    <t>8833000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</si>
  <si>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</si>
  <si>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</si>
  <si>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</si>
  <si>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</si>
  <si>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</si>
  <si>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</si>
  <si>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</si>
  <si>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</si>
  <si>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8843</t>
  </si>
  <si>
    <t>8843000</t>
  </si>
  <si>
    <t>ערד 8844</t>
  </si>
  <si>
    <t>8844000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</si>
  <si>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</si>
  <si>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</si>
  <si>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</si>
  <si>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</si>
  <si>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</si>
  <si>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</si>
  <si>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</si>
  <si>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</si>
  <si>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8854</t>
  </si>
  <si>
    <t>8854000</t>
  </si>
  <si>
    <t>ערד 8855</t>
  </si>
  <si>
    <t>88550000</t>
  </si>
  <si>
    <t>ערד 8858</t>
  </si>
  <si>
    <t>88580000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</si>
  <si>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</si>
  <si>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</si>
  <si>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</si>
  <si>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</si>
  <si>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</si>
  <si>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</si>
  <si>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</si>
  <si>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</si>
  <si>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</si>
  <si>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</si>
  <si>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</si>
  <si>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</si>
  <si>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</si>
  <si>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</si>
  <si>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</si>
  <si>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</si>
  <si>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</si>
  <si>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</si>
  <si>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</si>
  <si>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</si>
  <si>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8877</t>
  </si>
  <si>
    <t>88770000</t>
  </si>
  <si>
    <t>ערד 8880</t>
  </si>
  <si>
    <t>88800000</t>
  </si>
  <si>
    <t>ערד 8882</t>
  </si>
  <si>
    <t>88820000</t>
  </si>
  <si>
    <t>ערד 8883</t>
  </si>
  <si>
    <t>88830000</t>
  </si>
  <si>
    <t>ערד 8888</t>
  </si>
  <si>
    <t>88880000</t>
  </si>
  <si>
    <t>ערד 8889</t>
  </si>
  <si>
    <t>88890000</t>
  </si>
  <si>
    <t>ערד סדרה 2024  8758  4.8%</t>
  </si>
  <si>
    <t>8287583</t>
  </si>
  <si>
    <t>ערד סדרה 8756 2024 4.8%</t>
  </si>
  <si>
    <t>8287567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</si>
  <si>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</si>
  <si>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</si>
  <si>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</si>
  <si>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</si>
  <si>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</si>
  <si>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</si>
  <si>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</si>
  <si>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</si>
  <si>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</si>
  <si>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</si>
  <si>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</si>
  <si>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</si>
  <si>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</si>
  <si>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</si>
  <si>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</si>
  <si>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</si>
  <si>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34110000</t>
  </si>
  <si>
    <t>ilAAA</t>
  </si>
  <si>
    <t>מעלות S&amp;P</t>
  </si>
  <si>
    <t>30110000</t>
  </si>
  <si>
    <t>בנק מזרחי טפחות בע"מ</t>
  </si>
  <si>
    <t>30120000</t>
  </si>
  <si>
    <t>סה"כ תעודות חוב מסחריות</t>
  </si>
  <si>
    <t>סה"כ אגרות חוב קונצרניות</t>
  </si>
  <si>
    <t>סה"כ מניות</t>
  </si>
  <si>
    <t>סה"כ קרנות סל</t>
  </si>
  <si>
    <t>סה"כ תעודות השתתפות בקרנות נאמנות</t>
  </si>
  <si>
    <t>סה"כ כתבי אופציה</t>
  </si>
  <si>
    <t>סה"כ אופציות</t>
  </si>
  <si>
    <t>סה"כ חוזים עתידיים</t>
  </si>
  <si>
    <t>סה"כ מוצרים מובנים</t>
  </si>
  <si>
    <t>סה"כ אג"ח קונצרני</t>
  </si>
  <si>
    <t xml:space="preserve">סה"כ קרנות השקעה </t>
  </si>
  <si>
    <t xml:space="preserve">סה"כ חוזים עתידיים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</si>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</sst>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6" fillId="0" borderId="23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67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4" xfId="13" applyFont="1" applyBorder="1" applyAlignment="1">
      <alignment horizontal="right"/>
    </xf>
    <xf numFmtId="10" fontId="5" fillId="0" borderId="24" xfId="14" applyNumberFormat="1" applyFont="1" applyBorder="1" applyAlignment="1">
      <alignment horizontal="center"/>
    </xf>
    <xf numFmtId="2" fontId="5" fillId="0" borderId="24" xfId="7" applyNumberFormat="1" applyFont="1" applyBorder="1" applyAlignment="1">
      <alignment horizontal="right"/>
    </xf>
    <xf numFmtId="168" fontId="5" fillId="0" borderId="24" xfId="7" applyNumberFormat="1" applyFont="1" applyBorder="1" applyAlignment="1">
      <alignment horizontal="center"/>
    </xf>
    <xf numFmtId="0" fontId="27" fillId="0" borderId="0" xfId="0" applyFont="1"/>
    <xf numFmtId="2" fontId="27" fillId="0" borderId="0" xfId="0" applyNumberFormat="1" applyFont="1"/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198120</xdr:colOff>
      <xdr:row>50</xdr:row>
      <xdr:rowOff>0</xdr:rowOff>
    </xdr:from>
    <xdr:to>
      <xdr:col>30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Y66"/>
  <sheetViews>
    <sheetView rightToLeft="1" tabSelected="1" workbookViewId="0"/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5" width="6.7109375" style="9" customWidth="1"/>
    <col min="26" max="28" width="7.7109375" style="9" customWidth="1"/>
    <col min="29" max="29" width="7.140625" style="9" customWidth="1"/>
    <col min="30" max="30" width="6" style="9" customWidth="1"/>
    <col min="31" max="31" width="8.140625" style="9" customWidth="1"/>
    <col min="32" max="32" width="6.28515625" style="9" customWidth="1"/>
    <col min="33" max="33" width="8" style="9" customWidth="1"/>
    <col min="34" max="34" width="8.7109375" style="9" customWidth="1"/>
    <col min="35" max="35" width="10" style="9" customWidth="1"/>
    <col min="36" max="36" width="9.5703125" style="9" customWidth="1"/>
    <col min="37" max="37" width="6.140625" style="9" customWidth="1"/>
    <col min="38" max="39" width="5.7109375" style="9" customWidth="1"/>
    <col min="40" max="40" width="6.85546875" style="9" customWidth="1"/>
    <col min="41" max="41" width="6.42578125" style="9" customWidth="1"/>
    <col min="42" max="42" width="6.7109375" style="9" customWidth="1"/>
    <col min="43" max="43" width="7.28515625" style="9" customWidth="1"/>
    <col min="44" max="55" width="5.7109375" style="9" customWidth="1"/>
    <col min="56" max="16384" width="9.140625" style="9"/>
  </cols>
  <sheetData>
    <row r="1" spans="1:25">
      <c r="B1" s="47" t="s">
        <v>149</v>
      </c>
      <c r="C1" s="68" t="s" vm="1">
        <v>219</v>
      </c>
    </row>
    <row r="2" spans="1:25">
      <c r="B2" s="47" t="s">
        <v>148</v>
      </c>
      <c r="C2" s="68" t="s">
        <v>220</v>
      </c>
    </row>
    <row r="3" spans="1:25">
      <c r="B3" s="47" t="s">
        <v>150</v>
      </c>
      <c r="C3" s="68" t="s">
        <v>221</v>
      </c>
    </row>
    <row r="4" spans="1:25">
      <c r="B4" s="47" t="s">
        <v>151</v>
      </c>
      <c r="C4" s="68">
        <v>2143</v>
      </c>
    </row>
    <row r="6" spans="1:25" ht="26.25" customHeight="1">
      <c r="B6" s="109" t="s">
        <v>165</v>
      </c>
      <c r="C6" s="110"/>
      <c r="D6" s="111"/>
    </row>
    <row r="7" spans="1:25" s="10" customFormat="1">
      <c r="B7" s="22"/>
      <c r="C7" s="23" t="s">
        <v>81</v>
      </c>
      <c r="D7" s="24" t="s">
        <v>79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s="10" customFormat="1">
      <c r="B8" s="22"/>
      <c r="C8" s="25" t="s">
        <v>203</v>
      </c>
      <c r="D8" s="26" t="s">
        <v>19</v>
      </c>
    </row>
    <row r="9" spans="1:25" s="11" customFormat="1" ht="18" customHeight="1">
      <c r="B9" s="36"/>
      <c r="C9" s="19" t="s">
        <v>0</v>
      </c>
      <c r="D9" s="27" t="s">
        <v>1</v>
      </c>
    </row>
    <row r="10" spans="1:25" s="11" customFormat="1" ht="18" customHeight="1">
      <c r="B10" s="55" t="s">
        <v>164</v>
      </c>
      <c r="C10" s="97">
        <f>C11+C12+C23</f>
        <v>234611.47298898705</v>
      </c>
      <c r="D10" s="98">
        <f t="shared" ref="D10:D13" si="0">C10/$C$42</f>
        <v>1</v>
      </c>
    </row>
    <row r="11" spans="1:25">
      <c r="A11" s="43" t="s">
        <v>111</v>
      </c>
      <c r="B11" s="28" t="s">
        <v>166</v>
      </c>
      <c r="C11" s="97">
        <f>מזומנים!J10</f>
        <v>24026.013047852004</v>
      </c>
      <c r="D11" s="98">
        <f t="shared" si="0"/>
        <v>0.10240766464553852</v>
      </c>
    </row>
    <row r="12" spans="1:25">
      <c r="B12" s="28" t="s">
        <v>167</v>
      </c>
      <c r="C12" s="97">
        <f>C13</f>
        <v>148778.98862113504</v>
      </c>
      <c r="D12" s="98">
        <f t="shared" si="0"/>
        <v>0.63415052437831509</v>
      </c>
    </row>
    <row r="13" spans="1:25">
      <c r="A13" s="45" t="s">
        <v>111</v>
      </c>
      <c r="B13" s="29" t="s">
        <v>42</v>
      </c>
      <c r="C13" s="97">
        <f>'תעודות התחייבות ממשלתיות'!O11</f>
        <v>148778.98862113504</v>
      </c>
      <c r="D13" s="98">
        <f t="shared" si="0"/>
        <v>0.63415052437831509</v>
      </c>
    </row>
    <row r="14" spans="1:25">
      <c r="A14" s="45" t="s">
        <v>111</v>
      </c>
      <c r="B14" s="29" t="s">
        <v>43</v>
      </c>
      <c r="C14" s="97" t="s" vm="2">
        <v>372</v>
      </c>
      <c r="D14" s="98" t="s" vm="3">
        <v>372</v>
      </c>
    </row>
    <row r="15" spans="1:25">
      <c r="A15" s="45" t="s">
        <v>111</v>
      </c>
      <c r="B15" s="29" t="s">
        <v>44</v>
      </c>
      <c r="C15" s="97" t="s" vm="4">
        <v>372</v>
      </c>
      <c r="D15" s="98" t="s" vm="5">
        <v>372</v>
      </c>
    </row>
    <row r="16" spans="1:25">
      <c r="A16" s="45" t="s">
        <v>111</v>
      </c>
      <c r="B16" s="29" t="s">
        <v>45</v>
      </c>
      <c r="C16" s="97" t="s" vm="6">
        <v>372</v>
      </c>
      <c r="D16" s="98" t="s" vm="7">
        <v>372</v>
      </c>
    </row>
    <row r="17" spans="1:4">
      <c r="A17" s="45" t="s">
        <v>111</v>
      </c>
      <c r="B17" s="29" t="s">
        <v>216</v>
      </c>
      <c r="C17" s="97" t="s" vm="8">
        <v>372</v>
      </c>
      <c r="D17" s="98" t="s" vm="9">
        <v>372</v>
      </c>
    </row>
    <row r="18" spans="1:4">
      <c r="A18" s="45" t="s">
        <v>111</v>
      </c>
      <c r="B18" s="29" t="s">
        <v>46</v>
      </c>
      <c r="C18" s="97" t="s" vm="10">
        <v>372</v>
      </c>
      <c r="D18" s="98" t="s" vm="11">
        <v>372</v>
      </c>
    </row>
    <row r="19" spans="1:4">
      <c r="A19" s="45" t="s">
        <v>111</v>
      </c>
      <c r="B19" s="29" t="s">
        <v>47</v>
      </c>
      <c r="C19" s="97" t="s" vm="12">
        <v>372</v>
      </c>
      <c r="D19" s="98" t="s" vm="13">
        <v>372</v>
      </c>
    </row>
    <row r="20" spans="1:4">
      <c r="A20" s="45" t="s">
        <v>111</v>
      </c>
      <c r="B20" s="29" t="s">
        <v>48</v>
      </c>
      <c r="C20" s="97" t="s" vm="14">
        <v>372</v>
      </c>
      <c r="D20" s="98" t="s" vm="15">
        <v>372</v>
      </c>
    </row>
    <row r="21" spans="1:4">
      <c r="A21" s="45" t="s">
        <v>111</v>
      </c>
      <c r="B21" s="29" t="s">
        <v>49</v>
      </c>
      <c r="C21" s="97" t="s" vm="16">
        <v>372</v>
      </c>
      <c r="D21" s="98" t="s" vm="17">
        <v>372</v>
      </c>
    </row>
    <row r="22" spans="1:4">
      <c r="A22" s="45" t="s">
        <v>111</v>
      </c>
      <c r="B22" s="29" t="s">
        <v>50</v>
      </c>
      <c r="C22" s="97" t="s" vm="18">
        <v>372</v>
      </c>
      <c r="D22" s="98" t="s" vm="19">
        <v>372</v>
      </c>
    </row>
    <row r="23" spans="1:4">
      <c r="B23" s="28" t="s">
        <v>168</v>
      </c>
      <c r="C23" s="97">
        <f>C24</f>
        <v>61806.471320000026</v>
      </c>
      <c r="D23" s="98">
        <f t="shared" ref="D23:D24" si="1">C23/$C$42</f>
        <v>0.2634418109761465</v>
      </c>
    </row>
    <row r="24" spans="1:4">
      <c r="A24" s="45" t="s">
        <v>111</v>
      </c>
      <c r="B24" s="29" t="s">
        <v>51</v>
      </c>
      <c r="C24" s="97">
        <f>'לא סחיר- תעודות התחייבות ממשלתי'!M11</f>
        <v>61806.471320000026</v>
      </c>
      <c r="D24" s="98">
        <f t="shared" si="1"/>
        <v>0.2634418109761465</v>
      </c>
    </row>
    <row r="25" spans="1:4">
      <c r="A25" s="45" t="s">
        <v>111</v>
      </c>
      <c r="B25" s="29" t="s">
        <v>52</v>
      </c>
      <c r="C25" s="97" t="s" vm="20">
        <v>372</v>
      </c>
      <c r="D25" s="98" t="s" vm="21">
        <v>372</v>
      </c>
    </row>
    <row r="26" spans="1:4">
      <c r="A26" s="45" t="s">
        <v>111</v>
      </c>
      <c r="B26" s="29" t="s">
        <v>44</v>
      </c>
      <c r="C26" s="97" t="s" vm="22">
        <v>372</v>
      </c>
      <c r="D26" s="98" t="s" vm="23">
        <v>372</v>
      </c>
    </row>
    <row r="27" spans="1:4">
      <c r="A27" s="45" t="s">
        <v>111</v>
      </c>
      <c r="B27" s="29" t="s">
        <v>53</v>
      </c>
      <c r="C27" s="97" t="s" vm="24">
        <v>372</v>
      </c>
      <c r="D27" s="98" t="s" vm="25">
        <v>372</v>
      </c>
    </row>
    <row r="28" spans="1:4">
      <c r="A28" s="45" t="s">
        <v>111</v>
      </c>
      <c r="B28" s="29" t="s">
        <v>54</v>
      </c>
      <c r="C28" s="97" t="s" vm="26">
        <v>372</v>
      </c>
      <c r="D28" s="98" t="s" vm="27">
        <v>372</v>
      </c>
    </row>
    <row r="29" spans="1:4">
      <c r="A29" s="45" t="s">
        <v>111</v>
      </c>
      <c r="B29" s="29" t="s">
        <v>55</v>
      </c>
      <c r="C29" s="97" t="s" vm="28">
        <v>372</v>
      </c>
      <c r="D29" s="98" t="s" vm="29">
        <v>372</v>
      </c>
    </row>
    <row r="30" spans="1:4">
      <c r="A30" s="45" t="s">
        <v>111</v>
      </c>
      <c r="B30" s="29" t="s">
        <v>191</v>
      </c>
      <c r="C30" s="97" t="s" vm="30">
        <v>372</v>
      </c>
      <c r="D30" s="98" t="s" vm="31">
        <v>372</v>
      </c>
    </row>
    <row r="31" spans="1:4">
      <c r="A31" s="45" t="s">
        <v>111</v>
      </c>
      <c r="B31" s="29" t="s">
        <v>76</v>
      </c>
      <c r="C31" s="97" t="s" vm="32">
        <v>372</v>
      </c>
      <c r="D31" s="98" t="s" vm="33">
        <v>372</v>
      </c>
    </row>
    <row r="32" spans="1:4">
      <c r="A32" s="45" t="s">
        <v>111</v>
      </c>
      <c r="B32" s="29" t="s">
        <v>56</v>
      </c>
      <c r="C32" s="97" t="s" vm="34">
        <v>372</v>
      </c>
      <c r="D32" s="98" t="s" vm="35">
        <v>372</v>
      </c>
    </row>
    <row r="33" spans="1:4">
      <c r="A33" s="45" t="s">
        <v>111</v>
      </c>
      <c r="B33" s="28" t="s">
        <v>169</v>
      </c>
      <c r="C33" s="97" t="s" vm="36">
        <v>372</v>
      </c>
      <c r="D33" s="98" t="s" vm="37">
        <v>372</v>
      </c>
    </row>
    <row r="34" spans="1:4">
      <c r="A34" s="45" t="s">
        <v>111</v>
      </c>
      <c r="B34" s="28" t="s">
        <v>170</v>
      </c>
      <c r="C34" s="97" t="s" vm="38">
        <v>372</v>
      </c>
      <c r="D34" s="98" t="s" vm="39">
        <v>372</v>
      </c>
    </row>
    <row r="35" spans="1:4">
      <c r="A35" s="45" t="s">
        <v>111</v>
      </c>
      <c r="B35" s="28" t="s">
        <v>171</v>
      </c>
      <c r="C35" s="97" t="s" vm="40">
        <v>372</v>
      </c>
      <c r="D35" s="98" t="s" vm="41">
        <v>372</v>
      </c>
    </row>
    <row r="36" spans="1:4">
      <c r="A36" s="45" t="s">
        <v>111</v>
      </c>
      <c r="B36" s="46" t="s">
        <v>172</v>
      </c>
      <c r="C36" s="97" t="s" vm="42">
        <v>372</v>
      </c>
      <c r="D36" s="98" t="s" vm="43">
        <v>372</v>
      </c>
    </row>
    <row r="37" spans="1:4">
      <c r="A37" s="45" t="s">
        <v>111</v>
      </c>
      <c r="B37" s="28" t="s">
        <v>173</v>
      </c>
      <c r="C37" s="97" t="s" vm="44">
        <v>372</v>
      </c>
      <c r="D37" s="98" t="s" vm="45">
        <v>372</v>
      </c>
    </row>
    <row r="38" spans="1:4">
      <c r="A38" s="45"/>
      <c r="B38" s="56" t="s">
        <v>175</v>
      </c>
      <c r="C38" s="97">
        <v>0</v>
      </c>
      <c r="D38" s="98">
        <f t="shared" ref="D38" si="2">C38/$C$42</f>
        <v>0</v>
      </c>
    </row>
    <row r="39" spans="1:4">
      <c r="A39" s="45" t="s">
        <v>111</v>
      </c>
      <c r="B39" s="57" t="s">
        <v>176</v>
      </c>
      <c r="C39" s="97" t="s" vm="46">
        <v>372</v>
      </c>
      <c r="D39" s="98" t="s" vm="47">
        <v>372</v>
      </c>
    </row>
    <row r="40" spans="1:4">
      <c r="A40" s="45" t="s">
        <v>111</v>
      </c>
      <c r="B40" s="57" t="s">
        <v>201</v>
      </c>
      <c r="C40" s="97" t="s" vm="48">
        <v>372</v>
      </c>
      <c r="D40" s="98" t="s" vm="49">
        <v>372</v>
      </c>
    </row>
    <row r="41" spans="1:4">
      <c r="A41" s="45" t="s">
        <v>111</v>
      </c>
      <c r="B41" s="57" t="s">
        <v>177</v>
      </c>
      <c r="C41" s="97" t="s" vm="50">
        <v>372</v>
      </c>
      <c r="D41" s="98" t="s" vm="51">
        <v>372</v>
      </c>
    </row>
    <row r="42" spans="1:4">
      <c r="B42" s="57" t="s">
        <v>57</v>
      </c>
      <c r="C42" s="97">
        <f>C38+C10</f>
        <v>234611.47298898705</v>
      </c>
      <c r="D42" s="98">
        <f t="shared" ref="D42" si="3">C42/$C$42</f>
        <v>1</v>
      </c>
    </row>
    <row r="43" spans="1:4">
      <c r="A43" s="45" t="s">
        <v>111</v>
      </c>
      <c r="B43" s="57" t="s">
        <v>174</v>
      </c>
      <c r="C43" s="97"/>
      <c r="D43" s="98"/>
    </row>
    <row r="44" spans="1:4">
      <c r="B44" s="6" t="s">
        <v>80</v>
      </c>
    </row>
    <row r="45" spans="1:4">
      <c r="C45" s="63" t="s">
        <v>156</v>
      </c>
      <c r="D45" s="35" t="s">
        <v>75</v>
      </c>
    </row>
    <row r="46" spans="1:4">
      <c r="C46" s="64" t="s">
        <v>0</v>
      </c>
      <c r="D46" s="24" t="s">
        <v>1</v>
      </c>
    </row>
    <row r="47" spans="1:4">
      <c r="C47" s="99" t="s">
        <v>137</v>
      </c>
      <c r="D47" s="100" vm="52">
        <v>2.4483000000000001</v>
      </c>
    </row>
    <row r="48" spans="1:4">
      <c r="C48" s="99" t="s">
        <v>146</v>
      </c>
      <c r="D48" s="100">
        <v>0.61248464783467715</v>
      </c>
    </row>
    <row r="49" spans="2:4">
      <c r="C49" s="99" t="s">
        <v>142</v>
      </c>
      <c r="D49" s="100" vm="53">
        <v>2.5697000000000001</v>
      </c>
    </row>
    <row r="50" spans="2:4">
      <c r="B50" s="12"/>
      <c r="C50" s="99" t="s">
        <v>373</v>
      </c>
      <c r="D50" s="100" vm="54">
        <v>3.726</v>
      </c>
    </row>
    <row r="51" spans="2:4">
      <c r="C51" s="99" t="s">
        <v>135</v>
      </c>
      <c r="D51" s="100" vm="55">
        <v>4.0258000000000003</v>
      </c>
    </row>
    <row r="52" spans="2:4">
      <c r="C52" s="99" t="s">
        <v>136</v>
      </c>
      <c r="D52" s="100" vm="56">
        <v>4.4108000000000001</v>
      </c>
    </row>
    <row r="53" spans="2:4">
      <c r="C53" s="99" t="s">
        <v>138</v>
      </c>
      <c r="D53" s="100">
        <v>0.44400000000000001</v>
      </c>
    </row>
    <row r="54" spans="2:4">
      <c r="C54" s="99" t="s">
        <v>143</v>
      </c>
      <c r="D54" s="100" vm="57">
        <v>3.2545999999999999</v>
      </c>
    </row>
    <row r="55" spans="2:4">
      <c r="C55" s="99" t="s">
        <v>144</v>
      </c>
      <c r="D55" s="100">
        <v>0.15553456248276734</v>
      </c>
    </row>
    <row r="56" spans="2:4">
      <c r="C56" s="99" t="s">
        <v>141</v>
      </c>
      <c r="D56" s="100" vm="58">
        <v>0.54069999999999996</v>
      </c>
    </row>
    <row r="57" spans="2:4">
      <c r="C57" s="99" t="s">
        <v>374</v>
      </c>
      <c r="D57" s="100">
        <v>2.2755332999999998</v>
      </c>
    </row>
    <row r="58" spans="2:4">
      <c r="C58" s="99" t="s">
        <v>140</v>
      </c>
      <c r="D58" s="100" vm="59">
        <v>0.38080000000000003</v>
      </c>
    </row>
    <row r="59" spans="2:4">
      <c r="C59" s="99" t="s">
        <v>133</v>
      </c>
      <c r="D59" s="100" vm="60">
        <v>3.4409999999999998</v>
      </c>
    </row>
    <row r="60" spans="2:4">
      <c r="C60" s="99" t="s">
        <v>147</v>
      </c>
      <c r="D60" s="100" vm="61">
        <v>0.20399999999999999</v>
      </c>
    </row>
    <row r="61" spans="2:4">
      <c r="C61" s="99" t="s">
        <v>375</v>
      </c>
      <c r="D61" s="100" vm="62">
        <v>0.36259999999999998</v>
      </c>
    </row>
    <row r="62" spans="2:4">
      <c r="C62" s="99" t="s">
        <v>376</v>
      </c>
      <c r="D62" s="100">
        <v>4.4234363711624342E-2</v>
      </c>
    </row>
    <row r="63" spans="2:4">
      <c r="C63" s="99" t="s">
        <v>377</v>
      </c>
      <c r="D63" s="100">
        <v>0.50670004417611536</v>
      </c>
    </row>
    <row r="64" spans="2:4">
      <c r="C64" s="99" t="s">
        <v>134</v>
      </c>
      <c r="D64" s="100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7" t="s">
        <v>149</v>
      </c>
      <c r="C1" s="68" t="s" vm="1">
        <v>219</v>
      </c>
    </row>
    <row r="2" spans="2:61">
      <c r="B2" s="47" t="s">
        <v>148</v>
      </c>
      <c r="C2" s="68" t="s">
        <v>220</v>
      </c>
    </row>
    <row r="3" spans="2:61">
      <c r="B3" s="47" t="s">
        <v>150</v>
      </c>
      <c r="C3" s="68" t="s">
        <v>221</v>
      </c>
    </row>
    <row r="4" spans="2:61">
      <c r="B4" s="47" t="s">
        <v>151</v>
      </c>
      <c r="C4" s="68">
        <v>2143</v>
      </c>
    </row>
    <row r="6" spans="2:61" ht="26.25" customHeight="1">
      <c r="B6" s="112" t="s">
        <v>179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65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3"/>
    </row>
    <row r="8" spans="2:61" s="3" customFormat="1" ht="78.75">
      <c r="B8" s="22" t="s">
        <v>86</v>
      </c>
      <c r="C8" s="30" t="s">
        <v>29</v>
      </c>
      <c r="D8" s="30" t="s">
        <v>89</v>
      </c>
      <c r="E8" s="30" t="s">
        <v>39</v>
      </c>
      <c r="F8" s="30" t="s">
        <v>73</v>
      </c>
      <c r="G8" s="30" t="s">
        <v>200</v>
      </c>
      <c r="H8" s="30" t="s">
        <v>199</v>
      </c>
      <c r="I8" s="30" t="s">
        <v>38</v>
      </c>
      <c r="J8" s="30" t="s">
        <v>37</v>
      </c>
      <c r="K8" s="30" t="s">
        <v>152</v>
      </c>
      <c r="L8" s="31" t="s">
        <v>154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207</v>
      </c>
      <c r="H9" s="16"/>
      <c r="I9" s="16" t="s">
        <v>203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101" t="s">
        <v>391</v>
      </c>
      <c r="C11" s="69"/>
      <c r="D11" s="69"/>
      <c r="E11" s="69"/>
      <c r="F11" s="69"/>
      <c r="G11" s="69"/>
      <c r="H11" s="69"/>
      <c r="I11" s="102">
        <v>0</v>
      </c>
      <c r="J11" s="69"/>
      <c r="K11" s="69"/>
      <c r="L11" s="69"/>
      <c r="BD11" s="1"/>
      <c r="BE11" s="3"/>
      <c r="BF11" s="1"/>
      <c r="BH11" s="1"/>
    </row>
    <row r="12" spans="2:61">
      <c r="B12" s="85" t="s">
        <v>215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BE12" s="3"/>
    </row>
    <row r="13" spans="2:61" ht="20.25">
      <c r="B13" s="85" t="s">
        <v>82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BE13" s="4"/>
    </row>
    <row r="14" spans="2:61">
      <c r="B14" s="85" t="s">
        <v>198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2:61">
      <c r="B15" s="85" t="s">
        <v>206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2:6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2:56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2:56" ht="20.25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BD18" s="4"/>
    </row>
    <row r="19" spans="2:56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2:56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2:56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BD21" s="3"/>
    </row>
    <row r="22" spans="2:56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5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5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5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56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5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5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5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5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5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5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7" t="s">
        <v>149</v>
      </c>
      <c r="C1" s="68" t="s" vm="1">
        <v>219</v>
      </c>
    </row>
    <row r="2" spans="1:60">
      <c r="B2" s="47" t="s">
        <v>148</v>
      </c>
      <c r="C2" s="68" t="s">
        <v>220</v>
      </c>
    </row>
    <row r="3" spans="1:60">
      <c r="B3" s="47" t="s">
        <v>150</v>
      </c>
      <c r="C3" s="68" t="s">
        <v>221</v>
      </c>
    </row>
    <row r="4" spans="1:60">
      <c r="B4" s="47" t="s">
        <v>151</v>
      </c>
      <c r="C4" s="68">
        <v>2143</v>
      </c>
    </row>
    <row r="6" spans="1:60" ht="26.25" customHeight="1">
      <c r="B6" s="112" t="s">
        <v>179</v>
      </c>
      <c r="C6" s="113"/>
      <c r="D6" s="113"/>
      <c r="E6" s="113"/>
      <c r="F6" s="113"/>
      <c r="G6" s="113"/>
      <c r="H6" s="113"/>
      <c r="I6" s="113"/>
      <c r="J6" s="113"/>
      <c r="K6" s="114"/>
      <c r="BD6" s="1" t="s">
        <v>90</v>
      </c>
      <c r="BF6" s="1" t="s">
        <v>157</v>
      </c>
      <c r="BH6" s="3" t="s">
        <v>134</v>
      </c>
    </row>
    <row r="7" spans="1:60" ht="26.25" customHeight="1">
      <c r="B7" s="112" t="s">
        <v>66</v>
      </c>
      <c r="C7" s="113"/>
      <c r="D7" s="113"/>
      <c r="E7" s="113"/>
      <c r="F7" s="113"/>
      <c r="G7" s="113"/>
      <c r="H7" s="113"/>
      <c r="I7" s="113"/>
      <c r="J7" s="113"/>
      <c r="K7" s="114"/>
      <c r="BD7" s="3" t="s">
        <v>92</v>
      </c>
      <c r="BF7" s="1" t="s">
        <v>112</v>
      </c>
      <c r="BH7" s="3" t="s">
        <v>133</v>
      </c>
    </row>
    <row r="8" spans="1:60" s="3" customFormat="1" ht="78.75">
      <c r="A8" s="2"/>
      <c r="B8" s="22" t="s">
        <v>86</v>
      </c>
      <c r="C8" s="30" t="s">
        <v>29</v>
      </c>
      <c r="D8" s="30" t="s">
        <v>89</v>
      </c>
      <c r="E8" s="30" t="s">
        <v>39</v>
      </c>
      <c r="F8" s="30" t="s">
        <v>73</v>
      </c>
      <c r="G8" s="30" t="s">
        <v>200</v>
      </c>
      <c r="H8" s="30" t="s">
        <v>199</v>
      </c>
      <c r="I8" s="30" t="s">
        <v>38</v>
      </c>
      <c r="J8" s="30" t="s">
        <v>152</v>
      </c>
      <c r="K8" s="31" t="s">
        <v>154</v>
      </c>
      <c r="BC8" s="1" t="s">
        <v>105</v>
      </c>
      <c r="BD8" s="1" t="s">
        <v>106</v>
      </c>
      <c r="BE8" s="1" t="s">
        <v>113</v>
      </c>
      <c r="BG8" s="4" t="s">
        <v>135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207</v>
      </c>
      <c r="H9" s="16"/>
      <c r="I9" s="16" t="s">
        <v>203</v>
      </c>
      <c r="J9" s="32" t="s">
        <v>19</v>
      </c>
      <c r="K9" s="33" t="s">
        <v>19</v>
      </c>
      <c r="BC9" s="1" t="s">
        <v>102</v>
      </c>
      <c r="BE9" s="1" t="s">
        <v>114</v>
      </c>
      <c r="BG9" s="4" t="s">
        <v>136</v>
      </c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 t="s">
        <v>98</v>
      </c>
      <c r="BD10" s="3"/>
      <c r="BE10" s="1" t="s">
        <v>158</v>
      </c>
      <c r="BG10" s="1" t="s">
        <v>142</v>
      </c>
    </row>
    <row r="11" spans="1:60" s="4" customFormat="1" ht="18" customHeight="1">
      <c r="A11" s="2"/>
      <c r="B11" s="101" t="s">
        <v>392</v>
      </c>
      <c r="C11" s="69"/>
      <c r="D11" s="69"/>
      <c r="E11" s="69"/>
      <c r="F11" s="69"/>
      <c r="G11" s="69"/>
      <c r="H11" s="69"/>
      <c r="I11" s="102">
        <v>0</v>
      </c>
      <c r="J11" s="69"/>
      <c r="K11" s="69"/>
      <c r="L11" s="3"/>
      <c r="M11" s="3"/>
      <c r="N11" s="3"/>
      <c r="O11" s="3"/>
      <c r="BC11" s="1" t="s">
        <v>97</v>
      </c>
      <c r="BD11" s="3"/>
      <c r="BE11" s="1" t="s">
        <v>115</v>
      </c>
      <c r="BG11" s="1" t="s">
        <v>137</v>
      </c>
    </row>
    <row r="12" spans="1:60" ht="20.25">
      <c r="B12" s="85" t="s">
        <v>215</v>
      </c>
      <c r="C12" s="69"/>
      <c r="D12" s="69"/>
      <c r="E12" s="69"/>
      <c r="F12" s="69"/>
      <c r="G12" s="69"/>
      <c r="H12" s="69"/>
      <c r="I12" s="69"/>
      <c r="J12" s="69"/>
      <c r="K12" s="69"/>
      <c r="P12" s="1"/>
      <c r="BC12" s="1" t="s">
        <v>95</v>
      </c>
      <c r="BD12" s="4"/>
      <c r="BE12" s="1" t="s">
        <v>116</v>
      </c>
      <c r="BG12" s="1" t="s">
        <v>138</v>
      </c>
    </row>
    <row r="13" spans="1:60">
      <c r="B13" s="85" t="s">
        <v>82</v>
      </c>
      <c r="C13" s="69"/>
      <c r="D13" s="69"/>
      <c r="E13" s="69"/>
      <c r="F13" s="69"/>
      <c r="G13" s="69"/>
      <c r="H13" s="69"/>
      <c r="I13" s="69"/>
      <c r="J13" s="69"/>
      <c r="K13" s="69"/>
      <c r="P13" s="1"/>
      <c r="BC13" s="1" t="s">
        <v>99</v>
      </c>
      <c r="BE13" s="1" t="s">
        <v>117</v>
      </c>
      <c r="BG13" s="1" t="s">
        <v>139</v>
      </c>
    </row>
    <row r="14" spans="1:60">
      <c r="B14" s="85" t="s">
        <v>198</v>
      </c>
      <c r="C14" s="69"/>
      <c r="D14" s="69"/>
      <c r="E14" s="69"/>
      <c r="F14" s="69"/>
      <c r="G14" s="69"/>
      <c r="H14" s="69"/>
      <c r="I14" s="69"/>
      <c r="J14" s="69"/>
      <c r="K14" s="69"/>
      <c r="P14" s="1"/>
      <c r="BC14" s="1" t="s">
        <v>96</v>
      </c>
      <c r="BE14" s="1" t="s">
        <v>118</v>
      </c>
      <c r="BG14" s="1" t="s">
        <v>141</v>
      </c>
    </row>
    <row r="15" spans="1:60">
      <c r="B15" s="85" t="s">
        <v>206</v>
      </c>
      <c r="C15" s="69"/>
      <c r="D15" s="69"/>
      <c r="E15" s="69"/>
      <c r="F15" s="69"/>
      <c r="G15" s="69"/>
      <c r="H15" s="69"/>
      <c r="I15" s="69"/>
      <c r="J15" s="69"/>
      <c r="K15" s="69"/>
      <c r="P15" s="1"/>
      <c r="BC15" s="1" t="s">
        <v>107</v>
      </c>
      <c r="BE15" s="1" t="s">
        <v>159</v>
      </c>
      <c r="BG15" s="1" t="s">
        <v>143</v>
      </c>
    </row>
    <row r="16" spans="1:60" ht="20.25">
      <c r="B16" s="69"/>
      <c r="C16" s="69"/>
      <c r="D16" s="69"/>
      <c r="E16" s="69"/>
      <c r="F16" s="69"/>
      <c r="G16" s="69"/>
      <c r="H16" s="69"/>
      <c r="I16" s="69"/>
      <c r="J16" s="69"/>
      <c r="K16" s="69"/>
      <c r="P16" s="1"/>
      <c r="BC16" s="4" t="s">
        <v>93</v>
      </c>
      <c r="BD16" s="1" t="s">
        <v>108</v>
      </c>
      <c r="BE16" s="1" t="s">
        <v>119</v>
      </c>
      <c r="BG16" s="1" t="s">
        <v>144</v>
      </c>
    </row>
    <row r="17" spans="2:60">
      <c r="B17" s="69"/>
      <c r="C17" s="69"/>
      <c r="D17" s="69"/>
      <c r="E17" s="69"/>
      <c r="F17" s="69"/>
      <c r="G17" s="69"/>
      <c r="H17" s="69"/>
      <c r="I17" s="69"/>
      <c r="J17" s="69"/>
      <c r="K17" s="69"/>
      <c r="P17" s="1"/>
      <c r="BC17" s="1" t="s">
        <v>103</v>
      </c>
      <c r="BE17" s="1" t="s">
        <v>120</v>
      </c>
      <c r="BG17" s="1" t="s">
        <v>145</v>
      </c>
    </row>
    <row r="18" spans="2:60">
      <c r="B18" s="69"/>
      <c r="C18" s="69"/>
      <c r="D18" s="69"/>
      <c r="E18" s="69"/>
      <c r="F18" s="69"/>
      <c r="G18" s="69"/>
      <c r="H18" s="69"/>
      <c r="I18" s="69"/>
      <c r="J18" s="69"/>
      <c r="K18" s="69"/>
      <c r="BD18" s="1" t="s">
        <v>91</v>
      </c>
      <c r="BF18" s="1" t="s">
        <v>121</v>
      </c>
      <c r="BH18" s="1" t="s">
        <v>25</v>
      </c>
    </row>
    <row r="19" spans="2:60">
      <c r="B19" s="69"/>
      <c r="C19" s="69"/>
      <c r="D19" s="69"/>
      <c r="E19" s="69"/>
      <c r="F19" s="69"/>
      <c r="G19" s="69"/>
      <c r="H19" s="69"/>
      <c r="I19" s="69"/>
      <c r="J19" s="69"/>
      <c r="K19" s="69"/>
      <c r="BD19" s="1" t="s">
        <v>104</v>
      </c>
      <c r="BF19" s="1" t="s">
        <v>122</v>
      </c>
    </row>
    <row r="20" spans="2:60">
      <c r="B20" s="69"/>
      <c r="C20" s="69"/>
      <c r="D20" s="69"/>
      <c r="E20" s="69"/>
      <c r="F20" s="69"/>
      <c r="G20" s="69"/>
      <c r="H20" s="69"/>
      <c r="I20" s="69"/>
      <c r="J20" s="69"/>
      <c r="K20" s="69"/>
      <c r="BD20" s="1" t="s">
        <v>109</v>
      </c>
      <c r="BF20" s="1" t="s">
        <v>123</v>
      </c>
    </row>
    <row r="21" spans="2:60">
      <c r="B21" s="69"/>
      <c r="C21" s="69"/>
      <c r="D21" s="69"/>
      <c r="E21" s="69"/>
      <c r="F21" s="69"/>
      <c r="G21" s="69"/>
      <c r="H21" s="69"/>
      <c r="I21" s="69"/>
      <c r="J21" s="69"/>
      <c r="K21" s="69"/>
      <c r="BD21" s="1" t="s">
        <v>94</v>
      </c>
      <c r="BE21" s="1" t="s">
        <v>110</v>
      </c>
      <c r="BF21" s="1" t="s">
        <v>124</v>
      </c>
    </row>
    <row r="22" spans="2:60">
      <c r="B22" s="69"/>
      <c r="C22" s="69"/>
      <c r="D22" s="69"/>
      <c r="E22" s="69"/>
      <c r="F22" s="69"/>
      <c r="G22" s="69"/>
      <c r="H22" s="69"/>
      <c r="I22" s="69"/>
      <c r="J22" s="69"/>
      <c r="K22" s="69"/>
      <c r="BD22" s="1" t="s">
        <v>100</v>
      </c>
      <c r="BF22" s="1" t="s">
        <v>125</v>
      </c>
    </row>
    <row r="23" spans="2:60">
      <c r="B23" s="69"/>
      <c r="C23" s="69"/>
      <c r="D23" s="69"/>
      <c r="E23" s="69"/>
      <c r="F23" s="69"/>
      <c r="G23" s="69"/>
      <c r="H23" s="69"/>
      <c r="I23" s="69"/>
      <c r="J23" s="69"/>
      <c r="K23" s="69"/>
      <c r="BD23" s="1" t="s">
        <v>25</v>
      </c>
      <c r="BE23" s="1" t="s">
        <v>101</v>
      </c>
      <c r="BF23" s="1" t="s">
        <v>160</v>
      </c>
    </row>
    <row r="24" spans="2:60">
      <c r="B24" s="69"/>
      <c r="C24" s="69"/>
      <c r="D24" s="69"/>
      <c r="E24" s="69"/>
      <c r="F24" s="69"/>
      <c r="G24" s="69"/>
      <c r="H24" s="69"/>
      <c r="I24" s="69"/>
      <c r="J24" s="69"/>
      <c r="K24" s="69"/>
      <c r="BF24" s="1" t="s">
        <v>163</v>
      </c>
    </row>
    <row r="25" spans="2:60">
      <c r="B25" s="69"/>
      <c r="C25" s="69"/>
      <c r="D25" s="69"/>
      <c r="E25" s="69"/>
      <c r="F25" s="69"/>
      <c r="G25" s="69"/>
      <c r="H25" s="69"/>
      <c r="I25" s="69"/>
      <c r="J25" s="69"/>
      <c r="K25" s="69"/>
      <c r="BF25" s="1" t="s">
        <v>126</v>
      </c>
    </row>
    <row r="26" spans="2:60">
      <c r="B26" s="69"/>
      <c r="C26" s="69"/>
      <c r="D26" s="69"/>
      <c r="E26" s="69"/>
      <c r="F26" s="69"/>
      <c r="G26" s="69"/>
      <c r="H26" s="69"/>
      <c r="I26" s="69"/>
      <c r="J26" s="69"/>
      <c r="K26" s="69"/>
      <c r="BF26" s="1" t="s">
        <v>127</v>
      </c>
    </row>
    <row r="27" spans="2:60">
      <c r="B27" s="69"/>
      <c r="C27" s="69"/>
      <c r="D27" s="69"/>
      <c r="E27" s="69"/>
      <c r="F27" s="69"/>
      <c r="G27" s="69"/>
      <c r="H27" s="69"/>
      <c r="I27" s="69"/>
      <c r="J27" s="69"/>
      <c r="K27" s="69"/>
      <c r="BF27" s="1" t="s">
        <v>162</v>
      </c>
    </row>
    <row r="28" spans="2:60">
      <c r="B28" s="69"/>
      <c r="C28" s="69"/>
      <c r="D28" s="69"/>
      <c r="E28" s="69"/>
      <c r="F28" s="69"/>
      <c r="G28" s="69"/>
      <c r="H28" s="69"/>
      <c r="I28" s="69"/>
      <c r="J28" s="69"/>
      <c r="K28" s="69"/>
      <c r="BF28" s="1" t="s">
        <v>128</v>
      </c>
    </row>
    <row r="29" spans="2:60">
      <c r="B29" s="69"/>
      <c r="C29" s="69"/>
      <c r="D29" s="69"/>
      <c r="E29" s="69"/>
      <c r="F29" s="69"/>
      <c r="G29" s="69"/>
      <c r="H29" s="69"/>
      <c r="I29" s="69"/>
      <c r="J29" s="69"/>
      <c r="K29" s="69"/>
      <c r="BF29" s="1" t="s">
        <v>129</v>
      </c>
    </row>
    <row r="30" spans="2:60">
      <c r="B30" s="69"/>
      <c r="C30" s="69"/>
      <c r="D30" s="69"/>
      <c r="E30" s="69"/>
      <c r="F30" s="69"/>
      <c r="G30" s="69"/>
      <c r="H30" s="69"/>
      <c r="I30" s="69"/>
      <c r="J30" s="69"/>
      <c r="K30" s="69"/>
      <c r="BF30" s="1" t="s">
        <v>161</v>
      </c>
    </row>
    <row r="31" spans="2:60">
      <c r="B31" s="69"/>
      <c r="C31" s="69"/>
      <c r="D31" s="69"/>
      <c r="E31" s="69"/>
      <c r="F31" s="69"/>
      <c r="G31" s="69"/>
      <c r="H31" s="69"/>
      <c r="I31" s="69"/>
      <c r="J31" s="69"/>
      <c r="K31" s="69"/>
      <c r="BF31" s="1" t="s">
        <v>25</v>
      </c>
    </row>
    <row r="32" spans="2:60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B110" s="69"/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7" t="s">
        <v>149</v>
      </c>
      <c r="C1" s="68" t="s" vm="1">
        <v>219</v>
      </c>
    </row>
    <row r="2" spans="2:81">
      <c r="B2" s="47" t="s">
        <v>148</v>
      </c>
      <c r="C2" s="68" t="s">
        <v>220</v>
      </c>
    </row>
    <row r="3" spans="2:81">
      <c r="B3" s="47" t="s">
        <v>150</v>
      </c>
      <c r="C3" s="68" t="s">
        <v>221</v>
      </c>
      <c r="E3" s="2"/>
    </row>
    <row r="4" spans="2:81">
      <c r="B4" s="47" t="s">
        <v>151</v>
      </c>
      <c r="C4" s="68">
        <v>2143</v>
      </c>
    </row>
    <row r="6" spans="2:81" ht="26.25" customHeight="1">
      <c r="B6" s="112" t="s">
        <v>179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67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3" customFormat="1" ht="47.25">
      <c r="B8" s="22" t="s">
        <v>86</v>
      </c>
      <c r="C8" s="30" t="s">
        <v>29</v>
      </c>
      <c r="D8" s="13" t="s">
        <v>31</v>
      </c>
      <c r="E8" s="30" t="s">
        <v>14</v>
      </c>
      <c r="F8" s="30" t="s">
        <v>40</v>
      </c>
      <c r="G8" s="30" t="s">
        <v>74</v>
      </c>
      <c r="H8" s="30" t="s">
        <v>17</v>
      </c>
      <c r="I8" s="30" t="s">
        <v>73</v>
      </c>
      <c r="J8" s="30" t="s">
        <v>16</v>
      </c>
      <c r="K8" s="30" t="s">
        <v>18</v>
      </c>
      <c r="L8" s="30" t="s">
        <v>200</v>
      </c>
      <c r="M8" s="30" t="s">
        <v>199</v>
      </c>
      <c r="N8" s="30" t="s">
        <v>38</v>
      </c>
      <c r="O8" s="30" t="s">
        <v>37</v>
      </c>
      <c r="P8" s="30" t="s">
        <v>152</v>
      </c>
      <c r="Q8" s="31" t="s">
        <v>154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207</v>
      </c>
      <c r="M9" s="32"/>
      <c r="N9" s="32" t="s">
        <v>203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83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1" t="s">
        <v>393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02">
        <v>0</v>
      </c>
      <c r="O11" s="69"/>
      <c r="P11" s="69"/>
      <c r="Q11" s="69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85" t="s">
        <v>215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2:81">
      <c r="B13" s="85" t="s">
        <v>82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2:81">
      <c r="B14" s="85" t="s">
        <v>198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2:81">
      <c r="B15" s="85" t="s">
        <v>206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2:8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2:17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2:17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2:17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2:17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2:17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2:17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2:17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2:17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2:17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2:17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2:17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2:17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2:17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2:17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2:17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2:17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2:17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2:17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2:17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2:17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2:17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2:17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2:17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2:17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2:17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2:17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2:17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2:17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2:17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2:17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2:17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2:17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2:17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2:17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2:17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2:17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2:17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2:17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2:17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2:17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2:17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2:17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2:17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2:17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2:17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2:17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2:17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2:17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2:17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2:17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2:17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2:17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2:17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2:17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2:17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2:17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2:17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2:17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2:17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2:17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2:17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2:17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2:17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2:17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2:17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2:17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2:17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2:17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7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2:17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2:17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2:17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2:17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2:17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2:17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2:17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2:17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2:17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2:17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2:17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2:17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2:17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2:17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2:17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2:17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2:17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2:17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2:17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2:17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2:17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2:17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2:17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2:17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2:17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87"/>
  <sheetViews>
    <sheetView rightToLeft="1" workbookViewId="0">
      <selection activeCell="O16" sqref="O16"/>
    </sheetView>
  </sheetViews>
  <sheetFormatPr defaultColWidth="9.140625" defaultRowHeight="18"/>
  <cols>
    <col min="1" max="1" width="3" style="1" customWidth="1"/>
    <col min="2" max="2" width="32.42578125" style="2" bestFit="1" customWidth="1"/>
    <col min="3" max="3" width="58.1406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7" t="s">
        <v>149</v>
      </c>
      <c r="C1" s="68" t="s" vm="1">
        <v>219</v>
      </c>
    </row>
    <row r="2" spans="2:72">
      <c r="B2" s="47" t="s">
        <v>148</v>
      </c>
      <c r="C2" s="68" t="s">
        <v>220</v>
      </c>
    </row>
    <row r="3" spans="2:72">
      <c r="B3" s="47" t="s">
        <v>150</v>
      </c>
      <c r="C3" s="68" t="s">
        <v>221</v>
      </c>
    </row>
    <row r="4" spans="2:72">
      <c r="B4" s="47" t="s">
        <v>151</v>
      </c>
      <c r="C4" s="68">
        <v>2143</v>
      </c>
    </row>
    <row r="6" spans="2:72" ht="26.25" customHeight="1">
      <c r="B6" s="112" t="s">
        <v>180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59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3" customFormat="1" ht="78.75">
      <c r="B8" s="22" t="s">
        <v>86</v>
      </c>
      <c r="C8" s="30" t="s">
        <v>29</v>
      </c>
      <c r="D8" s="30" t="s">
        <v>14</v>
      </c>
      <c r="E8" s="30" t="s">
        <v>40</v>
      </c>
      <c r="F8" s="30" t="s">
        <v>74</v>
      </c>
      <c r="G8" s="30" t="s">
        <v>17</v>
      </c>
      <c r="H8" s="30" t="s">
        <v>73</v>
      </c>
      <c r="I8" s="30" t="s">
        <v>16</v>
      </c>
      <c r="J8" s="30" t="s">
        <v>18</v>
      </c>
      <c r="K8" s="30" t="s">
        <v>200</v>
      </c>
      <c r="L8" s="30" t="s">
        <v>199</v>
      </c>
      <c r="M8" s="30" t="s">
        <v>81</v>
      </c>
      <c r="N8" s="30" t="s">
        <v>37</v>
      </c>
      <c r="O8" s="30" t="s">
        <v>152</v>
      </c>
      <c r="P8" s="31" t="s">
        <v>154</v>
      </c>
    </row>
    <row r="9" spans="2:72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207</v>
      </c>
      <c r="L9" s="32"/>
      <c r="M9" s="32" t="s">
        <v>203</v>
      </c>
      <c r="N9" s="32" t="s">
        <v>19</v>
      </c>
      <c r="O9" s="32" t="s">
        <v>19</v>
      </c>
      <c r="P9" s="33" t="s">
        <v>19</v>
      </c>
    </row>
    <row r="10" spans="2:7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87" t="s">
        <v>24</v>
      </c>
      <c r="C11" s="89"/>
      <c r="D11" s="89"/>
      <c r="E11" s="89"/>
      <c r="F11" s="89"/>
      <c r="G11" s="90">
        <v>7.9708396344572243</v>
      </c>
      <c r="H11" s="89"/>
      <c r="I11" s="89"/>
      <c r="J11" s="91">
        <v>4.8560447660288768E-2</v>
      </c>
      <c r="K11" s="90"/>
      <c r="L11" s="92"/>
      <c r="M11" s="90">
        <v>61806.471320000026</v>
      </c>
      <c r="N11" s="89"/>
      <c r="O11" s="93">
        <f>M11/$M$11</f>
        <v>1</v>
      </c>
      <c r="P11" s="93">
        <f>M11/'סכום נכסי הקרן'!$C$42</f>
        <v>0.2634418109761465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71" t="s">
        <v>197</v>
      </c>
      <c r="C12" s="72"/>
      <c r="D12" s="72"/>
      <c r="E12" s="72"/>
      <c r="F12" s="72"/>
      <c r="G12" s="80">
        <v>7.9708396344572243</v>
      </c>
      <c r="H12" s="72"/>
      <c r="I12" s="72"/>
      <c r="J12" s="94">
        <v>4.8560447660288768E-2</v>
      </c>
      <c r="K12" s="80"/>
      <c r="L12" s="82"/>
      <c r="M12" s="80">
        <v>61806.471320000026</v>
      </c>
      <c r="N12" s="72"/>
      <c r="O12" s="81">
        <f t="shared" ref="O12:O75" si="0">M12/$M$11</f>
        <v>1</v>
      </c>
      <c r="P12" s="81">
        <f>M12/'סכום נכסי הקרן'!$C$42</f>
        <v>0.2634418109761465</v>
      </c>
    </row>
    <row r="13" spans="2:72">
      <c r="B13" s="88" t="s">
        <v>41</v>
      </c>
      <c r="C13" s="72"/>
      <c r="D13" s="72"/>
      <c r="E13" s="72"/>
      <c r="F13" s="72"/>
      <c r="G13" s="80">
        <v>7.9708396344572243</v>
      </c>
      <c r="H13" s="72"/>
      <c r="I13" s="72"/>
      <c r="J13" s="94">
        <v>4.8560447660288768E-2</v>
      </c>
      <c r="K13" s="80"/>
      <c r="L13" s="82"/>
      <c r="M13" s="80">
        <v>61806.471320000026</v>
      </c>
      <c r="N13" s="72"/>
      <c r="O13" s="81">
        <f t="shared" si="0"/>
        <v>1</v>
      </c>
      <c r="P13" s="81">
        <f>M13/'סכום נכסי הקרן'!$C$42</f>
        <v>0.2634418109761465</v>
      </c>
    </row>
    <row r="14" spans="2:72">
      <c r="B14" s="76" t="s">
        <v>241</v>
      </c>
      <c r="C14" s="70" t="s">
        <v>242</v>
      </c>
      <c r="D14" s="70" t="s">
        <v>224</v>
      </c>
      <c r="E14" s="70"/>
      <c r="F14" s="95">
        <v>40148</v>
      </c>
      <c r="G14" s="77">
        <v>3.7700000000000005</v>
      </c>
      <c r="H14" s="83" t="s">
        <v>134</v>
      </c>
      <c r="I14" s="84">
        <v>4.8000000000000001E-2</v>
      </c>
      <c r="J14" s="84">
        <v>4.8499999999999995E-2</v>
      </c>
      <c r="K14" s="77">
        <v>82000.000000000015</v>
      </c>
      <c r="L14" s="79">
        <v>110.35326499999999</v>
      </c>
      <c r="M14" s="77">
        <v>90.481530000000006</v>
      </c>
      <c r="N14" s="70"/>
      <c r="O14" s="78">
        <f t="shared" si="0"/>
        <v>1.4639491313383067E-3</v>
      </c>
      <c r="P14" s="78">
        <f>M14/'סכום נכסי הקרן'!$C$42</f>
        <v>3.8566541033672005E-4</v>
      </c>
    </row>
    <row r="15" spans="2:72">
      <c r="B15" s="76" t="s">
        <v>243</v>
      </c>
      <c r="C15" s="70" t="s">
        <v>244</v>
      </c>
      <c r="D15" s="70" t="s">
        <v>224</v>
      </c>
      <c r="E15" s="70"/>
      <c r="F15" s="95">
        <v>40452</v>
      </c>
      <c r="G15" s="77">
        <v>4.4000000000000012</v>
      </c>
      <c r="H15" s="83" t="s">
        <v>134</v>
      </c>
      <c r="I15" s="84">
        <v>4.8000000000000001E-2</v>
      </c>
      <c r="J15" s="84">
        <v>4.8600000000000011E-2</v>
      </c>
      <c r="K15" s="77">
        <v>3000.0000000000005</v>
      </c>
      <c r="L15" s="79">
        <v>109.12093900000001</v>
      </c>
      <c r="M15" s="77">
        <v>3.2732199999999998</v>
      </c>
      <c r="N15" s="70"/>
      <c r="O15" s="78">
        <f t="shared" si="0"/>
        <v>5.2959179356042847E-5</v>
      </c>
      <c r="P15" s="78">
        <f>M15/'סכום נכסי הקרן'!$C$42</f>
        <v>1.3951662117366479E-5</v>
      </c>
    </row>
    <row r="16" spans="2:72">
      <c r="B16" s="76" t="s">
        <v>245</v>
      </c>
      <c r="C16" s="70" t="s">
        <v>246</v>
      </c>
      <c r="D16" s="70" t="s">
        <v>224</v>
      </c>
      <c r="E16" s="70"/>
      <c r="F16" s="95">
        <v>40909</v>
      </c>
      <c r="G16" s="77">
        <v>5.42</v>
      </c>
      <c r="H16" s="83" t="s">
        <v>134</v>
      </c>
      <c r="I16" s="84">
        <v>4.8000000000000001E-2</v>
      </c>
      <c r="J16" s="84">
        <v>4.8499999999999995E-2</v>
      </c>
      <c r="K16" s="77">
        <v>524000.00000000006</v>
      </c>
      <c r="L16" s="79">
        <v>104.49906</v>
      </c>
      <c r="M16" s="77">
        <v>547.53155000000015</v>
      </c>
      <c r="N16" s="70"/>
      <c r="O16" s="78">
        <f t="shared" si="0"/>
        <v>8.8588061784854524E-3</v>
      </c>
      <c r="P16" s="78">
        <f>M16/'סכום נכסי הקרן'!$C$42</f>
        <v>2.3337799427468834E-3</v>
      </c>
    </row>
    <row r="17" spans="2:16">
      <c r="B17" s="76" t="s">
        <v>247</v>
      </c>
      <c r="C17" s="70">
        <v>8790</v>
      </c>
      <c r="D17" s="70" t="s">
        <v>224</v>
      </c>
      <c r="E17" s="70"/>
      <c r="F17" s="95">
        <v>41030</v>
      </c>
      <c r="G17" s="77">
        <v>5.6099999999999985</v>
      </c>
      <c r="H17" s="83" t="s">
        <v>134</v>
      </c>
      <c r="I17" s="84">
        <v>4.8000000000000001E-2</v>
      </c>
      <c r="J17" s="84">
        <v>4.8599999999999997E-2</v>
      </c>
      <c r="K17" s="77">
        <v>1576000.0000000002</v>
      </c>
      <c r="L17" s="79">
        <v>104.885368</v>
      </c>
      <c r="M17" s="77">
        <v>1653.1537600000001</v>
      </c>
      <c r="N17" s="70"/>
      <c r="O17" s="78">
        <f t="shared" si="0"/>
        <v>2.6747260031087624E-2</v>
      </c>
      <c r="P17" s="78">
        <f>M17/'סכום נכסי הקרן'!$C$42</f>
        <v>7.0463466212396233E-3</v>
      </c>
    </row>
    <row r="18" spans="2:16">
      <c r="B18" s="76" t="s">
        <v>248</v>
      </c>
      <c r="C18" s="70" t="s">
        <v>249</v>
      </c>
      <c r="D18" s="70" t="s">
        <v>224</v>
      </c>
      <c r="E18" s="70"/>
      <c r="F18" s="95">
        <v>41091</v>
      </c>
      <c r="G18" s="77">
        <v>5.7799999999999994</v>
      </c>
      <c r="H18" s="83" t="s">
        <v>134</v>
      </c>
      <c r="I18" s="84">
        <v>4.8000000000000001E-2</v>
      </c>
      <c r="J18" s="84">
        <v>4.8599999999999997E-2</v>
      </c>
      <c r="K18" s="77">
        <v>429000.00000000006</v>
      </c>
      <c r="L18" s="79">
        <v>103.166574</v>
      </c>
      <c r="M18" s="77">
        <v>442.73529000000008</v>
      </c>
      <c r="N18" s="70"/>
      <c r="O18" s="78">
        <f t="shared" si="0"/>
        <v>7.1632513642100595E-3</v>
      </c>
      <c r="P18" s="78">
        <f>M18/'סכום נכסי הקרן'!$C$42</f>
        <v>1.8870999118648498E-3</v>
      </c>
    </row>
    <row r="19" spans="2:16">
      <c r="B19" s="76" t="s">
        <v>250</v>
      </c>
      <c r="C19" s="70">
        <v>8793</v>
      </c>
      <c r="D19" s="70" t="s">
        <v>224</v>
      </c>
      <c r="E19" s="70"/>
      <c r="F19" s="95">
        <v>41122</v>
      </c>
      <c r="G19" s="77">
        <v>5.870000000000001</v>
      </c>
      <c r="H19" s="83" t="s">
        <v>134</v>
      </c>
      <c r="I19" s="84">
        <v>4.8000000000000001E-2</v>
      </c>
      <c r="J19" s="84">
        <v>4.8499999999999995E-2</v>
      </c>
      <c r="K19" s="77">
        <v>774000.00000000012</v>
      </c>
      <c r="L19" s="79">
        <v>103.088223</v>
      </c>
      <c r="M19" s="77">
        <v>797.90287000000012</v>
      </c>
      <c r="N19" s="70"/>
      <c r="O19" s="78">
        <f t="shared" si="0"/>
        <v>1.2909697851360846E-2</v>
      </c>
      <c r="P19" s="78">
        <f>M19/'סכום נכסי הקרן'!$C$42</f>
        <v>3.4009541811173688E-3</v>
      </c>
    </row>
    <row r="20" spans="2:16">
      <c r="B20" s="76" t="s">
        <v>251</v>
      </c>
      <c r="C20" s="70" t="s">
        <v>252</v>
      </c>
      <c r="D20" s="70" t="s">
        <v>224</v>
      </c>
      <c r="E20" s="70"/>
      <c r="F20" s="95">
        <v>41154</v>
      </c>
      <c r="G20" s="77">
        <v>5.95</v>
      </c>
      <c r="H20" s="83" t="s">
        <v>134</v>
      </c>
      <c r="I20" s="84">
        <v>4.8000000000000001E-2</v>
      </c>
      <c r="J20" s="84">
        <v>4.8600000000000004E-2</v>
      </c>
      <c r="K20" s="77">
        <v>75000.000000000015</v>
      </c>
      <c r="L20" s="79">
        <v>102.576374</v>
      </c>
      <c r="M20" s="77">
        <v>76.932400000000015</v>
      </c>
      <c r="N20" s="70"/>
      <c r="O20" s="78">
        <f t="shared" si="0"/>
        <v>1.2447305008190198E-3</v>
      </c>
      <c r="P20" s="78">
        <f>M20/'סכום נכסי הקרן'!$C$42</f>
        <v>3.2791405731300835E-4</v>
      </c>
    </row>
    <row r="21" spans="2:16">
      <c r="B21" s="76" t="s">
        <v>253</v>
      </c>
      <c r="C21" s="70" t="s">
        <v>254</v>
      </c>
      <c r="D21" s="70" t="s">
        <v>224</v>
      </c>
      <c r="E21" s="70"/>
      <c r="F21" s="95">
        <v>41184</v>
      </c>
      <c r="G21" s="77">
        <v>5.89</v>
      </c>
      <c r="H21" s="83" t="s">
        <v>134</v>
      </c>
      <c r="I21" s="84">
        <v>4.8000000000000001E-2</v>
      </c>
      <c r="J21" s="84">
        <v>4.8599999999999997E-2</v>
      </c>
      <c r="K21" s="77">
        <v>103000.00000000001</v>
      </c>
      <c r="L21" s="79">
        <v>103.53314399999999</v>
      </c>
      <c r="M21" s="77">
        <v>106.63912000000002</v>
      </c>
      <c r="N21" s="70"/>
      <c r="O21" s="78">
        <f t="shared" si="0"/>
        <v>1.7253714331607951E-3</v>
      </c>
      <c r="P21" s="78">
        <f>M21/'סכום נכסי הקרן'!$C$42</f>
        <v>4.5453497495838912E-4</v>
      </c>
    </row>
    <row r="22" spans="2:16">
      <c r="B22" s="76" t="s">
        <v>255</v>
      </c>
      <c r="C22" s="70" t="s">
        <v>256</v>
      </c>
      <c r="D22" s="70" t="s">
        <v>224</v>
      </c>
      <c r="E22" s="70"/>
      <c r="F22" s="95">
        <v>41214</v>
      </c>
      <c r="G22" s="77">
        <v>5.97</v>
      </c>
      <c r="H22" s="83" t="s">
        <v>134</v>
      </c>
      <c r="I22" s="84">
        <v>4.8000000000000001E-2</v>
      </c>
      <c r="J22" s="84">
        <v>4.8499999999999995E-2</v>
      </c>
      <c r="K22" s="77">
        <v>463000.00000000006</v>
      </c>
      <c r="L22" s="79">
        <v>103.140044</v>
      </c>
      <c r="M22" s="77">
        <v>477.53841000000011</v>
      </c>
      <c r="N22" s="70"/>
      <c r="O22" s="78">
        <f t="shared" si="0"/>
        <v>7.7263496815336381E-3</v>
      </c>
      <c r="P22" s="78">
        <f>M22/'סכום נכסי הקרן'!$C$42</f>
        <v>2.0354435523381943E-3</v>
      </c>
    </row>
    <row r="23" spans="2:16">
      <c r="B23" s="76" t="s">
        <v>257</v>
      </c>
      <c r="C23" s="70" t="s">
        <v>258</v>
      </c>
      <c r="D23" s="70" t="s">
        <v>224</v>
      </c>
      <c r="E23" s="70"/>
      <c r="F23" s="95">
        <v>41245</v>
      </c>
      <c r="G23" s="77">
        <v>6.06</v>
      </c>
      <c r="H23" s="83" t="s">
        <v>134</v>
      </c>
      <c r="I23" s="84">
        <v>4.8000000000000001E-2</v>
      </c>
      <c r="J23" s="84">
        <v>4.8600000000000004E-2</v>
      </c>
      <c r="K23" s="77">
        <v>285000.00000000006</v>
      </c>
      <c r="L23" s="79">
        <v>102.913675</v>
      </c>
      <c r="M23" s="77">
        <v>293.30380000000002</v>
      </c>
      <c r="N23" s="70"/>
      <c r="O23" s="78">
        <f t="shared" si="0"/>
        <v>4.7455192593253504E-3</v>
      </c>
      <c r="P23" s="78">
        <f>M23/'סכום נכסי הקרן'!$C$42</f>
        <v>1.2501681876988515E-3</v>
      </c>
    </row>
    <row r="24" spans="2:16">
      <c r="B24" s="76" t="s">
        <v>259</v>
      </c>
      <c r="C24" s="70" t="s">
        <v>260</v>
      </c>
      <c r="D24" s="70" t="s">
        <v>224</v>
      </c>
      <c r="E24" s="70"/>
      <c r="F24" s="95">
        <v>41275</v>
      </c>
      <c r="G24" s="77">
        <v>6.1400000000000006</v>
      </c>
      <c r="H24" s="83" t="s">
        <v>134</v>
      </c>
      <c r="I24" s="84">
        <v>4.8000000000000001E-2</v>
      </c>
      <c r="J24" s="84">
        <v>4.8499999999999995E-2</v>
      </c>
      <c r="K24" s="77">
        <v>973000.00000000012</v>
      </c>
      <c r="L24" s="79">
        <v>103.000595</v>
      </c>
      <c r="M24" s="77">
        <v>1002.2003900000001</v>
      </c>
      <c r="N24" s="70"/>
      <c r="O24" s="78">
        <f t="shared" si="0"/>
        <v>1.6215136839169413E-2</v>
      </c>
      <c r="P24" s="78">
        <f>M24/'סכום נכסי הקרן'!$C$42</f>
        <v>4.271745014136818E-3</v>
      </c>
    </row>
    <row r="25" spans="2:16">
      <c r="B25" s="76" t="s">
        <v>261</v>
      </c>
      <c r="C25" s="70" t="s">
        <v>262</v>
      </c>
      <c r="D25" s="70" t="s">
        <v>224</v>
      </c>
      <c r="E25" s="70"/>
      <c r="F25" s="95">
        <v>41306</v>
      </c>
      <c r="G25" s="77">
        <v>6.2299999999999986</v>
      </c>
      <c r="H25" s="83" t="s">
        <v>134</v>
      </c>
      <c r="I25" s="84">
        <v>4.8000000000000001E-2</v>
      </c>
      <c r="J25" s="84">
        <v>4.8499999999999995E-2</v>
      </c>
      <c r="K25" s="77">
        <v>285000.00000000006</v>
      </c>
      <c r="L25" s="79">
        <v>102.40086599999999</v>
      </c>
      <c r="M25" s="77">
        <v>291.8420200000001</v>
      </c>
      <c r="N25" s="70"/>
      <c r="O25" s="78">
        <f t="shared" si="0"/>
        <v>4.7218683378477009E-3</v>
      </c>
      <c r="P25" s="78">
        <f>M25/'סכום נכסי הקרן'!$C$42</f>
        <v>1.2439375461135249E-3</v>
      </c>
    </row>
    <row r="26" spans="2:16">
      <c r="B26" s="76" t="s">
        <v>263</v>
      </c>
      <c r="C26" s="70" t="s">
        <v>264</v>
      </c>
      <c r="D26" s="70" t="s">
        <v>224</v>
      </c>
      <c r="E26" s="70"/>
      <c r="F26" s="95">
        <v>41366</v>
      </c>
      <c r="G26" s="77">
        <v>6.24</v>
      </c>
      <c r="H26" s="83" t="s">
        <v>134</v>
      </c>
      <c r="I26" s="84">
        <v>4.8000000000000001E-2</v>
      </c>
      <c r="J26" s="84">
        <v>4.8600000000000004E-2</v>
      </c>
      <c r="K26" s="77">
        <v>101000.00000000001</v>
      </c>
      <c r="L26" s="79">
        <v>104.205099</v>
      </c>
      <c r="M26" s="77">
        <v>105.24789000000001</v>
      </c>
      <c r="N26" s="70"/>
      <c r="O26" s="78">
        <f t="shared" si="0"/>
        <v>1.7028619779162627E-3</v>
      </c>
      <c r="P26" s="78">
        <f>M26/'סכום נכסי הקרן'!$C$42</f>
        <v>4.4860504330468306E-4</v>
      </c>
    </row>
    <row r="27" spans="2:16">
      <c r="B27" s="76" t="s">
        <v>265</v>
      </c>
      <c r="C27" s="70">
        <v>2704</v>
      </c>
      <c r="D27" s="70" t="s">
        <v>224</v>
      </c>
      <c r="E27" s="70"/>
      <c r="F27" s="95">
        <v>41395</v>
      </c>
      <c r="G27" s="77">
        <v>6.3199999999999994</v>
      </c>
      <c r="H27" s="83" t="s">
        <v>134</v>
      </c>
      <c r="I27" s="84">
        <v>4.8000000000000001E-2</v>
      </c>
      <c r="J27" s="84">
        <v>4.8600000000000004E-2</v>
      </c>
      <c r="K27" s="77">
        <v>118000.00000000001</v>
      </c>
      <c r="L27" s="79">
        <v>103.59622400000001</v>
      </c>
      <c r="M27" s="77">
        <v>122.24357000000002</v>
      </c>
      <c r="N27" s="70"/>
      <c r="O27" s="78">
        <f t="shared" si="0"/>
        <v>1.9778441866886371E-3</v>
      </c>
      <c r="P27" s="78">
        <f>M27/'סכום נכסי הקרן'!$C$42</f>
        <v>5.2104685436989812E-4</v>
      </c>
    </row>
    <row r="28" spans="2:16">
      <c r="B28" s="76" t="s">
        <v>266</v>
      </c>
      <c r="C28" s="70" t="s">
        <v>267</v>
      </c>
      <c r="D28" s="70" t="s">
        <v>224</v>
      </c>
      <c r="E28" s="70"/>
      <c r="F28" s="95">
        <v>41427</v>
      </c>
      <c r="G28" s="77">
        <v>6.4099999999999993</v>
      </c>
      <c r="H28" s="83" t="s">
        <v>134</v>
      </c>
      <c r="I28" s="84">
        <v>4.8000000000000001E-2</v>
      </c>
      <c r="J28" s="84">
        <v>4.8599999999999997E-2</v>
      </c>
      <c r="K28" s="77">
        <v>36000.000000000007</v>
      </c>
      <c r="L28" s="79">
        <v>102.770352</v>
      </c>
      <c r="M28" s="77">
        <v>36.997430000000008</v>
      </c>
      <c r="N28" s="70"/>
      <c r="O28" s="78">
        <f t="shared" si="0"/>
        <v>5.9860123397835799E-4</v>
      </c>
      <c r="P28" s="78">
        <f>M28/'סכום נכסי הקרן'!$C$42</f>
        <v>1.5769659313181464E-4</v>
      </c>
    </row>
    <row r="29" spans="2:16">
      <c r="B29" s="76" t="s">
        <v>268</v>
      </c>
      <c r="C29" s="70">
        <v>8805</v>
      </c>
      <c r="D29" s="70" t="s">
        <v>224</v>
      </c>
      <c r="E29" s="70"/>
      <c r="F29" s="95">
        <v>41487</v>
      </c>
      <c r="G29" s="77">
        <v>6.5800000000000018</v>
      </c>
      <c r="H29" s="83" t="s">
        <v>134</v>
      </c>
      <c r="I29" s="84">
        <v>4.8000000000000001E-2</v>
      </c>
      <c r="J29" s="84">
        <v>4.8600000000000011E-2</v>
      </c>
      <c r="K29" s="77">
        <v>683000.00000000012</v>
      </c>
      <c r="L29" s="79">
        <v>101.067689</v>
      </c>
      <c r="M29" s="77">
        <v>690.08344</v>
      </c>
      <c r="N29" s="70"/>
      <c r="O29" s="78">
        <f t="shared" si="0"/>
        <v>1.1165229550593922E-2</v>
      </c>
      <c r="P29" s="78">
        <f>M29/'סכום נכסי הקרן'!$C$42</f>
        <v>2.941388292772849E-3</v>
      </c>
    </row>
    <row r="30" spans="2:16">
      <c r="B30" s="76" t="s">
        <v>269</v>
      </c>
      <c r="C30" s="70" t="s">
        <v>270</v>
      </c>
      <c r="D30" s="70" t="s">
        <v>224</v>
      </c>
      <c r="E30" s="70"/>
      <c r="F30" s="95">
        <v>41548</v>
      </c>
      <c r="G30" s="77">
        <v>6.59</v>
      </c>
      <c r="H30" s="83" t="s">
        <v>134</v>
      </c>
      <c r="I30" s="84">
        <v>4.8000000000000001E-2</v>
      </c>
      <c r="J30" s="84">
        <v>4.8500000000000008E-2</v>
      </c>
      <c r="K30" s="77">
        <v>63000.000000000007</v>
      </c>
      <c r="L30" s="79">
        <v>102.38486</v>
      </c>
      <c r="M30" s="77">
        <v>64.506350000000012</v>
      </c>
      <c r="N30" s="70"/>
      <c r="O30" s="78">
        <f t="shared" si="0"/>
        <v>1.0436827830862807E-3</v>
      </c>
      <c r="P30" s="78">
        <f>M30/'סכום נכסי הקרן'!$C$42</f>
        <v>2.7494968246087446E-4</v>
      </c>
    </row>
    <row r="31" spans="2:16">
      <c r="B31" s="76" t="s">
        <v>271</v>
      </c>
      <c r="C31" s="70" t="s">
        <v>272</v>
      </c>
      <c r="D31" s="70" t="s">
        <v>224</v>
      </c>
      <c r="E31" s="70"/>
      <c r="F31" s="95">
        <v>41609</v>
      </c>
      <c r="G31" s="77">
        <v>6.75</v>
      </c>
      <c r="H31" s="83" t="s">
        <v>134</v>
      </c>
      <c r="I31" s="84">
        <v>4.8000000000000001E-2</v>
      </c>
      <c r="J31" s="84">
        <v>4.8499999999999995E-2</v>
      </c>
      <c r="K31" s="77">
        <v>189000.00000000003</v>
      </c>
      <c r="L31" s="79">
        <v>101.579578</v>
      </c>
      <c r="M31" s="77">
        <v>191.98398000000003</v>
      </c>
      <c r="N31" s="70"/>
      <c r="O31" s="78">
        <f t="shared" si="0"/>
        <v>3.1062116296206627E-3</v>
      </c>
      <c r="P31" s="78">
        <f>M31/'סכום נכסי הקרן'!$C$42</f>
        <v>8.1830601698243454E-4</v>
      </c>
    </row>
    <row r="32" spans="2:16">
      <c r="B32" s="76" t="s">
        <v>273</v>
      </c>
      <c r="C32" s="70" t="s">
        <v>274</v>
      </c>
      <c r="D32" s="70" t="s">
        <v>224</v>
      </c>
      <c r="E32" s="70"/>
      <c r="F32" s="95">
        <v>41672</v>
      </c>
      <c r="G32" s="77">
        <v>6.92</v>
      </c>
      <c r="H32" s="83" t="s">
        <v>134</v>
      </c>
      <c r="I32" s="84">
        <v>4.8000000000000001E-2</v>
      </c>
      <c r="J32" s="84">
        <v>4.8500000000000008E-2</v>
      </c>
      <c r="K32" s="77">
        <v>97000.000000000015</v>
      </c>
      <c r="L32" s="79">
        <v>100.777045</v>
      </c>
      <c r="M32" s="77">
        <v>97.75257000000002</v>
      </c>
      <c r="N32" s="70"/>
      <c r="O32" s="78">
        <f t="shared" si="0"/>
        <v>1.5815911815106026E-3</v>
      </c>
      <c r="P32" s="78">
        <f>M32/'סכום נכסי הקרן'!$C$42</f>
        <v>4.1665724508105638E-4</v>
      </c>
    </row>
    <row r="33" spans="2:16">
      <c r="B33" s="76" t="s">
        <v>275</v>
      </c>
      <c r="C33" s="70" t="s">
        <v>276</v>
      </c>
      <c r="D33" s="70" t="s">
        <v>224</v>
      </c>
      <c r="E33" s="70"/>
      <c r="F33" s="95">
        <v>41821</v>
      </c>
      <c r="G33" s="77">
        <v>7.17</v>
      </c>
      <c r="H33" s="83" t="s">
        <v>134</v>
      </c>
      <c r="I33" s="84">
        <v>4.8000000000000001E-2</v>
      </c>
      <c r="J33" s="84">
        <v>4.8499999999999995E-2</v>
      </c>
      <c r="K33" s="77">
        <v>273000.00000000006</v>
      </c>
      <c r="L33" s="79">
        <v>101.27319300000001</v>
      </c>
      <c r="M33" s="77">
        <v>276.47636000000006</v>
      </c>
      <c r="N33" s="70"/>
      <c r="O33" s="78">
        <f t="shared" si="0"/>
        <v>4.4732590956140664E-3</v>
      </c>
      <c r="P33" s="78">
        <f>M33/'סכום נכסי הקרן'!$C$42</f>
        <v>1.1784434771140888E-3</v>
      </c>
    </row>
    <row r="34" spans="2:16">
      <c r="B34" s="76" t="s">
        <v>277</v>
      </c>
      <c r="C34" s="70" t="s">
        <v>278</v>
      </c>
      <c r="D34" s="70" t="s">
        <v>224</v>
      </c>
      <c r="E34" s="70"/>
      <c r="F34" s="95">
        <v>41852</v>
      </c>
      <c r="G34" s="77">
        <v>7.25</v>
      </c>
      <c r="H34" s="83" t="s">
        <v>134</v>
      </c>
      <c r="I34" s="84">
        <v>4.8000000000000001E-2</v>
      </c>
      <c r="J34" s="84">
        <v>4.8500000000000008E-2</v>
      </c>
      <c r="K34" s="77">
        <v>1979000.0000000002</v>
      </c>
      <c r="L34" s="79">
        <v>100.782968</v>
      </c>
      <c r="M34" s="77">
        <v>1994.5072300000002</v>
      </c>
      <c r="N34" s="70"/>
      <c r="O34" s="78">
        <f t="shared" si="0"/>
        <v>3.2270200634388832E-2</v>
      </c>
      <c r="P34" s="78">
        <f>M34/'סכום נכסי הקרן'!$C$42</f>
        <v>8.5013200956869858E-3</v>
      </c>
    </row>
    <row r="35" spans="2:16">
      <c r="B35" s="76" t="s">
        <v>279</v>
      </c>
      <c r="C35" s="70" t="s">
        <v>280</v>
      </c>
      <c r="D35" s="70" t="s">
        <v>224</v>
      </c>
      <c r="E35" s="70"/>
      <c r="F35" s="95">
        <v>41883</v>
      </c>
      <c r="G35" s="77">
        <v>7.34</v>
      </c>
      <c r="H35" s="83" t="s">
        <v>134</v>
      </c>
      <c r="I35" s="84">
        <v>4.8000000000000001E-2</v>
      </c>
      <c r="J35" s="84">
        <v>4.8500000000000008E-2</v>
      </c>
      <c r="K35" s="77">
        <v>231000.00000000003</v>
      </c>
      <c r="L35" s="79">
        <v>100.379616</v>
      </c>
      <c r="M35" s="77">
        <v>231.89327000000006</v>
      </c>
      <c r="N35" s="70"/>
      <c r="O35" s="78">
        <f t="shared" si="0"/>
        <v>3.7519254059883767E-3</v>
      </c>
      <c r="P35" s="78">
        <f>M35/'סכום נכסי הקרן'!$C$42</f>
        <v>9.8841402360099156E-4</v>
      </c>
    </row>
    <row r="36" spans="2:16">
      <c r="B36" s="76" t="s">
        <v>281</v>
      </c>
      <c r="C36" s="70" t="s">
        <v>282</v>
      </c>
      <c r="D36" s="70" t="s">
        <v>224</v>
      </c>
      <c r="E36" s="70"/>
      <c r="F36" s="95">
        <v>41913</v>
      </c>
      <c r="G36" s="77">
        <v>7.25</v>
      </c>
      <c r="H36" s="83" t="s">
        <v>134</v>
      </c>
      <c r="I36" s="84">
        <v>4.8000000000000001E-2</v>
      </c>
      <c r="J36" s="84">
        <v>4.8499999999999995E-2</v>
      </c>
      <c r="K36" s="77">
        <v>255000.00000000003</v>
      </c>
      <c r="L36" s="79">
        <v>102.390586</v>
      </c>
      <c r="M36" s="77">
        <v>261.09614000000005</v>
      </c>
      <c r="N36" s="70"/>
      <c r="O36" s="78">
        <f t="shared" si="0"/>
        <v>4.2244142793428112E-3</v>
      </c>
      <c r="P36" s="78">
        <f>M36/'סכום נכסי הקרן'!$C$42</f>
        <v>1.1128873480635631E-3</v>
      </c>
    </row>
    <row r="37" spans="2:16">
      <c r="B37" s="76" t="s">
        <v>283</v>
      </c>
      <c r="C37" s="70" t="s">
        <v>284</v>
      </c>
      <c r="D37" s="70" t="s">
        <v>224</v>
      </c>
      <c r="E37" s="70"/>
      <c r="F37" s="95">
        <v>41945</v>
      </c>
      <c r="G37" s="77">
        <v>7.3299999999999983</v>
      </c>
      <c r="H37" s="83" t="s">
        <v>134</v>
      </c>
      <c r="I37" s="84">
        <v>4.8000000000000001E-2</v>
      </c>
      <c r="J37" s="84">
        <v>4.8499999999999995E-2</v>
      </c>
      <c r="K37" s="77">
        <v>152000.00000000003</v>
      </c>
      <c r="L37" s="79">
        <v>102.06344199999999</v>
      </c>
      <c r="M37" s="77">
        <v>155.13707000000002</v>
      </c>
      <c r="N37" s="70"/>
      <c r="O37" s="78">
        <f t="shared" si="0"/>
        <v>2.510045739333432E-3</v>
      </c>
      <c r="P37" s="78">
        <f>M37/'סכום נכסי הקרן'!$C$42</f>
        <v>6.6125099520295981E-4</v>
      </c>
    </row>
    <row r="38" spans="2:16">
      <c r="B38" s="76" t="s">
        <v>285</v>
      </c>
      <c r="C38" s="70" t="s">
        <v>286</v>
      </c>
      <c r="D38" s="70" t="s">
        <v>224</v>
      </c>
      <c r="E38" s="70"/>
      <c r="F38" s="95">
        <v>41974</v>
      </c>
      <c r="G38" s="77">
        <v>7.4099999999999993</v>
      </c>
      <c r="H38" s="83" t="s">
        <v>134</v>
      </c>
      <c r="I38" s="84">
        <v>4.8000000000000001E-2</v>
      </c>
      <c r="J38" s="84">
        <v>4.8499999999999995E-2</v>
      </c>
      <c r="K38" s="77">
        <v>112000.00000000001</v>
      </c>
      <c r="L38" s="79">
        <v>101.58105500000001</v>
      </c>
      <c r="M38" s="77">
        <v>113.77423000000003</v>
      </c>
      <c r="N38" s="70"/>
      <c r="O38" s="78">
        <f t="shared" si="0"/>
        <v>1.8408141990656518E-3</v>
      </c>
      <c r="P38" s="78">
        <f>M38/'סכום נכסי הקרן'!$C$42</f>
        <v>4.8494742627245999E-4</v>
      </c>
    </row>
    <row r="39" spans="2:16">
      <c r="B39" s="76" t="s">
        <v>287</v>
      </c>
      <c r="C39" s="70" t="s">
        <v>288</v>
      </c>
      <c r="D39" s="70" t="s">
        <v>224</v>
      </c>
      <c r="E39" s="70"/>
      <c r="F39" s="95">
        <v>42005</v>
      </c>
      <c r="G39" s="77">
        <v>7.5</v>
      </c>
      <c r="H39" s="83" t="s">
        <v>134</v>
      </c>
      <c r="I39" s="84">
        <v>4.8000000000000001E-2</v>
      </c>
      <c r="J39" s="84">
        <v>4.8499999999999995E-2</v>
      </c>
      <c r="K39" s="77">
        <v>138000.00000000003</v>
      </c>
      <c r="L39" s="79">
        <v>101.181909</v>
      </c>
      <c r="M39" s="77">
        <v>139.63284000000002</v>
      </c>
      <c r="N39" s="70"/>
      <c r="O39" s="78">
        <f t="shared" si="0"/>
        <v>2.2591944988585048E-3</v>
      </c>
      <c r="P39" s="78">
        <f>M39/'סכום נכסי הקרן'!$C$42</f>
        <v>5.951662901266323E-4</v>
      </c>
    </row>
    <row r="40" spans="2:16">
      <c r="B40" s="76" t="s">
        <v>289</v>
      </c>
      <c r="C40" s="70" t="s">
        <v>290</v>
      </c>
      <c r="D40" s="70" t="s">
        <v>224</v>
      </c>
      <c r="E40" s="70"/>
      <c r="F40" s="95">
        <v>42036</v>
      </c>
      <c r="G40" s="77">
        <v>7.5799999999999992</v>
      </c>
      <c r="H40" s="83" t="s">
        <v>134</v>
      </c>
      <c r="I40" s="84">
        <v>4.8000000000000001E-2</v>
      </c>
      <c r="J40" s="84">
        <v>4.8599999999999997E-2</v>
      </c>
      <c r="K40" s="77">
        <v>27366000.000000004</v>
      </c>
      <c r="L40" s="79">
        <v>100.778992</v>
      </c>
      <c r="M40" s="77">
        <v>27573.497290000007</v>
      </c>
      <c r="N40" s="70"/>
      <c r="O40" s="78">
        <f t="shared" si="0"/>
        <v>0.44612637966726093</v>
      </c>
      <c r="P40" s="78">
        <f>M40/'סכום נכסי הקרן'!$C$42</f>
        <v>0.11752834138377513</v>
      </c>
    </row>
    <row r="41" spans="2:16">
      <c r="B41" s="76" t="s">
        <v>291</v>
      </c>
      <c r="C41" s="70" t="s">
        <v>292</v>
      </c>
      <c r="D41" s="70" t="s">
        <v>224</v>
      </c>
      <c r="E41" s="70"/>
      <c r="F41" s="95">
        <v>42064</v>
      </c>
      <c r="G41" s="77">
        <v>7.6599999999999993</v>
      </c>
      <c r="H41" s="83" t="s">
        <v>134</v>
      </c>
      <c r="I41" s="84">
        <v>4.8000000000000001E-2</v>
      </c>
      <c r="J41" s="84">
        <v>4.8599999999999983E-2</v>
      </c>
      <c r="K41" s="77">
        <v>2832000.0000000005</v>
      </c>
      <c r="L41" s="79">
        <v>101.259197</v>
      </c>
      <c r="M41" s="77">
        <v>2867.9865200000004</v>
      </c>
      <c r="N41" s="70"/>
      <c r="O41" s="78">
        <f t="shared" si="0"/>
        <v>4.6402689859952342E-2</v>
      </c>
      <c r="P41" s="78">
        <f>M41/'סכום נכסי הקרן'!$C$42</f>
        <v>1.2224408650870315E-2</v>
      </c>
    </row>
    <row r="42" spans="2:16">
      <c r="B42" s="76" t="s">
        <v>293</v>
      </c>
      <c r="C42" s="70" t="s">
        <v>294</v>
      </c>
      <c r="D42" s="70" t="s">
        <v>224</v>
      </c>
      <c r="E42" s="70"/>
      <c r="F42" s="95">
        <v>42095</v>
      </c>
      <c r="G42" s="77">
        <v>7.5600000000000005</v>
      </c>
      <c r="H42" s="83" t="s">
        <v>134</v>
      </c>
      <c r="I42" s="84">
        <v>4.8000000000000001E-2</v>
      </c>
      <c r="J42" s="84">
        <v>4.8499999999999988E-2</v>
      </c>
      <c r="K42" s="77">
        <v>138000.00000000003</v>
      </c>
      <c r="L42" s="79">
        <v>104.04189599999999</v>
      </c>
      <c r="M42" s="77">
        <v>143.57804000000004</v>
      </c>
      <c r="N42" s="70"/>
      <c r="O42" s="78">
        <f t="shared" si="0"/>
        <v>2.3230260025140677E-3</v>
      </c>
      <c r="P42" s="78">
        <f>M42/'סכום נכסי הקרן'!$C$42</f>
        <v>6.1198217704698423E-4</v>
      </c>
    </row>
    <row r="43" spans="2:16">
      <c r="B43" s="76" t="s">
        <v>295</v>
      </c>
      <c r="C43" s="70" t="s">
        <v>296</v>
      </c>
      <c r="D43" s="70" t="s">
        <v>224</v>
      </c>
      <c r="E43" s="70"/>
      <c r="F43" s="95">
        <v>42218</v>
      </c>
      <c r="G43" s="77">
        <v>7.8999999999999995</v>
      </c>
      <c r="H43" s="83" t="s">
        <v>134</v>
      </c>
      <c r="I43" s="84">
        <v>4.8000000000000001E-2</v>
      </c>
      <c r="J43" s="84">
        <v>4.8499999999999995E-2</v>
      </c>
      <c r="K43" s="77">
        <v>460000.00000000006</v>
      </c>
      <c r="L43" s="79">
        <v>100.96122099999999</v>
      </c>
      <c r="M43" s="77">
        <v>464.42164000000008</v>
      </c>
      <c r="N43" s="70"/>
      <c r="O43" s="78">
        <f t="shared" si="0"/>
        <v>7.5141264350051537E-3</v>
      </c>
      <c r="P43" s="78">
        <f>M43/'סכום נכסי הקרן'!$C$42</f>
        <v>1.9795350759414933E-3</v>
      </c>
    </row>
    <row r="44" spans="2:16">
      <c r="B44" s="76" t="s">
        <v>297</v>
      </c>
      <c r="C44" s="70" t="s">
        <v>298</v>
      </c>
      <c r="D44" s="70" t="s">
        <v>224</v>
      </c>
      <c r="E44" s="70"/>
      <c r="F44" s="95">
        <v>42309</v>
      </c>
      <c r="G44" s="77">
        <v>7.9600000000000009</v>
      </c>
      <c r="H44" s="83" t="s">
        <v>134</v>
      </c>
      <c r="I44" s="84">
        <v>4.8000000000000001E-2</v>
      </c>
      <c r="J44" s="84">
        <v>4.8500000000000015E-2</v>
      </c>
      <c r="K44" s="77">
        <v>83000.000000000015</v>
      </c>
      <c r="L44" s="79">
        <v>102.589732</v>
      </c>
      <c r="M44" s="77">
        <v>85.149429999999995</v>
      </c>
      <c r="N44" s="70"/>
      <c r="O44" s="78">
        <f t="shared" si="0"/>
        <v>1.3776782298271476E-3</v>
      </c>
      <c r="P44" s="78">
        <f>M44/'סכום נכסי הקרן'!$C$42</f>
        <v>3.6293804780807552E-4</v>
      </c>
    </row>
    <row r="45" spans="2:16">
      <c r="B45" s="76" t="s">
        <v>299</v>
      </c>
      <c r="C45" s="70" t="s">
        <v>300</v>
      </c>
      <c r="D45" s="70" t="s">
        <v>224</v>
      </c>
      <c r="E45" s="70"/>
      <c r="F45" s="95">
        <v>42339</v>
      </c>
      <c r="G45" s="77">
        <v>8.0399999999999974</v>
      </c>
      <c r="H45" s="83" t="s">
        <v>134</v>
      </c>
      <c r="I45" s="84">
        <v>4.8000000000000001E-2</v>
      </c>
      <c r="J45" s="84">
        <v>4.8499999999999988E-2</v>
      </c>
      <c r="K45" s="77">
        <v>525000.00000000012</v>
      </c>
      <c r="L45" s="79">
        <v>102.08232099999999</v>
      </c>
      <c r="M45" s="77">
        <v>535.93217000000016</v>
      </c>
      <c r="N45" s="70"/>
      <c r="O45" s="78">
        <f t="shared" si="0"/>
        <v>8.6711335974066078E-3</v>
      </c>
      <c r="P45" s="78">
        <f>M45/'סכום נכסי הקרן'!$C$42</f>
        <v>2.2843391381169049E-3</v>
      </c>
    </row>
    <row r="46" spans="2:16">
      <c r="B46" s="76" t="s">
        <v>301</v>
      </c>
      <c r="C46" s="70" t="s">
        <v>302</v>
      </c>
      <c r="D46" s="70" t="s">
        <v>224</v>
      </c>
      <c r="E46" s="70"/>
      <c r="F46" s="95">
        <v>42461</v>
      </c>
      <c r="G46" s="77">
        <v>8.18</v>
      </c>
      <c r="H46" s="83" t="s">
        <v>134</v>
      </c>
      <c r="I46" s="84">
        <v>4.8000000000000001E-2</v>
      </c>
      <c r="J46" s="84">
        <v>4.8500000000000008E-2</v>
      </c>
      <c r="K46" s="77">
        <v>233000.00000000003</v>
      </c>
      <c r="L46" s="79">
        <v>104.25308099999999</v>
      </c>
      <c r="M46" s="77">
        <v>242.90968000000004</v>
      </c>
      <c r="N46" s="70"/>
      <c r="O46" s="78">
        <f t="shared" si="0"/>
        <v>3.930165803227091E-3</v>
      </c>
      <c r="P46" s="78">
        <f>M46/'סכום נכסי הקרן'!$C$42</f>
        <v>1.0353699966386661E-3</v>
      </c>
    </row>
    <row r="47" spans="2:16">
      <c r="B47" s="76" t="s">
        <v>303</v>
      </c>
      <c r="C47" s="70" t="s">
        <v>304</v>
      </c>
      <c r="D47" s="70" t="s">
        <v>224</v>
      </c>
      <c r="E47" s="70"/>
      <c r="F47" s="95">
        <v>42491</v>
      </c>
      <c r="G47" s="77">
        <v>8.26</v>
      </c>
      <c r="H47" s="83" t="s">
        <v>134</v>
      </c>
      <c r="I47" s="84">
        <v>4.8000000000000001E-2</v>
      </c>
      <c r="J47" s="84">
        <v>4.8600000000000004E-2</v>
      </c>
      <c r="K47" s="77">
        <v>311000.00000000006</v>
      </c>
      <c r="L47" s="79">
        <v>104.053422</v>
      </c>
      <c r="M47" s="77">
        <v>323.60613000000006</v>
      </c>
      <c r="N47" s="70"/>
      <c r="O47" s="78">
        <f t="shared" si="0"/>
        <v>5.2357968848366207E-3</v>
      </c>
      <c r="P47" s="78">
        <f>M47/'סכום נכסי הקרן'!$C$42</f>
        <v>1.3793278132446256E-3</v>
      </c>
    </row>
    <row r="48" spans="2:16">
      <c r="B48" s="76" t="s">
        <v>305</v>
      </c>
      <c r="C48" s="70" t="s">
        <v>306</v>
      </c>
      <c r="D48" s="70" t="s">
        <v>224</v>
      </c>
      <c r="E48" s="70"/>
      <c r="F48" s="95">
        <v>42522</v>
      </c>
      <c r="G48" s="77">
        <v>8.34</v>
      </c>
      <c r="H48" s="83" t="s">
        <v>134</v>
      </c>
      <c r="I48" s="84">
        <v>4.8000000000000001E-2</v>
      </c>
      <c r="J48" s="84">
        <v>4.8600000000000004E-2</v>
      </c>
      <c r="K48" s="77">
        <v>632000.00000000012</v>
      </c>
      <c r="L48" s="79">
        <v>103.221947</v>
      </c>
      <c r="M48" s="77">
        <v>652.36270000000002</v>
      </c>
      <c r="N48" s="70"/>
      <c r="O48" s="78">
        <f t="shared" si="0"/>
        <v>1.0554925496756214E-2</v>
      </c>
      <c r="P48" s="78">
        <f>M48/'סכום נכסי הקרן'!$C$42</f>
        <v>2.7806086875837598E-3</v>
      </c>
    </row>
    <row r="49" spans="2:16">
      <c r="B49" s="76" t="s">
        <v>307</v>
      </c>
      <c r="C49" s="70" t="s">
        <v>308</v>
      </c>
      <c r="D49" s="70" t="s">
        <v>224</v>
      </c>
      <c r="E49" s="70"/>
      <c r="F49" s="95">
        <v>42552</v>
      </c>
      <c r="G49" s="77">
        <v>8.4300000000000033</v>
      </c>
      <c r="H49" s="83" t="s">
        <v>134</v>
      </c>
      <c r="I49" s="84">
        <v>4.8000000000000001E-2</v>
      </c>
      <c r="J49" s="84">
        <v>4.8500000000000015E-2</v>
      </c>
      <c r="K49" s="77">
        <v>176000.00000000003</v>
      </c>
      <c r="L49" s="79">
        <v>102.501932</v>
      </c>
      <c r="M49" s="77">
        <v>180.40420999999998</v>
      </c>
      <c r="N49" s="70"/>
      <c r="O49" s="78">
        <f t="shared" si="0"/>
        <v>2.9188563292339709E-3</v>
      </c>
      <c r="P49" s="78">
        <f>M49/'סכום נכסי הקרן'!$C$42</f>
        <v>7.6894879735258455E-4</v>
      </c>
    </row>
    <row r="50" spans="2:16">
      <c r="B50" s="76" t="s">
        <v>309</v>
      </c>
      <c r="C50" s="70" t="s">
        <v>310</v>
      </c>
      <c r="D50" s="70" t="s">
        <v>224</v>
      </c>
      <c r="E50" s="70"/>
      <c r="F50" s="95">
        <v>42644</v>
      </c>
      <c r="G50" s="77">
        <v>8.48</v>
      </c>
      <c r="H50" s="83" t="s">
        <v>134</v>
      </c>
      <c r="I50" s="84">
        <v>4.8000000000000001E-2</v>
      </c>
      <c r="J50" s="84">
        <v>4.8600000000000004E-2</v>
      </c>
      <c r="K50" s="77">
        <v>13000.000000000002</v>
      </c>
      <c r="L50" s="79">
        <v>103.307529</v>
      </c>
      <c r="M50" s="77">
        <v>13.430000000000001</v>
      </c>
      <c r="N50" s="70"/>
      <c r="O50" s="78">
        <f t="shared" si="0"/>
        <v>2.172911624491038E-4</v>
      </c>
      <c r="P50" s="78">
        <f>M50/'סכום נכסי הקרן'!$C$42</f>
        <v>5.7243577344703946E-5</v>
      </c>
    </row>
    <row r="51" spans="2:16">
      <c r="B51" s="76" t="s">
        <v>311</v>
      </c>
      <c r="C51" s="70" t="s">
        <v>312</v>
      </c>
      <c r="D51" s="70" t="s">
        <v>224</v>
      </c>
      <c r="E51" s="70"/>
      <c r="F51" s="95">
        <v>42675</v>
      </c>
      <c r="G51" s="77">
        <v>8.5599999999999987</v>
      </c>
      <c r="H51" s="83" t="s">
        <v>134</v>
      </c>
      <c r="I51" s="84">
        <v>4.8000000000000001E-2</v>
      </c>
      <c r="J51" s="84">
        <v>4.8500000000000008E-2</v>
      </c>
      <c r="K51" s="77">
        <v>259000.00000000003</v>
      </c>
      <c r="L51" s="79">
        <v>103.002779</v>
      </c>
      <c r="M51" s="77">
        <v>266.77792000000005</v>
      </c>
      <c r="N51" s="70"/>
      <c r="O51" s="78">
        <f t="shared" si="0"/>
        <v>4.3163428408454227E-3</v>
      </c>
      <c r="P51" s="78">
        <f>M51/'סכום נכסי הקרן'!$C$42</f>
        <v>1.137105174786243E-3</v>
      </c>
    </row>
    <row r="52" spans="2:16">
      <c r="B52" s="76" t="s">
        <v>313</v>
      </c>
      <c r="C52" s="70" t="s">
        <v>314</v>
      </c>
      <c r="D52" s="70" t="s">
        <v>224</v>
      </c>
      <c r="E52" s="70"/>
      <c r="F52" s="95">
        <v>42795</v>
      </c>
      <c r="G52" s="77">
        <v>8.89</v>
      </c>
      <c r="H52" s="83" t="s">
        <v>134</v>
      </c>
      <c r="I52" s="84">
        <v>4.8000000000000001E-2</v>
      </c>
      <c r="J52" s="84">
        <v>4.8500000000000008E-2</v>
      </c>
      <c r="K52" s="77">
        <v>279000.00000000006</v>
      </c>
      <c r="L52" s="79">
        <v>101.79554400000001</v>
      </c>
      <c r="M52" s="77">
        <v>284.00954000000002</v>
      </c>
      <c r="N52" s="70"/>
      <c r="O52" s="78">
        <f t="shared" si="0"/>
        <v>4.5951424492356842E-3</v>
      </c>
      <c r="P52" s="78">
        <f>M52/'סכום נכסי הקרן'!$C$42</f>
        <v>1.2105526485200141E-3</v>
      </c>
    </row>
    <row r="53" spans="2:16">
      <c r="B53" s="76" t="s">
        <v>315</v>
      </c>
      <c r="C53" s="70" t="s">
        <v>316</v>
      </c>
      <c r="D53" s="70" t="s">
        <v>224</v>
      </c>
      <c r="E53" s="70"/>
      <c r="F53" s="95">
        <v>42826</v>
      </c>
      <c r="G53" s="77">
        <v>8.7700000000000014</v>
      </c>
      <c r="H53" s="83" t="s">
        <v>134</v>
      </c>
      <c r="I53" s="84">
        <v>4.8000000000000001E-2</v>
      </c>
      <c r="J53" s="84">
        <v>4.8500000000000015E-2</v>
      </c>
      <c r="K53" s="77">
        <v>374000.00000000006</v>
      </c>
      <c r="L53" s="79">
        <v>103.82758200000001</v>
      </c>
      <c r="M53" s="77">
        <v>388.31515999999999</v>
      </c>
      <c r="N53" s="70"/>
      <c r="O53" s="78">
        <f t="shared" si="0"/>
        <v>6.2827589361883641E-3</v>
      </c>
      <c r="P53" s="78">
        <f>M53/'סכום נכסי הקרן'!$C$42</f>
        <v>1.6551413920760302E-3</v>
      </c>
    </row>
    <row r="54" spans="2:16">
      <c r="B54" s="76" t="s">
        <v>317</v>
      </c>
      <c r="C54" s="70" t="s">
        <v>318</v>
      </c>
      <c r="D54" s="70" t="s">
        <v>224</v>
      </c>
      <c r="E54" s="70"/>
      <c r="F54" s="95">
        <v>42856</v>
      </c>
      <c r="G54" s="77">
        <v>8.85</v>
      </c>
      <c r="H54" s="83" t="s">
        <v>134</v>
      </c>
      <c r="I54" s="84">
        <v>4.8000000000000001E-2</v>
      </c>
      <c r="J54" s="84">
        <v>4.8499999999999995E-2</v>
      </c>
      <c r="K54" s="77">
        <v>172000.00000000003</v>
      </c>
      <c r="L54" s="79">
        <v>103.10441400000001</v>
      </c>
      <c r="M54" s="77">
        <v>177.34551000000005</v>
      </c>
      <c r="N54" s="70"/>
      <c r="O54" s="78">
        <f t="shared" si="0"/>
        <v>2.8693679838443166E-3</v>
      </c>
      <c r="P54" s="78">
        <f>M54/'סכום נכסי הקרן'!$C$42</f>
        <v>7.55911498020921E-4</v>
      </c>
    </row>
    <row r="55" spans="2:16">
      <c r="B55" s="76" t="s">
        <v>319</v>
      </c>
      <c r="C55" s="70" t="s">
        <v>320</v>
      </c>
      <c r="D55" s="70" t="s">
        <v>224</v>
      </c>
      <c r="E55" s="70"/>
      <c r="F55" s="95">
        <v>42887</v>
      </c>
      <c r="G55" s="77">
        <v>8.93</v>
      </c>
      <c r="H55" s="83" t="s">
        <v>134</v>
      </c>
      <c r="I55" s="84">
        <v>4.8000000000000001E-2</v>
      </c>
      <c r="J55" s="84">
        <v>4.8499999999999995E-2</v>
      </c>
      <c r="K55" s="77">
        <v>412000.00000000006</v>
      </c>
      <c r="L55" s="79">
        <v>102.506102</v>
      </c>
      <c r="M55" s="77">
        <v>422.28462000000007</v>
      </c>
      <c r="N55" s="70"/>
      <c r="O55" s="78">
        <f t="shared" si="0"/>
        <v>6.8323690219045481E-3</v>
      </c>
      <c r="P55" s="78">
        <f>M55/'סכום נכסי הקרן'!$C$42</f>
        <v>1.7999316683878568E-3</v>
      </c>
    </row>
    <row r="56" spans="2:16">
      <c r="B56" s="76" t="s">
        <v>321</v>
      </c>
      <c r="C56" s="70" t="s">
        <v>322</v>
      </c>
      <c r="D56" s="70" t="s">
        <v>224</v>
      </c>
      <c r="E56" s="70"/>
      <c r="F56" s="95">
        <v>42979</v>
      </c>
      <c r="G56" s="77">
        <v>9.19</v>
      </c>
      <c r="H56" s="83" t="s">
        <v>134</v>
      </c>
      <c r="I56" s="84">
        <v>4.8000000000000001E-2</v>
      </c>
      <c r="J56" s="84">
        <v>4.8500000000000008E-2</v>
      </c>
      <c r="K56" s="77">
        <v>111000.00000000001</v>
      </c>
      <c r="L56" s="79">
        <v>101.70472599999999</v>
      </c>
      <c r="M56" s="77">
        <v>112.89223000000003</v>
      </c>
      <c r="N56" s="70"/>
      <c r="O56" s="78">
        <f t="shared" si="0"/>
        <v>1.8265438487097242E-3</v>
      </c>
      <c r="P56" s="78">
        <f>M56/'סכום נכסי הקרן'!$C$42</f>
        <v>4.8118801933143024E-4</v>
      </c>
    </row>
    <row r="57" spans="2:16">
      <c r="B57" s="76" t="s">
        <v>323</v>
      </c>
      <c r="C57" s="70" t="s">
        <v>324</v>
      </c>
      <c r="D57" s="70" t="s">
        <v>224</v>
      </c>
      <c r="E57" s="70"/>
      <c r="F57" s="95">
        <v>43009</v>
      </c>
      <c r="G57" s="77">
        <v>9.0500000000000025</v>
      </c>
      <c r="H57" s="83" t="s">
        <v>134</v>
      </c>
      <c r="I57" s="84">
        <v>4.8000000000000001E-2</v>
      </c>
      <c r="J57" s="84">
        <v>4.8500000000000008E-2</v>
      </c>
      <c r="K57" s="77">
        <v>198000.00000000003</v>
      </c>
      <c r="L57" s="79">
        <v>103.423463</v>
      </c>
      <c r="M57" s="77">
        <v>204.77982999999998</v>
      </c>
      <c r="N57" s="70"/>
      <c r="O57" s="78">
        <f t="shared" si="0"/>
        <v>3.3132425396001381E-3</v>
      </c>
      <c r="P57" s="78">
        <f>M57/'סכום נכסי הקרן'!$C$42</f>
        <v>8.7284661483546708E-4</v>
      </c>
    </row>
    <row r="58" spans="2:16">
      <c r="B58" s="76" t="s">
        <v>325</v>
      </c>
      <c r="C58" s="70" t="s">
        <v>326</v>
      </c>
      <c r="D58" s="70" t="s">
        <v>224</v>
      </c>
      <c r="E58" s="70"/>
      <c r="F58" s="95">
        <v>43101</v>
      </c>
      <c r="G58" s="77">
        <v>9.2999999999999989</v>
      </c>
      <c r="H58" s="83" t="s">
        <v>134</v>
      </c>
      <c r="I58" s="84">
        <v>4.8000000000000001E-2</v>
      </c>
      <c r="J58" s="84">
        <v>4.8499999999999995E-2</v>
      </c>
      <c r="K58" s="77">
        <v>333000.00000000006</v>
      </c>
      <c r="L58" s="79">
        <v>102.09044</v>
      </c>
      <c r="M58" s="77">
        <v>340.00340000000006</v>
      </c>
      <c r="N58" s="70"/>
      <c r="O58" s="78">
        <f t="shared" si="0"/>
        <v>5.5010970977399576E-3</v>
      </c>
      <c r="P58" s="78">
        <f>M58/'סכום נכסי הקרן'!$C$42</f>
        <v>1.4492189817842378E-3</v>
      </c>
    </row>
    <row r="59" spans="2:16">
      <c r="B59" s="76" t="s">
        <v>327</v>
      </c>
      <c r="C59" s="70" t="s">
        <v>328</v>
      </c>
      <c r="D59" s="70" t="s">
        <v>224</v>
      </c>
      <c r="E59" s="70"/>
      <c r="F59" s="95">
        <v>43161</v>
      </c>
      <c r="G59" s="77">
        <v>9.4700000000000006</v>
      </c>
      <c r="H59" s="83" t="s">
        <v>134</v>
      </c>
      <c r="I59" s="84">
        <v>4.8000000000000001E-2</v>
      </c>
      <c r="J59" s="84">
        <v>4.8500000000000008E-2</v>
      </c>
      <c r="K59" s="77">
        <v>459000.00000000006</v>
      </c>
      <c r="L59" s="79">
        <v>101.690819</v>
      </c>
      <c r="M59" s="77">
        <v>466.76318000000003</v>
      </c>
      <c r="N59" s="70"/>
      <c r="O59" s="78">
        <f t="shared" si="0"/>
        <v>7.5520114646790973E-3</v>
      </c>
      <c r="P59" s="78">
        <f>M59/'סכום נכסי הקרן'!$C$42</f>
        <v>1.9895155767676821E-3</v>
      </c>
    </row>
    <row r="60" spans="2:16">
      <c r="B60" s="76" t="s">
        <v>329</v>
      </c>
      <c r="C60" s="70" t="s">
        <v>330</v>
      </c>
      <c r="D60" s="70" t="s">
        <v>224</v>
      </c>
      <c r="E60" s="70"/>
      <c r="F60" s="95">
        <v>43221</v>
      </c>
      <c r="G60" s="77">
        <v>9.4099999999999984</v>
      </c>
      <c r="H60" s="83" t="s">
        <v>134</v>
      </c>
      <c r="I60" s="84">
        <v>4.8000000000000001E-2</v>
      </c>
      <c r="J60" s="84">
        <v>4.8499999999999995E-2</v>
      </c>
      <c r="K60" s="77">
        <v>288000.00000000006</v>
      </c>
      <c r="L60" s="79">
        <v>102.902789</v>
      </c>
      <c r="M60" s="77">
        <v>296.39088000000004</v>
      </c>
      <c r="N60" s="70"/>
      <c r="O60" s="78">
        <f t="shared" si="0"/>
        <v>4.7954667799339412E-3</v>
      </c>
      <c r="P60" s="78">
        <f>M60/'סכום נכסי הקרן'!$C$42</f>
        <v>1.2633264529817473E-3</v>
      </c>
    </row>
    <row r="61" spans="2:16">
      <c r="B61" s="76" t="s">
        <v>331</v>
      </c>
      <c r="C61" s="70" t="s">
        <v>332</v>
      </c>
      <c r="D61" s="70" t="s">
        <v>224</v>
      </c>
      <c r="E61" s="70"/>
      <c r="F61" s="95">
        <v>43252</v>
      </c>
      <c r="G61" s="77">
        <v>9.490000000000002</v>
      </c>
      <c r="H61" s="83" t="s">
        <v>134</v>
      </c>
      <c r="I61" s="84">
        <v>4.8000000000000001E-2</v>
      </c>
      <c r="J61" s="84">
        <v>4.8500000000000015E-2</v>
      </c>
      <c r="K61" s="77">
        <v>104000.00000000001</v>
      </c>
      <c r="L61" s="79">
        <v>102.08853499999999</v>
      </c>
      <c r="M61" s="77">
        <v>106.1844</v>
      </c>
      <c r="N61" s="70"/>
      <c r="O61" s="78">
        <f t="shared" si="0"/>
        <v>1.7180142747550719E-3</v>
      </c>
      <c r="P61" s="78">
        <f>M61/'סכום נכסי הקרן'!$C$42</f>
        <v>4.5259679182434707E-4</v>
      </c>
    </row>
    <row r="62" spans="2:16">
      <c r="B62" s="76" t="s">
        <v>333</v>
      </c>
      <c r="C62" s="70" t="s">
        <v>334</v>
      </c>
      <c r="D62" s="70" t="s">
        <v>224</v>
      </c>
      <c r="E62" s="70"/>
      <c r="F62" s="95">
        <v>43282</v>
      </c>
      <c r="G62" s="77">
        <v>9.58</v>
      </c>
      <c r="H62" s="83" t="s">
        <v>134</v>
      </c>
      <c r="I62" s="84">
        <v>4.8000000000000001E-2</v>
      </c>
      <c r="J62" s="84">
        <v>4.8499999999999995E-2</v>
      </c>
      <c r="K62" s="77">
        <v>54000.000000000007</v>
      </c>
      <c r="L62" s="79">
        <v>101.19100299999999</v>
      </c>
      <c r="M62" s="77">
        <v>54.645360000000011</v>
      </c>
      <c r="N62" s="70"/>
      <c r="O62" s="78">
        <f t="shared" si="0"/>
        <v>8.8413654481383174E-4</v>
      </c>
      <c r="P62" s="78">
        <f>M62/'סכום נכסי הקרן'!$C$42</f>
        <v>2.3291853251594874E-4</v>
      </c>
    </row>
    <row r="63" spans="2:16">
      <c r="B63" s="76" t="s">
        <v>335</v>
      </c>
      <c r="C63" s="70" t="s">
        <v>336</v>
      </c>
      <c r="D63" s="70" t="s">
        <v>224</v>
      </c>
      <c r="E63" s="70"/>
      <c r="F63" s="95">
        <v>43313</v>
      </c>
      <c r="G63" s="77">
        <v>9.66</v>
      </c>
      <c r="H63" s="83" t="s">
        <v>134</v>
      </c>
      <c r="I63" s="84">
        <v>4.8000000000000001E-2</v>
      </c>
      <c r="J63" s="84">
        <v>4.8499999999999988E-2</v>
      </c>
      <c r="K63" s="77">
        <v>147000.00000000003</v>
      </c>
      <c r="L63" s="79">
        <v>100.76055100000001</v>
      </c>
      <c r="M63" s="77">
        <v>148.14367000000004</v>
      </c>
      <c r="N63" s="70"/>
      <c r="O63" s="78">
        <f t="shared" si="0"/>
        <v>2.3968957754114989E-3</v>
      </c>
      <c r="P63" s="78">
        <f>M63/'סכום נכסי הקרן'!$C$42</f>
        <v>6.3144256379548021E-4</v>
      </c>
    </row>
    <row r="64" spans="2:16">
      <c r="B64" s="76" t="s">
        <v>337</v>
      </c>
      <c r="C64" s="70" t="s">
        <v>338</v>
      </c>
      <c r="D64" s="70" t="s">
        <v>224</v>
      </c>
      <c r="E64" s="70"/>
      <c r="F64" s="95">
        <v>43435</v>
      </c>
      <c r="G64" s="77">
        <v>9.7600000000000033</v>
      </c>
      <c r="H64" s="83" t="s">
        <v>134</v>
      </c>
      <c r="I64" s="84">
        <v>4.8000000000000001E-2</v>
      </c>
      <c r="J64" s="84">
        <v>4.8500000000000015E-2</v>
      </c>
      <c r="K64" s="77">
        <v>530000.00000000012</v>
      </c>
      <c r="L64" s="79">
        <v>101.59350000000001</v>
      </c>
      <c r="M64" s="77">
        <v>538.44718999999998</v>
      </c>
      <c r="N64" s="70"/>
      <c r="O64" s="78">
        <f t="shared" si="0"/>
        <v>8.7118254529079259E-3</v>
      </c>
      <c r="P64" s="78">
        <f>M64/'סכום נכסי הקרן'!$C$42</f>
        <v>2.2950590742221518E-3</v>
      </c>
    </row>
    <row r="65" spans="2:16">
      <c r="B65" s="76" t="s">
        <v>339</v>
      </c>
      <c r="C65" s="70" t="s">
        <v>340</v>
      </c>
      <c r="D65" s="70" t="s">
        <v>224</v>
      </c>
      <c r="E65" s="70"/>
      <c r="F65" s="95">
        <v>43497</v>
      </c>
      <c r="G65" s="77">
        <v>9.93</v>
      </c>
      <c r="H65" s="83" t="s">
        <v>134</v>
      </c>
      <c r="I65" s="84">
        <v>4.8000000000000001E-2</v>
      </c>
      <c r="J65" s="84">
        <v>4.8499999999999995E-2</v>
      </c>
      <c r="K65" s="77">
        <v>1129000.0000000002</v>
      </c>
      <c r="L65" s="79">
        <v>100.77892300000001</v>
      </c>
      <c r="M65" s="77">
        <v>1137.9857600000003</v>
      </c>
      <c r="N65" s="70"/>
      <c r="O65" s="78">
        <f t="shared" si="0"/>
        <v>1.8412081060381748E-2</v>
      </c>
      <c r="P65" s="78">
        <f>M65/'סכום נכסי הקרן'!$C$42</f>
        <v>4.8505119783865758E-3</v>
      </c>
    </row>
    <row r="66" spans="2:16">
      <c r="B66" s="76" t="s">
        <v>341</v>
      </c>
      <c r="C66" s="70" t="s">
        <v>342</v>
      </c>
      <c r="D66" s="70" t="s">
        <v>224</v>
      </c>
      <c r="E66" s="70"/>
      <c r="F66" s="95">
        <v>43525</v>
      </c>
      <c r="G66" s="77">
        <v>10.009999999999998</v>
      </c>
      <c r="H66" s="83" t="s">
        <v>134</v>
      </c>
      <c r="I66" s="84">
        <v>4.8000000000000001E-2</v>
      </c>
      <c r="J66" s="84">
        <v>4.8499999999999995E-2</v>
      </c>
      <c r="K66" s="77">
        <v>341000.00000000006</v>
      </c>
      <c r="L66" s="79">
        <v>100.488429</v>
      </c>
      <c r="M66" s="77">
        <v>342.6930900000001</v>
      </c>
      <c r="N66" s="70"/>
      <c r="O66" s="78">
        <f t="shared" si="0"/>
        <v>5.544615032715962E-3</v>
      </c>
      <c r="P66" s="78">
        <f>M66/'סכום נכסי הקרן'!$C$42</f>
        <v>1.4606834253842588E-3</v>
      </c>
    </row>
    <row r="67" spans="2:16">
      <c r="B67" s="76" t="s">
        <v>343</v>
      </c>
      <c r="C67" s="70" t="s">
        <v>344</v>
      </c>
      <c r="D67" s="70" t="s">
        <v>224</v>
      </c>
      <c r="E67" s="70"/>
      <c r="F67" s="95">
        <v>43556</v>
      </c>
      <c r="G67" s="77">
        <v>9.86</v>
      </c>
      <c r="H67" s="83" t="s">
        <v>134</v>
      </c>
      <c r="I67" s="84">
        <v>4.8000000000000001E-2</v>
      </c>
      <c r="J67" s="84">
        <v>4.8499999999999995E-2</v>
      </c>
      <c r="K67" s="77">
        <v>293000.00000000006</v>
      </c>
      <c r="L67" s="79">
        <v>102.387812</v>
      </c>
      <c r="M67" s="77">
        <v>300.03244000000007</v>
      </c>
      <c r="N67" s="70"/>
      <c r="O67" s="78">
        <f t="shared" si="0"/>
        <v>4.8543855294148177E-3</v>
      </c>
      <c r="P67" s="78">
        <f>M67/'סכום נכסי הקרן'!$C$42</f>
        <v>1.2788481150454393E-3</v>
      </c>
    </row>
    <row r="68" spans="2:16">
      <c r="B68" s="76" t="s">
        <v>345</v>
      </c>
      <c r="C68" s="70" t="s">
        <v>346</v>
      </c>
      <c r="D68" s="70" t="s">
        <v>224</v>
      </c>
      <c r="E68" s="70"/>
      <c r="F68" s="95">
        <v>43586</v>
      </c>
      <c r="G68" s="77">
        <v>9.9300000000000015</v>
      </c>
      <c r="H68" s="83" t="s">
        <v>134</v>
      </c>
      <c r="I68" s="84">
        <v>4.8000000000000001E-2</v>
      </c>
      <c r="J68" s="84">
        <v>4.9200000000000001E-2</v>
      </c>
      <c r="K68" s="77">
        <v>18000.000000000004</v>
      </c>
      <c r="L68" s="79">
        <v>102.01212700000001</v>
      </c>
      <c r="M68" s="77">
        <v>18.237930000000002</v>
      </c>
      <c r="N68" s="70"/>
      <c r="O68" s="78">
        <f t="shared" si="0"/>
        <v>2.9508123681052745E-4</v>
      </c>
      <c r="P68" s="78">
        <f>M68/'סכום נכסי הקרן'!$C$42</f>
        <v>7.7736735410446504E-5</v>
      </c>
    </row>
    <row r="69" spans="2:16">
      <c r="B69" s="76" t="s">
        <v>347</v>
      </c>
      <c r="C69" s="70" t="s">
        <v>348</v>
      </c>
      <c r="D69" s="70" t="s">
        <v>224</v>
      </c>
      <c r="E69" s="70"/>
      <c r="F69" s="95">
        <v>43678</v>
      </c>
      <c r="G69" s="77">
        <v>10.199999999999999</v>
      </c>
      <c r="H69" s="83" t="s">
        <v>134</v>
      </c>
      <c r="I69" s="84">
        <v>4.8000000000000001E-2</v>
      </c>
      <c r="J69" s="84">
        <v>4.8499999999999995E-2</v>
      </c>
      <c r="K69" s="77">
        <v>301000.00000000006</v>
      </c>
      <c r="L69" s="79">
        <v>100.79386599999999</v>
      </c>
      <c r="M69" s="77">
        <v>303.38942000000003</v>
      </c>
      <c r="N69" s="70"/>
      <c r="O69" s="78">
        <f t="shared" si="0"/>
        <v>4.9086999066686064E-3</v>
      </c>
      <c r="P69" s="78">
        <f>M69/'סכום נכסי הקרן'!$C$42</f>
        <v>1.293156792951219E-3</v>
      </c>
    </row>
    <row r="70" spans="2:16">
      <c r="B70" s="76" t="s">
        <v>349</v>
      </c>
      <c r="C70" s="70" t="s">
        <v>350</v>
      </c>
      <c r="D70" s="70" t="s">
        <v>224</v>
      </c>
      <c r="E70" s="70"/>
      <c r="F70" s="95">
        <v>43770</v>
      </c>
      <c r="G70" s="77">
        <v>10.200000000000001</v>
      </c>
      <c r="H70" s="83" t="s">
        <v>134</v>
      </c>
      <c r="I70" s="84">
        <v>4.8000000000000001E-2</v>
      </c>
      <c r="J70" s="84">
        <v>4.8500000000000008E-2</v>
      </c>
      <c r="K70" s="77">
        <v>480000.00000000006</v>
      </c>
      <c r="L70" s="79">
        <v>101.99618700000001</v>
      </c>
      <c r="M70" s="77">
        <v>489.58168000000006</v>
      </c>
      <c r="N70" s="70"/>
      <c r="O70" s="78">
        <f t="shared" si="0"/>
        <v>7.9212041966481885E-3</v>
      </c>
      <c r="P70" s="78">
        <f>M70/'סכום נכסי הקרן'!$C$42</f>
        <v>2.0867763786768501E-3</v>
      </c>
    </row>
    <row r="71" spans="2:16">
      <c r="B71" s="76" t="s">
        <v>351</v>
      </c>
      <c r="C71" s="70" t="s">
        <v>352</v>
      </c>
      <c r="D71" s="70" t="s">
        <v>224</v>
      </c>
      <c r="E71" s="70"/>
      <c r="F71" s="95">
        <v>43831</v>
      </c>
      <c r="G71" s="77">
        <v>10.370000000000001</v>
      </c>
      <c r="H71" s="83" t="s">
        <v>134</v>
      </c>
      <c r="I71" s="84">
        <v>4.8000000000000001E-2</v>
      </c>
      <c r="J71" s="84">
        <v>4.8500000000000008E-2</v>
      </c>
      <c r="K71" s="77">
        <v>217000.00000000003</v>
      </c>
      <c r="L71" s="79">
        <v>101.19303600000001</v>
      </c>
      <c r="M71" s="77">
        <v>219.58888000000005</v>
      </c>
      <c r="N71" s="70"/>
      <c r="O71" s="78">
        <f t="shared" si="0"/>
        <v>3.5528460905507645E-3</v>
      </c>
      <c r="P71" s="78">
        <f>M71/'סכום נכסי הקרן'!$C$42</f>
        <v>9.3596820821421553E-4</v>
      </c>
    </row>
    <row r="72" spans="2:16">
      <c r="B72" s="76" t="s">
        <v>353</v>
      </c>
      <c r="C72" s="70" t="s">
        <v>354</v>
      </c>
      <c r="D72" s="70" t="s">
        <v>224</v>
      </c>
      <c r="E72" s="70"/>
      <c r="F72" s="95">
        <v>43863</v>
      </c>
      <c r="G72" s="77">
        <v>10.46</v>
      </c>
      <c r="H72" s="83" t="s">
        <v>134</v>
      </c>
      <c r="I72" s="84">
        <v>4.8000000000000001E-2</v>
      </c>
      <c r="J72" s="84">
        <v>4.8500000000000008E-2</v>
      </c>
      <c r="K72" s="77">
        <v>2092000.0000000002</v>
      </c>
      <c r="L72" s="79">
        <v>100.77812400000001</v>
      </c>
      <c r="M72" s="77">
        <v>2108.04828</v>
      </c>
      <c r="N72" s="70"/>
      <c r="O72" s="78">
        <f t="shared" si="0"/>
        <v>3.4107242089354714E-2</v>
      </c>
      <c r="P72" s="78">
        <f>M72/'סכום נכסי הקרן'!$C$42</f>
        <v>8.9852736234214536E-3</v>
      </c>
    </row>
    <row r="73" spans="2:16">
      <c r="B73" s="76" t="s">
        <v>355</v>
      </c>
      <c r="C73" s="70" t="s">
        <v>356</v>
      </c>
      <c r="D73" s="70" t="s">
        <v>224</v>
      </c>
      <c r="E73" s="70"/>
      <c r="F73" s="95">
        <v>44045</v>
      </c>
      <c r="G73" s="77">
        <v>10.71</v>
      </c>
      <c r="H73" s="83" t="s">
        <v>134</v>
      </c>
      <c r="I73" s="84">
        <v>4.8000000000000001E-2</v>
      </c>
      <c r="J73" s="84">
        <v>4.8499999999999995E-2</v>
      </c>
      <c r="K73" s="77">
        <v>2352000.0000000005</v>
      </c>
      <c r="L73" s="79">
        <v>100.982147</v>
      </c>
      <c r="M73" s="77">
        <v>2375.1000900000004</v>
      </c>
      <c r="N73" s="70"/>
      <c r="O73" s="78">
        <f t="shared" si="0"/>
        <v>3.8428016343192192E-2</v>
      </c>
      <c r="P73" s="78">
        <f>M73/'סכום נכסי הקרן'!$C$42</f>
        <v>1.0123546217671505E-2</v>
      </c>
    </row>
    <row r="74" spans="2:16">
      <c r="B74" s="76" t="s">
        <v>357</v>
      </c>
      <c r="C74" s="70" t="s">
        <v>358</v>
      </c>
      <c r="D74" s="70" t="s">
        <v>224</v>
      </c>
      <c r="E74" s="70"/>
      <c r="F74" s="95">
        <v>44075</v>
      </c>
      <c r="G74" s="77">
        <v>10.79</v>
      </c>
      <c r="H74" s="83" t="s">
        <v>134</v>
      </c>
      <c r="I74" s="84">
        <v>4.8000000000000001E-2</v>
      </c>
      <c r="J74" s="84">
        <v>4.8499999999999988E-2</v>
      </c>
      <c r="K74" s="77">
        <v>4502000.0000000009</v>
      </c>
      <c r="L74" s="79">
        <v>100.396213</v>
      </c>
      <c r="M74" s="77">
        <v>4519.8375300000016</v>
      </c>
      <c r="N74" s="70"/>
      <c r="O74" s="78">
        <f t="shared" si="0"/>
        <v>7.3128872001100992E-2</v>
      </c>
      <c r="P74" s="78">
        <f>M74/'סכום נכסי הקרן'!$C$42</f>
        <v>1.9265202474612862E-2</v>
      </c>
    </row>
    <row r="75" spans="2:16">
      <c r="B75" s="76" t="s">
        <v>359</v>
      </c>
      <c r="C75" s="70" t="s">
        <v>360</v>
      </c>
      <c r="D75" s="70" t="s">
        <v>224</v>
      </c>
      <c r="E75" s="70"/>
      <c r="F75" s="95">
        <v>40057</v>
      </c>
      <c r="G75" s="77">
        <v>3.6099999999999994</v>
      </c>
      <c r="H75" s="83" t="s">
        <v>134</v>
      </c>
      <c r="I75" s="84">
        <v>4.8000000000000001E-2</v>
      </c>
      <c r="J75" s="84">
        <v>4.8500000000000008E-2</v>
      </c>
      <c r="K75" s="77">
        <v>27000.000000000004</v>
      </c>
      <c r="L75" s="79">
        <v>109.471327</v>
      </c>
      <c r="M75" s="77">
        <v>29.558510000000005</v>
      </c>
      <c r="N75" s="70"/>
      <c r="O75" s="78">
        <f t="shared" si="0"/>
        <v>4.7824296337777066E-4</v>
      </c>
      <c r="P75" s="78">
        <f>M75/'סכום נכסי הקרן'!$C$42</f>
        <v>1.2598919235883881E-4</v>
      </c>
    </row>
    <row r="76" spans="2:16">
      <c r="B76" s="76" t="s">
        <v>361</v>
      </c>
      <c r="C76" s="70" t="s">
        <v>362</v>
      </c>
      <c r="D76" s="70" t="s">
        <v>224</v>
      </c>
      <c r="E76" s="70"/>
      <c r="F76" s="95">
        <v>39995</v>
      </c>
      <c r="G76" s="77">
        <v>3.44</v>
      </c>
      <c r="H76" s="83" t="s">
        <v>134</v>
      </c>
      <c r="I76" s="84">
        <v>4.8000000000000001E-2</v>
      </c>
      <c r="J76" s="84">
        <v>4.8500000000000008E-2</v>
      </c>
      <c r="K76" s="77">
        <v>58000.000000000007</v>
      </c>
      <c r="L76" s="79">
        <v>112.484801</v>
      </c>
      <c r="M76" s="77">
        <v>65.244520000000009</v>
      </c>
      <c r="N76" s="70"/>
      <c r="O76" s="78">
        <f t="shared" ref="O76:O81" si="1">M76/$M$11</f>
        <v>1.0556260308439169E-3</v>
      </c>
      <c r="P76" s="78">
        <f>M76/'סכום נכסי הקרן'!$C$42</f>
        <v>2.7809603327908291E-4</v>
      </c>
    </row>
    <row r="77" spans="2:16">
      <c r="B77" s="76" t="s">
        <v>363</v>
      </c>
      <c r="C77" s="70" t="s">
        <v>364</v>
      </c>
      <c r="D77" s="70" t="s">
        <v>224</v>
      </c>
      <c r="E77" s="70"/>
      <c r="F77" s="95">
        <v>40756</v>
      </c>
      <c r="G77" s="77">
        <v>5.12</v>
      </c>
      <c r="H77" s="83" t="s">
        <v>134</v>
      </c>
      <c r="I77" s="84">
        <v>4.8000000000000001E-2</v>
      </c>
      <c r="J77" s="84">
        <v>4.8499999999999995E-2</v>
      </c>
      <c r="K77" s="77">
        <v>223000.00000000003</v>
      </c>
      <c r="L77" s="79">
        <v>104.081479</v>
      </c>
      <c r="M77" s="77">
        <v>232.12101000000004</v>
      </c>
      <c r="N77" s="70"/>
      <c r="O77" s="78">
        <f t="shared" si="1"/>
        <v>3.7556101334147471E-3</v>
      </c>
      <c r="P77" s="78">
        <f>M77/'סכום נכסי הקרן'!$C$42</f>
        <v>9.8938473486714809E-4</v>
      </c>
    </row>
    <row r="78" spans="2:16">
      <c r="B78" s="76" t="s">
        <v>365</v>
      </c>
      <c r="C78" s="70" t="s">
        <v>366</v>
      </c>
      <c r="D78" s="70" t="s">
        <v>224</v>
      </c>
      <c r="E78" s="70"/>
      <c r="F78" s="95">
        <v>40848</v>
      </c>
      <c r="G78" s="77">
        <v>5.2499999999999982</v>
      </c>
      <c r="H78" s="83" t="s">
        <v>134</v>
      </c>
      <c r="I78" s="84">
        <v>4.8000000000000001E-2</v>
      </c>
      <c r="J78" s="84">
        <v>4.8499999999999995E-2</v>
      </c>
      <c r="K78" s="77">
        <v>12000.000000000002</v>
      </c>
      <c r="L78" s="79">
        <v>105.32476800000001</v>
      </c>
      <c r="M78" s="77">
        <v>12.638600000000002</v>
      </c>
      <c r="N78" s="70"/>
      <c r="O78" s="78">
        <f t="shared" si="1"/>
        <v>2.0448667801409111E-4</v>
      </c>
      <c r="P78" s="78">
        <f>M78/'סכום נכסי הקרן'!$C$42</f>
        <v>5.3870340776528325E-5</v>
      </c>
    </row>
    <row r="79" spans="2:16">
      <c r="B79" s="76" t="s">
        <v>367</v>
      </c>
      <c r="C79" s="70" t="s">
        <v>368</v>
      </c>
      <c r="D79" s="70" t="s">
        <v>224</v>
      </c>
      <c r="E79" s="70"/>
      <c r="F79" s="95">
        <v>40940</v>
      </c>
      <c r="G79" s="77">
        <v>5.5</v>
      </c>
      <c r="H79" s="83" t="s">
        <v>134</v>
      </c>
      <c r="I79" s="84">
        <v>4.8000000000000001E-2</v>
      </c>
      <c r="J79" s="84">
        <v>4.8500000000000008E-2</v>
      </c>
      <c r="K79" s="77">
        <v>217000.00000000003</v>
      </c>
      <c r="L79" s="79">
        <v>104.090968</v>
      </c>
      <c r="M79" s="77">
        <v>225.87840000000003</v>
      </c>
      <c r="N79" s="70"/>
      <c r="O79" s="78">
        <f t="shared" si="1"/>
        <v>3.6546076029891029E-3</v>
      </c>
      <c r="P79" s="78">
        <f>M79/'סכום נכסי הקרן'!$C$42</f>
        <v>9.6277644533864306E-4</v>
      </c>
    </row>
    <row r="80" spans="2:16">
      <c r="B80" s="76" t="s">
        <v>369</v>
      </c>
      <c r="C80" s="70" t="s">
        <v>370</v>
      </c>
      <c r="D80" s="70" t="s">
        <v>224</v>
      </c>
      <c r="E80" s="70"/>
      <c r="F80" s="95">
        <v>40969</v>
      </c>
      <c r="G80" s="77">
        <v>5.58</v>
      </c>
      <c r="H80" s="83" t="s">
        <v>134</v>
      </c>
      <c r="I80" s="84">
        <v>4.8000000000000001E-2</v>
      </c>
      <c r="J80" s="84">
        <v>4.8600000000000004E-2</v>
      </c>
      <c r="K80" s="77">
        <v>1666000.0000000002</v>
      </c>
      <c r="L80" s="79">
        <v>103.66264</v>
      </c>
      <c r="M80" s="77">
        <v>1726.8436000000004</v>
      </c>
      <c r="N80" s="70"/>
      <c r="O80" s="78">
        <f t="shared" si="1"/>
        <v>2.7939527417110595E-2</v>
      </c>
      <c r="P80" s="78">
        <f>M80/'סכום נכסי הקרן'!$C$42</f>
        <v>7.3604397005813116E-3</v>
      </c>
    </row>
    <row r="81" spans="2:16">
      <c r="B81" s="76" t="s">
        <v>371</v>
      </c>
      <c r="C81" s="70">
        <v>8789</v>
      </c>
      <c r="D81" s="70" t="s">
        <v>224</v>
      </c>
      <c r="E81" s="70"/>
      <c r="F81" s="95">
        <v>41000</v>
      </c>
      <c r="G81" s="77">
        <v>5.53</v>
      </c>
      <c r="H81" s="83" t="s">
        <v>134</v>
      </c>
      <c r="I81" s="84">
        <v>4.8000000000000001E-2</v>
      </c>
      <c r="J81" s="84">
        <v>4.8600000000000004E-2</v>
      </c>
      <c r="K81" s="77">
        <v>515000.00000000006</v>
      </c>
      <c r="L81" s="79">
        <v>105.742507</v>
      </c>
      <c r="M81" s="77">
        <v>544.56415000000004</v>
      </c>
      <c r="N81" s="70"/>
      <c r="O81" s="78">
        <f t="shared" si="1"/>
        <v>8.8107950246915957E-3</v>
      </c>
      <c r="P81" s="78">
        <f>M81/'סכום נכסי הקרן'!$C$42</f>
        <v>2.3211317974443754E-3</v>
      </c>
    </row>
    <row r="85" spans="2:16">
      <c r="B85" s="85" t="s">
        <v>82</v>
      </c>
    </row>
    <row r="86" spans="2:16">
      <c r="B86" s="85" t="s">
        <v>198</v>
      </c>
    </row>
    <row r="87" spans="2:16">
      <c r="B87" s="85" t="s">
        <v>206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7" t="s">
        <v>149</v>
      </c>
      <c r="C1" s="68" t="s" vm="1">
        <v>219</v>
      </c>
    </row>
    <row r="2" spans="2:65">
      <c r="B2" s="47" t="s">
        <v>148</v>
      </c>
      <c r="C2" s="68" t="s">
        <v>220</v>
      </c>
    </row>
    <row r="3" spans="2:65">
      <c r="B3" s="47" t="s">
        <v>150</v>
      </c>
      <c r="C3" s="68" t="s">
        <v>221</v>
      </c>
    </row>
    <row r="4" spans="2:65">
      <c r="B4" s="47" t="s">
        <v>151</v>
      </c>
      <c r="C4" s="68">
        <v>2143</v>
      </c>
    </row>
    <row r="6" spans="2:65" ht="26.25" customHeight="1">
      <c r="B6" s="112" t="s">
        <v>180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60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3" customFormat="1" ht="78.75">
      <c r="B8" s="22" t="s">
        <v>86</v>
      </c>
      <c r="C8" s="30" t="s">
        <v>29</v>
      </c>
      <c r="D8" s="30" t="s">
        <v>88</v>
      </c>
      <c r="E8" s="30" t="s">
        <v>87</v>
      </c>
      <c r="F8" s="30" t="s">
        <v>39</v>
      </c>
      <c r="G8" s="30" t="s">
        <v>14</v>
      </c>
      <c r="H8" s="30" t="s">
        <v>40</v>
      </c>
      <c r="I8" s="30" t="s">
        <v>74</v>
      </c>
      <c r="J8" s="30" t="s">
        <v>17</v>
      </c>
      <c r="K8" s="30" t="s">
        <v>73</v>
      </c>
      <c r="L8" s="30" t="s">
        <v>16</v>
      </c>
      <c r="M8" s="59" t="s">
        <v>18</v>
      </c>
      <c r="N8" s="30" t="s">
        <v>200</v>
      </c>
      <c r="O8" s="30" t="s">
        <v>199</v>
      </c>
      <c r="P8" s="30" t="s">
        <v>81</v>
      </c>
      <c r="Q8" s="30" t="s">
        <v>37</v>
      </c>
      <c r="R8" s="30" t="s">
        <v>152</v>
      </c>
      <c r="S8" s="31" t="s">
        <v>154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207</v>
      </c>
      <c r="O9" s="32"/>
      <c r="P9" s="32" t="s">
        <v>203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83</v>
      </c>
      <c r="R10" s="19" t="s">
        <v>84</v>
      </c>
      <c r="S10" s="20" t="s">
        <v>155</v>
      </c>
      <c r="T10" s="5"/>
      <c r="BJ10" s="1"/>
    </row>
    <row r="11" spans="2:65" s="4" customFormat="1" ht="18" customHeight="1">
      <c r="B11" s="101" t="s">
        <v>385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102">
        <v>0</v>
      </c>
      <c r="Q11" s="69"/>
      <c r="R11" s="69"/>
      <c r="S11" s="69"/>
      <c r="T11" s="5"/>
      <c r="BJ11" s="1"/>
      <c r="BM11" s="1"/>
    </row>
    <row r="12" spans="2:65" ht="20.25" customHeight="1">
      <c r="B12" s="85" t="s">
        <v>215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2:65">
      <c r="B13" s="85" t="s">
        <v>82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2:65">
      <c r="B14" s="85" t="s">
        <v>198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spans="2:65">
      <c r="B15" s="85" t="s">
        <v>206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2:65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2:19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2:19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2:19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2:19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2:19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2:19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</row>
    <row r="23" spans="2:19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19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</row>
    <row r="25" spans="2:19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2:19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2:19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2:19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2:19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2:19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</row>
    <row r="31" spans="2:19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</row>
    <row r="32" spans="2:19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2:19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2:19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2:19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2:19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</row>
    <row r="37" spans="2:19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</row>
    <row r="38" spans="2:19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</row>
    <row r="39" spans="2:19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</row>
    <row r="40" spans="2:19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19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2:19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3" spans="2:19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</row>
    <row r="44" spans="2:19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  <row r="45" spans="2:19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pans="2:19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</row>
    <row r="47" spans="2:19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</row>
    <row r="48" spans="2:19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</row>
    <row r="49" spans="2:19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</row>
    <row r="50" spans="2:19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</row>
    <row r="51" spans="2:19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</row>
    <row r="52" spans="2:19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</row>
    <row r="53" spans="2:19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</row>
    <row r="54" spans="2:19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</row>
    <row r="55" spans="2:19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</row>
    <row r="56" spans="2:19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</row>
    <row r="57" spans="2:19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</row>
    <row r="58" spans="2:19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19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</row>
    <row r="60" spans="2:19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</row>
    <row r="61" spans="2:19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</row>
    <row r="62" spans="2:19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</row>
    <row r="63" spans="2:19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</row>
    <row r="64" spans="2:19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</row>
    <row r="65" spans="2:19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</row>
    <row r="66" spans="2:19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</row>
    <row r="67" spans="2:19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</row>
    <row r="68" spans="2:19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</row>
    <row r="69" spans="2:19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</row>
    <row r="70" spans="2:19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</row>
    <row r="71" spans="2:19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2:19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</row>
    <row r="73" spans="2:19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  <row r="74" spans="2:19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</row>
    <row r="75" spans="2:19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</row>
    <row r="76" spans="2:19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</row>
    <row r="77" spans="2:19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</row>
    <row r="78" spans="2:19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</row>
    <row r="79" spans="2:19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</row>
    <row r="80" spans="2:19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</row>
    <row r="81" spans="2:19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</row>
    <row r="82" spans="2:19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</row>
    <row r="83" spans="2:19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</row>
    <row r="84" spans="2:19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</row>
    <row r="85" spans="2:19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</row>
    <row r="86" spans="2:19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</row>
    <row r="87" spans="2:19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</row>
    <row r="88" spans="2:19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</row>
    <row r="89" spans="2:19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</row>
    <row r="90" spans="2:19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</row>
    <row r="91" spans="2:19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</row>
    <row r="92" spans="2:19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</row>
    <row r="93" spans="2:19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</row>
    <row r="94" spans="2:19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</row>
    <row r="95" spans="2:19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</row>
    <row r="96" spans="2:19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</row>
    <row r="97" spans="2:19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</row>
    <row r="98" spans="2:19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</row>
    <row r="99" spans="2:19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</row>
    <row r="100" spans="2:19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</row>
    <row r="101" spans="2:19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</row>
    <row r="102" spans="2:19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</row>
    <row r="103" spans="2:19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</row>
    <row r="104" spans="2:19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</row>
    <row r="105" spans="2:19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</row>
    <row r="106" spans="2:19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</row>
    <row r="107" spans="2:19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</row>
    <row r="108" spans="2:19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</row>
    <row r="109" spans="2:19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</row>
    <row r="110" spans="2:19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2"/>
      <c r="D398" s="1"/>
      <c r="E398" s="1"/>
      <c r="F398" s="1"/>
    </row>
    <row r="399" spans="2:6">
      <c r="B399" s="42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47" t="s">
        <v>149</v>
      </c>
      <c r="C1" s="68" t="s" vm="1">
        <v>219</v>
      </c>
    </row>
    <row r="2" spans="2:81">
      <c r="B2" s="47" t="s">
        <v>148</v>
      </c>
      <c r="C2" s="68" t="s">
        <v>220</v>
      </c>
    </row>
    <row r="3" spans="2:81">
      <c r="B3" s="47" t="s">
        <v>150</v>
      </c>
      <c r="C3" s="68" t="s">
        <v>221</v>
      </c>
    </row>
    <row r="4" spans="2:81">
      <c r="B4" s="47" t="s">
        <v>151</v>
      </c>
      <c r="C4" s="68">
        <v>2143</v>
      </c>
    </row>
    <row r="6" spans="2:81" ht="26.25" customHeight="1">
      <c r="B6" s="112" t="s">
        <v>180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61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3" customFormat="1" ht="78.75">
      <c r="B8" s="22" t="s">
        <v>86</v>
      </c>
      <c r="C8" s="30" t="s">
        <v>29</v>
      </c>
      <c r="D8" s="30" t="s">
        <v>88</v>
      </c>
      <c r="E8" s="30" t="s">
        <v>87</v>
      </c>
      <c r="F8" s="30" t="s">
        <v>39</v>
      </c>
      <c r="G8" s="30" t="s">
        <v>14</v>
      </c>
      <c r="H8" s="30" t="s">
        <v>40</v>
      </c>
      <c r="I8" s="30" t="s">
        <v>74</v>
      </c>
      <c r="J8" s="30" t="s">
        <v>17</v>
      </c>
      <c r="K8" s="30" t="s">
        <v>73</v>
      </c>
      <c r="L8" s="30" t="s">
        <v>16</v>
      </c>
      <c r="M8" s="59" t="s">
        <v>18</v>
      </c>
      <c r="N8" s="59" t="s">
        <v>200</v>
      </c>
      <c r="O8" s="30" t="s">
        <v>199</v>
      </c>
      <c r="P8" s="30" t="s">
        <v>81</v>
      </c>
      <c r="Q8" s="30" t="s">
        <v>37</v>
      </c>
      <c r="R8" s="30" t="s">
        <v>152</v>
      </c>
      <c r="S8" s="31" t="s">
        <v>154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207</v>
      </c>
      <c r="O9" s="32"/>
      <c r="P9" s="32" t="s">
        <v>203</v>
      </c>
      <c r="Q9" s="32" t="s">
        <v>19</v>
      </c>
      <c r="R9" s="32" t="s">
        <v>19</v>
      </c>
      <c r="S9" s="33" t="s">
        <v>19</v>
      </c>
      <c r="BZ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83</v>
      </c>
      <c r="R10" s="19" t="s">
        <v>84</v>
      </c>
      <c r="S10" s="20" t="s">
        <v>155</v>
      </c>
      <c r="T10" s="5"/>
      <c r="BZ10" s="1"/>
    </row>
    <row r="11" spans="2:81" s="4" customFormat="1" ht="18" customHeight="1">
      <c r="B11" s="101" t="s">
        <v>394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102">
        <v>0</v>
      </c>
      <c r="Q11" s="69"/>
      <c r="R11" s="69"/>
      <c r="S11" s="69"/>
      <c r="T11" s="5"/>
      <c r="BZ11" s="1"/>
      <c r="CC11" s="1"/>
    </row>
    <row r="12" spans="2:81" ht="17.25" customHeight="1">
      <c r="B12" s="85" t="s">
        <v>215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2:81">
      <c r="B13" s="85" t="s">
        <v>82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2:81">
      <c r="B14" s="85" t="s">
        <v>198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spans="2:81">
      <c r="B15" s="85" t="s">
        <v>206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2:8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2:19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2:19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2:19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2:19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2:19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2:19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</row>
    <row r="23" spans="2:19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19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</row>
    <row r="25" spans="2:19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2:19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2:19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2:19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2:19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2:19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</row>
    <row r="31" spans="2:19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</row>
    <row r="32" spans="2:19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2:19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2:19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2:19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2:19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</row>
    <row r="37" spans="2:19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</row>
    <row r="38" spans="2:19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</row>
    <row r="39" spans="2:19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</row>
    <row r="40" spans="2:19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19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2:19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3" spans="2:19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</row>
    <row r="44" spans="2:19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  <row r="45" spans="2:19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pans="2:19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</row>
    <row r="47" spans="2:19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</row>
    <row r="48" spans="2:19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</row>
    <row r="49" spans="2:19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</row>
    <row r="50" spans="2:19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</row>
    <row r="51" spans="2:19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</row>
    <row r="52" spans="2:19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</row>
    <row r="53" spans="2:19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</row>
    <row r="54" spans="2:19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</row>
    <row r="55" spans="2:19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</row>
    <row r="56" spans="2:19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</row>
    <row r="57" spans="2:19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</row>
    <row r="58" spans="2:19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19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</row>
    <row r="60" spans="2:19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</row>
    <row r="61" spans="2:19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</row>
    <row r="62" spans="2:19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</row>
    <row r="63" spans="2:19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</row>
    <row r="64" spans="2:19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</row>
    <row r="65" spans="2:19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</row>
    <row r="66" spans="2:19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</row>
    <row r="67" spans="2:19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</row>
    <row r="68" spans="2:19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</row>
    <row r="69" spans="2:19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</row>
    <row r="70" spans="2:19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</row>
    <row r="71" spans="2:19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2:19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</row>
    <row r="73" spans="2:19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  <row r="74" spans="2:19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</row>
    <row r="75" spans="2:19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</row>
    <row r="76" spans="2:19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</row>
    <row r="77" spans="2:19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</row>
    <row r="78" spans="2:19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</row>
    <row r="79" spans="2:19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</row>
    <row r="80" spans="2:19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</row>
    <row r="81" spans="2:19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</row>
    <row r="82" spans="2:19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</row>
    <row r="83" spans="2:19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</row>
    <row r="84" spans="2:19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</row>
    <row r="85" spans="2:19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</row>
    <row r="86" spans="2:19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</row>
    <row r="87" spans="2:19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</row>
    <row r="88" spans="2:19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</row>
    <row r="89" spans="2:19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</row>
    <row r="90" spans="2:19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</row>
    <row r="91" spans="2:19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</row>
    <row r="92" spans="2:19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</row>
    <row r="93" spans="2:19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</row>
    <row r="94" spans="2:19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</row>
    <row r="95" spans="2:19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</row>
    <row r="96" spans="2:19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</row>
    <row r="97" spans="2:19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</row>
    <row r="98" spans="2:19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</row>
    <row r="99" spans="2:19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</row>
    <row r="100" spans="2:19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</row>
    <row r="101" spans="2:19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</row>
    <row r="102" spans="2:19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</row>
    <row r="103" spans="2:19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</row>
    <row r="104" spans="2:19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</row>
    <row r="105" spans="2:19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</row>
    <row r="106" spans="2:19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</row>
    <row r="107" spans="2:19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</row>
    <row r="108" spans="2:19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</row>
    <row r="109" spans="2:19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</row>
    <row r="110" spans="2:19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2"/>
    </row>
    <row r="539" spans="2:5">
      <c r="B539" s="42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47" t="s">
        <v>149</v>
      </c>
      <c r="C1" s="68" t="s" vm="1">
        <v>219</v>
      </c>
    </row>
    <row r="2" spans="2:98">
      <c r="B2" s="47" t="s">
        <v>148</v>
      </c>
      <c r="C2" s="68" t="s">
        <v>220</v>
      </c>
    </row>
    <row r="3" spans="2:98">
      <c r="B3" s="47" t="s">
        <v>150</v>
      </c>
      <c r="C3" s="68" t="s">
        <v>221</v>
      </c>
    </row>
    <row r="4" spans="2:98">
      <c r="B4" s="47" t="s">
        <v>151</v>
      </c>
      <c r="C4" s="68">
        <v>2143</v>
      </c>
    </row>
    <row r="6" spans="2:98" ht="26.25" customHeight="1">
      <c r="B6" s="112" t="s">
        <v>180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62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3" customFormat="1" ht="78.75">
      <c r="B8" s="22" t="s">
        <v>86</v>
      </c>
      <c r="C8" s="30" t="s">
        <v>29</v>
      </c>
      <c r="D8" s="30" t="s">
        <v>88</v>
      </c>
      <c r="E8" s="30" t="s">
        <v>87</v>
      </c>
      <c r="F8" s="30" t="s">
        <v>39</v>
      </c>
      <c r="G8" s="30" t="s">
        <v>73</v>
      </c>
      <c r="H8" s="30" t="s">
        <v>200</v>
      </c>
      <c r="I8" s="30" t="s">
        <v>199</v>
      </c>
      <c r="J8" s="30" t="s">
        <v>81</v>
      </c>
      <c r="K8" s="30" t="s">
        <v>37</v>
      </c>
      <c r="L8" s="30" t="s">
        <v>152</v>
      </c>
      <c r="M8" s="31" t="s">
        <v>154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207</v>
      </c>
      <c r="I9" s="32"/>
      <c r="J9" s="32" t="s">
        <v>203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1" t="s">
        <v>387</v>
      </c>
      <c r="C11" s="69"/>
      <c r="D11" s="69"/>
      <c r="E11" s="69"/>
      <c r="F11" s="69"/>
      <c r="G11" s="69"/>
      <c r="H11" s="69"/>
      <c r="I11" s="69"/>
      <c r="J11" s="102">
        <v>0</v>
      </c>
      <c r="K11" s="69"/>
      <c r="L11" s="69"/>
      <c r="M11" s="6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85" t="s">
        <v>215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2:98">
      <c r="B13" s="85" t="s">
        <v>82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2:98">
      <c r="B14" s="85" t="s">
        <v>198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</row>
    <row r="15" spans="2:98">
      <c r="B15" s="85" t="s">
        <v>206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</row>
    <row r="16" spans="2:9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2:13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spans="2:13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2:13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2:13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2:13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2:13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2:13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2:13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2:13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2:13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2:13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2:13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2:13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2:13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2:13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2:13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2:13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2:13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2:13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spans="2:13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2:13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2:13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2:13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2:13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2:13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2:13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2:13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2:13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2:13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2:13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2:13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2:13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2:13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2:13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2:13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53" spans="2:13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  <row r="54" spans="2:13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  <row r="55" spans="2:13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</row>
    <row r="56" spans="2:13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</row>
    <row r="57" spans="2:13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</row>
    <row r="58" spans="2:13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</row>
    <row r="59" spans="2:13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2:13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</row>
    <row r="61" spans="2:13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</row>
    <row r="62" spans="2:13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</row>
    <row r="63" spans="2:13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2:13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</row>
    <row r="65" spans="2:13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2:13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2:13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</row>
    <row r="68" spans="2:13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</row>
    <row r="69" spans="2:13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</row>
    <row r="70" spans="2:13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2:13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2:13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2:13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2:13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2:13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  <row r="76" spans="2:13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spans="2:13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</row>
    <row r="78" spans="2:13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</row>
    <row r="79" spans="2:13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</row>
    <row r="80" spans="2:13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</row>
    <row r="81" spans="2:13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</row>
    <row r="82" spans="2:13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</row>
    <row r="83" spans="2:13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2:13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spans="2:13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</row>
    <row r="86" spans="2:13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2:13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</row>
    <row r="88" spans="2:13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</row>
    <row r="89" spans="2:13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spans="2:13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spans="2:13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</row>
    <row r="92" spans="2:13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</row>
    <row r="93" spans="2:13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</row>
    <row r="94" spans="2:13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</row>
    <row r="95" spans="2:13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</row>
    <row r="96" spans="2:13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7" spans="2:13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2:13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</row>
    <row r="99" spans="2:13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</row>
    <row r="100" spans="2:13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</row>
    <row r="101" spans="2:13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</row>
    <row r="102" spans="2:13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</row>
    <row r="103" spans="2:13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</row>
    <row r="104" spans="2:13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</row>
    <row r="105" spans="2:13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</row>
    <row r="106" spans="2:13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</row>
    <row r="107" spans="2:13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</row>
    <row r="108" spans="2:13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2:13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2:13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2"/>
      <c r="C404" s="1"/>
      <c r="D404" s="1"/>
      <c r="E404" s="1"/>
    </row>
    <row r="405" spans="2:5">
      <c r="B405" s="42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47" t="s">
        <v>149</v>
      </c>
      <c r="C1" s="68" t="s" vm="1">
        <v>219</v>
      </c>
    </row>
    <row r="2" spans="2:55">
      <c r="B2" s="47" t="s">
        <v>148</v>
      </c>
      <c r="C2" s="68" t="s">
        <v>220</v>
      </c>
    </row>
    <row r="3" spans="2:55">
      <c r="B3" s="47" t="s">
        <v>150</v>
      </c>
      <c r="C3" s="68" t="s">
        <v>221</v>
      </c>
    </row>
    <row r="4" spans="2:55">
      <c r="B4" s="47" t="s">
        <v>151</v>
      </c>
      <c r="C4" s="68">
        <v>2143</v>
      </c>
    </row>
    <row r="6" spans="2:55" ht="26.25" customHeight="1">
      <c r="B6" s="112" t="s">
        <v>180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68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3" customFormat="1" ht="78.75">
      <c r="B8" s="22" t="s">
        <v>86</v>
      </c>
      <c r="C8" s="30" t="s">
        <v>29</v>
      </c>
      <c r="D8" s="30" t="s">
        <v>73</v>
      </c>
      <c r="E8" s="30" t="s">
        <v>74</v>
      </c>
      <c r="F8" s="30" t="s">
        <v>200</v>
      </c>
      <c r="G8" s="30" t="s">
        <v>199</v>
      </c>
      <c r="H8" s="30" t="s">
        <v>81</v>
      </c>
      <c r="I8" s="30" t="s">
        <v>37</v>
      </c>
      <c r="J8" s="30" t="s">
        <v>152</v>
      </c>
      <c r="K8" s="31" t="s">
        <v>154</v>
      </c>
      <c r="BC8" s="1"/>
    </row>
    <row r="9" spans="2:55" s="3" customFormat="1" ht="21" customHeight="1">
      <c r="B9" s="15"/>
      <c r="C9" s="16"/>
      <c r="D9" s="16"/>
      <c r="E9" s="32" t="s">
        <v>21</v>
      </c>
      <c r="F9" s="32" t="s">
        <v>207</v>
      </c>
      <c r="G9" s="32"/>
      <c r="H9" s="32" t="s">
        <v>203</v>
      </c>
      <c r="I9" s="32" t="s">
        <v>19</v>
      </c>
      <c r="J9" s="32" t="s">
        <v>19</v>
      </c>
      <c r="K9" s="33" t="s">
        <v>19</v>
      </c>
      <c r="BC9" s="1"/>
    </row>
    <row r="10" spans="2:55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1" t="s">
        <v>395</v>
      </c>
      <c r="C11" s="69"/>
      <c r="D11" s="69"/>
      <c r="E11" s="69"/>
      <c r="F11" s="69"/>
      <c r="G11" s="69"/>
      <c r="H11" s="102">
        <v>0</v>
      </c>
      <c r="I11" s="69"/>
      <c r="J11" s="69"/>
      <c r="K11" s="69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85" t="s">
        <v>82</v>
      </c>
      <c r="C12" s="69"/>
      <c r="D12" s="69"/>
      <c r="E12" s="69"/>
      <c r="F12" s="69"/>
      <c r="G12" s="69"/>
      <c r="H12" s="69"/>
      <c r="I12" s="69"/>
      <c r="J12" s="69"/>
      <c r="K12" s="69"/>
      <c r="V12" s="1"/>
    </row>
    <row r="13" spans="2:55">
      <c r="B13" s="85" t="s">
        <v>198</v>
      </c>
      <c r="C13" s="69"/>
      <c r="D13" s="69"/>
      <c r="E13" s="69"/>
      <c r="F13" s="69"/>
      <c r="G13" s="69"/>
      <c r="H13" s="69"/>
      <c r="I13" s="69"/>
      <c r="J13" s="69"/>
      <c r="K13" s="69"/>
      <c r="V13" s="1"/>
    </row>
    <row r="14" spans="2:55">
      <c r="B14" s="85" t="s">
        <v>206</v>
      </c>
      <c r="C14" s="69"/>
      <c r="D14" s="69"/>
      <c r="E14" s="69"/>
      <c r="F14" s="69"/>
      <c r="G14" s="69"/>
      <c r="H14" s="69"/>
      <c r="I14" s="69"/>
      <c r="J14" s="69"/>
      <c r="K14" s="69"/>
      <c r="V14" s="1"/>
    </row>
    <row r="15" spans="2:55">
      <c r="B15" s="69"/>
      <c r="C15" s="69"/>
      <c r="D15" s="69"/>
      <c r="E15" s="69"/>
      <c r="F15" s="69"/>
      <c r="G15" s="69"/>
      <c r="H15" s="69"/>
      <c r="I15" s="69"/>
      <c r="J15" s="69"/>
      <c r="K15" s="69"/>
      <c r="V15" s="1"/>
    </row>
    <row r="16" spans="2:55">
      <c r="B16" s="69"/>
      <c r="C16" s="69"/>
      <c r="D16" s="69"/>
      <c r="E16" s="69"/>
      <c r="F16" s="69"/>
      <c r="G16" s="69"/>
      <c r="H16" s="69"/>
      <c r="I16" s="69"/>
      <c r="J16" s="69"/>
      <c r="K16" s="69"/>
      <c r="V16" s="1"/>
    </row>
    <row r="17" spans="2:22">
      <c r="B17" s="69"/>
      <c r="C17" s="69"/>
      <c r="D17" s="69"/>
      <c r="E17" s="69"/>
      <c r="F17" s="69"/>
      <c r="G17" s="69"/>
      <c r="H17" s="69"/>
      <c r="I17" s="69"/>
      <c r="J17" s="69"/>
      <c r="K17" s="69"/>
      <c r="V17" s="1"/>
    </row>
    <row r="18" spans="2:22">
      <c r="B18" s="69"/>
      <c r="C18" s="69"/>
      <c r="D18" s="69"/>
      <c r="E18" s="69"/>
      <c r="F18" s="69"/>
      <c r="G18" s="69"/>
      <c r="H18" s="69"/>
      <c r="I18" s="69"/>
      <c r="J18" s="69"/>
      <c r="K18" s="69"/>
      <c r="V18" s="1"/>
    </row>
    <row r="19" spans="2:22">
      <c r="B19" s="69"/>
      <c r="C19" s="69"/>
      <c r="D19" s="69"/>
      <c r="E19" s="69"/>
      <c r="F19" s="69"/>
      <c r="G19" s="69"/>
      <c r="H19" s="69"/>
      <c r="I19" s="69"/>
      <c r="J19" s="69"/>
      <c r="K19" s="69"/>
      <c r="V19" s="1"/>
    </row>
    <row r="20" spans="2:22">
      <c r="B20" s="69"/>
      <c r="C20" s="69"/>
      <c r="D20" s="69"/>
      <c r="E20" s="69"/>
      <c r="F20" s="69"/>
      <c r="G20" s="69"/>
      <c r="H20" s="69"/>
      <c r="I20" s="69"/>
      <c r="J20" s="69"/>
      <c r="K20" s="69"/>
      <c r="V20" s="1"/>
    </row>
    <row r="21" spans="2:22">
      <c r="B21" s="69"/>
      <c r="C21" s="69"/>
      <c r="D21" s="69"/>
      <c r="E21" s="69"/>
      <c r="F21" s="69"/>
      <c r="G21" s="69"/>
      <c r="H21" s="69"/>
      <c r="I21" s="69"/>
      <c r="J21" s="69"/>
      <c r="K21" s="69"/>
      <c r="V21" s="1"/>
    </row>
    <row r="22" spans="2:22" ht="16.5" customHeight="1">
      <c r="B22" s="69"/>
      <c r="C22" s="69"/>
      <c r="D22" s="69"/>
      <c r="E22" s="69"/>
      <c r="F22" s="69"/>
      <c r="G22" s="69"/>
      <c r="H22" s="69"/>
      <c r="I22" s="69"/>
      <c r="J22" s="69"/>
      <c r="K22" s="69"/>
      <c r="V22" s="1"/>
    </row>
    <row r="23" spans="2:22" ht="16.5" customHeight="1">
      <c r="B23" s="69"/>
      <c r="C23" s="69"/>
      <c r="D23" s="69"/>
      <c r="E23" s="69"/>
      <c r="F23" s="69"/>
      <c r="G23" s="69"/>
      <c r="H23" s="69"/>
      <c r="I23" s="69"/>
      <c r="J23" s="69"/>
      <c r="K23" s="69"/>
      <c r="V23" s="1"/>
    </row>
    <row r="24" spans="2:22" ht="16.5" customHeight="1">
      <c r="B24" s="69"/>
      <c r="C24" s="69"/>
      <c r="D24" s="69"/>
      <c r="E24" s="69"/>
      <c r="F24" s="69"/>
      <c r="G24" s="69"/>
      <c r="H24" s="69"/>
      <c r="I24" s="69"/>
      <c r="J24" s="69"/>
      <c r="K24" s="69"/>
      <c r="V24" s="1"/>
    </row>
    <row r="25" spans="2:22">
      <c r="B25" s="69"/>
      <c r="C25" s="69"/>
      <c r="D25" s="69"/>
      <c r="E25" s="69"/>
      <c r="F25" s="69"/>
      <c r="G25" s="69"/>
      <c r="H25" s="69"/>
      <c r="I25" s="69"/>
      <c r="J25" s="69"/>
      <c r="K25" s="69"/>
      <c r="V25" s="1"/>
    </row>
    <row r="26" spans="2:22">
      <c r="B26" s="69"/>
      <c r="C26" s="69"/>
      <c r="D26" s="69"/>
      <c r="E26" s="69"/>
      <c r="F26" s="69"/>
      <c r="G26" s="69"/>
      <c r="H26" s="69"/>
      <c r="I26" s="69"/>
      <c r="J26" s="69"/>
      <c r="K26" s="69"/>
      <c r="V26" s="1"/>
    </row>
    <row r="27" spans="2:22">
      <c r="B27" s="69"/>
      <c r="C27" s="69"/>
      <c r="D27" s="69"/>
      <c r="E27" s="69"/>
      <c r="F27" s="69"/>
      <c r="G27" s="69"/>
      <c r="H27" s="69"/>
      <c r="I27" s="69"/>
      <c r="J27" s="69"/>
      <c r="K27" s="69"/>
      <c r="V27" s="1"/>
    </row>
    <row r="28" spans="2:22">
      <c r="B28" s="69"/>
      <c r="C28" s="69"/>
      <c r="D28" s="69"/>
      <c r="E28" s="69"/>
      <c r="F28" s="69"/>
      <c r="G28" s="69"/>
      <c r="H28" s="69"/>
      <c r="I28" s="69"/>
      <c r="J28" s="69"/>
      <c r="K28" s="69"/>
      <c r="V28" s="1"/>
    </row>
    <row r="29" spans="2:22">
      <c r="B29" s="69"/>
      <c r="C29" s="69"/>
      <c r="D29" s="69"/>
      <c r="E29" s="69"/>
      <c r="F29" s="69"/>
      <c r="G29" s="69"/>
      <c r="H29" s="69"/>
      <c r="I29" s="69"/>
      <c r="J29" s="69"/>
      <c r="K29" s="69"/>
      <c r="V29" s="1"/>
    </row>
    <row r="30" spans="2:22">
      <c r="B30" s="69"/>
      <c r="C30" s="69"/>
      <c r="D30" s="69"/>
      <c r="E30" s="69"/>
      <c r="F30" s="69"/>
      <c r="G30" s="69"/>
      <c r="H30" s="69"/>
      <c r="I30" s="69"/>
      <c r="J30" s="69"/>
      <c r="K30" s="69"/>
      <c r="V30" s="1"/>
    </row>
    <row r="31" spans="2:22">
      <c r="B31" s="69"/>
      <c r="C31" s="69"/>
      <c r="D31" s="69"/>
      <c r="E31" s="69"/>
      <c r="F31" s="69"/>
      <c r="G31" s="69"/>
      <c r="H31" s="69"/>
      <c r="I31" s="69"/>
      <c r="J31" s="69"/>
      <c r="K31" s="69"/>
      <c r="V31" s="1"/>
    </row>
    <row r="32" spans="2:22">
      <c r="B32" s="69"/>
      <c r="C32" s="69"/>
      <c r="D32" s="69"/>
      <c r="E32" s="69"/>
      <c r="F32" s="69"/>
      <c r="G32" s="69"/>
      <c r="H32" s="69"/>
      <c r="I32" s="69"/>
      <c r="J32" s="69"/>
      <c r="K32" s="69"/>
      <c r="V32" s="1"/>
    </row>
    <row r="33" spans="2:22">
      <c r="B33" s="69"/>
      <c r="C33" s="69"/>
      <c r="D33" s="69"/>
      <c r="E33" s="69"/>
      <c r="F33" s="69"/>
      <c r="G33" s="69"/>
      <c r="H33" s="69"/>
      <c r="I33" s="69"/>
      <c r="J33" s="69"/>
      <c r="K33" s="69"/>
      <c r="V33" s="1"/>
    </row>
    <row r="34" spans="2:22">
      <c r="B34" s="69"/>
      <c r="C34" s="69"/>
      <c r="D34" s="69"/>
      <c r="E34" s="69"/>
      <c r="F34" s="69"/>
      <c r="G34" s="69"/>
      <c r="H34" s="69"/>
      <c r="I34" s="69"/>
      <c r="J34" s="69"/>
      <c r="K34" s="69"/>
      <c r="V34" s="1"/>
    </row>
    <row r="35" spans="2:22">
      <c r="B35" s="69"/>
      <c r="C35" s="69"/>
      <c r="D35" s="69"/>
      <c r="E35" s="69"/>
      <c r="F35" s="69"/>
      <c r="G35" s="69"/>
      <c r="H35" s="69"/>
      <c r="I35" s="69"/>
      <c r="J35" s="69"/>
      <c r="K35" s="69"/>
      <c r="V35" s="1"/>
    </row>
    <row r="36" spans="2:22">
      <c r="B36" s="69"/>
      <c r="C36" s="69"/>
      <c r="D36" s="69"/>
      <c r="E36" s="69"/>
      <c r="F36" s="69"/>
      <c r="G36" s="69"/>
      <c r="H36" s="69"/>
      <c r="I36" s="69"/>
      <c r="J36" s="69"/>
      <c r="K36" s="69"/>
      <c r="V36" s="1"/>
    </row>
    <row r="37" spans="2:22">
      <c r="B37" s="69"/>
      <c r="C37" s="69"/>
      <c r="D37" s="69"/>
      <c r="E37" s="69"/>
      <c r="F37" s="69"/>
      <c r="G37" s="69"/>
      <c r="H37" s="69"/>
      <c r="I37" s="69"/>
      <c r="J37" s="69"/>
      <c r="K37" s="69"/>
      <c r="V37" s="1"/>
    </row>
    <row r="38" spans="2:22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22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22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22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22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22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22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22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22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22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22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B110" s="69"/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47" t="s">
        <v>149</v>
      </c>
      <c r="C1" s="68" t="s" vm="1">
        <v>219</v>
      </c>
    </row>
    <row r="2" spans="2:59">
      <c r="B2" s="47" t="s">
        <v>148</v>
      </c>
      <c r="C2" s="68" t="s">
        <v>220</v>
      </c>
    </row>
    <row r="3" spans="2:59">
      <c r="B3" s="47" t="s">
        <v>150</v>
      </c>
      <c r="C3" s="68" t="s">
        <v>221</v>
      </c>
    </row>
    <row r="4" spans="2:59">
      <c r="B4" s="47" t="s">
        <v>151</v>
      </c>
      <c r="C4" s="68">
        <v>2143</v>
      </c>
    </row>
    <row r="6" spans="2:59" ht="26.25" customHeight="1">
      <c r="B6" s="112" t="s">
        <v>180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69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3" customFormat="1" ht="78.75">
      <c r="B8" s="22" t="s">
        <v>86</v>
      </c>
      <c r="C8" s="30" t="s">
        <v>29</v>
      </c>
      <c r="D8" s="30" t="s">
        <v>39</v>
      </c>
      <c r="E8" s="30" t="s">
        <v>73</v>
      </c>
      <c r="F8" s="30" t="s">
        <v>74</v>
      </c>
      <c r="G8" s="30" t="s">
        <v>200</v>
      </c>
      <c r="H8" s="30" t="s">
        <v>199</v>
      </c>
      <c r="I8" s="30" t="s">
        <v>81</v>
      </c>
      <c r="J8" s="30" t="s">
        <v>37</v>
      </c>
      <c r="K8" s="30" t="s">
        <v>152</v>
      </c>
      <c r="L8" s="31" t="s">
        <v>154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21</v>
      </c>
      <c r="G9" s="16" t="s">
        <v>207</v>
      </c>
      <c r="H9" s="16"/>
      <c r="I9" s="16" t="s">
        <v>203</v>
      </c>
      <c r="J9" s="32" t="s">
        <v>19</v>
      </c>
      <c r="K9" s="32" t="s">
        <v>19</v>
      </c>
      <c r="L9" s="33" t="s">
        <v>19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M10" s="1"/>
      <c r="N10" s="1"/>
      <c r="O10" s="1"/>
      <c r="P10" s="1"/>
      <c r="BG10" s="1"/>
    </row>
    <row r="11" spans="2:59" s="4" customFormat="1" ht="18" customHeight="1">
      <c r="B11" s="101" t="s">
        <v>390</v>
      </c>
      <c r="C11" s="69"/>
      <c r="D11" s="69"/>
      <c r="E11" s="69"/>
      <c r="F11" s="69"/>
      <c r="G11" s="69"/>
      <c r="H11" s="69"/>
      <c r="I11" s="102">
        <v>0</v>
      </c>
      <c r="J11" s="69"/>
      <c r="K11" s="69"/>
      <c r="L11" s="69"/>
      <c r="M11" s="1"/>
      <c r="N11" s="1"/>
      <c r="O11" s="1"/>
      <c r="P11" s="1"/>
      <c r="BG11" s="1"/>
    </row>
    <row r="12" spans="2:59" ht="21" customHeight="1">
      <c r="B12" s="96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2:59">
      <c r="B13" s="96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2:59">
      <c r="B14" s="96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2:59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2:59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2:12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2:12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12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2:12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2:12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12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12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12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12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12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12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12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12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1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1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1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7" t="s">
        <v>149</v>
      </c>
      <c r="C1" s="68" t="s" vm="1">
        <v>219</v>
      </c>
    </row>
    <row r="2" spans="2:54">
      <c r="B2" s="47" t="s">
        <v>148</v>
      </c>
      <c r="C2" s="68" t="s">
        <v>220</v>
      </c>
    </row>
    <row r="3" spans="2:54">
      <c r="B3" s="47" t="s">
        <v>150</v>
      </c>
      <c r="C3" s="68" t="s">
        <v>221</v>
      </c>
    </row>
    <row r="4" spans="2:54">
      <c r="B4" s="47" t="s">
        <v>151</v>
      </c>
      <c r="C4" s="68">
        <v>2143</v>
      </c>
    </row>
    <row r="6" spans="2:54" ht="26.25" customHeight="1">
      <c r="B6" s="112" t="s">
        <v>180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4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4" s="3" customFormat="1" ht="78.75">
      <c r="B8" s="22" t="s">
        <v>86</v>
      </c>
      <c r="C8" s="30" t="s">
        <v>29</v>
      </c>
      <c r="D8" s="30" t="s">
        <v>39</v>
      </c>
      <c r="E8" s="30" t="s">
        <v>73</v>
      </c>
      <c r="F8" s="30" t="s">
        <v>74</v>
      </c>
      <c r="G8" s="30" t="s">
        <v>200</v>
      </c>
      <c r="H8" s="30" t="s">
        <v>199</v>
      </c>
      <c r="I8" s="30" t="s">
        <v>81</v>
      </c>
      <c r="J8" s="30" t="s">
        <v>37</v>
      </c>
      <c r="K8" s="30" t="s">
        <v>152</v>
      </c>
      <c r="L8" s="31" t="s">
        <v>154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207</v>
      </c>
      <c r="H9" s="16"/>
      <c r="I9" s="16" t="s">
        <v>203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101" t="s">
        <v>391</v>
      </c>
      <c r="C11" s="69"/>
      <c r="D11" s="69"/>
      <c r="E11" s="69"/>
      <c r="F11" s="69"/>
      <c r="G11" s="69"/>
      <c r="H11" s="69"/>
      <c r="I11" s="102">
        <v>0</v>
      </c>
      <c r="J11" s="69"/>
      <c r="K11" s="69"/>
      <c r="L11" s="69"/>
      <c r="AZ11" s="1"/>
    </row>
    <row r="12" spans="2:54" ht="19.5" customHeight="1">
      <c r="B12" s="85" t="s">
        <v>215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2:54">
      <c r="B13" s="85" t="s">
        <v>82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2:54">
      <c r="B14" s="85" t="s">
        <v>198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2:54">
      <c r="B15" s="85" t="s">
        <v>206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2:54" s="7" customForma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AZ16" s="1"/>
      <c r="BB16" s="1"/>
    </row>
    <row r="17" spans="2:54" s="7" customFormat="1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AZ17" s="1"/>
      <c r="BB17" s="1"/>
    </row>
    <row r="18" spans="2:54" s="7" customFormat="1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AZ18" s="1"/>
      <c r="BB18" s="1"/>
    </row>
    <row r="19" spans="2:54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2:54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2:54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54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54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54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54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54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54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54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54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54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54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54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>
      <selection activeCell="K12" sqref="K12"/>
    </sheetView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58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47" t="s">
        <v>149</v>
      </c>
      <c r="C1" s="68" t="s" vm="1">
        <v>219</v>
      </c>
    </row>
    <row r="2" spans="2:13">
      <c r="B2" s="47" t="s">
        <v>148</v>
      </c>
      <c r="C2" s="68" t="s">
        <v>220</v>
      </c>
    </row>
    <row r="3" spans="2:13">
      <c r="B3" s="47" t="s">
        <v>150</v>
      </c>
      <c r="C3" s="68" t="s">
        <v>221</v>
      </c>
    </row>
    <row r="4" spans="2:13">
      <c r="B4" s="47" t="s">
        <v>151</v>
      </c>
      <c r="C4" s="68">
        <v>2143</v>
      </c>
    </row>
    <row r="6" spans="2:13" ht="26.25" customHeight="1">
      <c r="B6" s="112" t="s">
        <v>178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13" s="3" customFormat="1" ht="63">
      <c r="B7" s="67" t="s">
        <v>85</v>
      </c>
      <c r="C7" s="50" t="s">
        <v>29</v>
      </c>
      <c r="D7" s="50" t="s">
        <v>87</v>
      </c>
      <c r="E7" s="50" t="s">
        <v>14</v>
      </c>
      <c r="F7" s="50" t="s">
        <v>40</v>
      </c>
      <c r="G7" s="50" t="s">
        <v>73</v>
      </c>
      <c r="H7" s="50" t="s">
        <v>16</v>
      </c>
      <c r="I7" s="50" t="s">
        <v>18</v>
      </c>
      <c r="J7" s="50" t="s">
        <v>38</v>
      </c>
      <c r="K7" s="50" t="s">
        <v>152</v>
      </c>
      <c r="L7" s="52" t="s">
        <v>153</v>
      </c>
      <c r="M7" s="1"/>
    </row>
    <row r="8" spans="2:13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203</v>
      </c>
      <c r="K8" s="16" t="s">
        <v>19</v>
      </c>
      <c r="L8" s="17" t="s">
        <v>19</v>
      </c>
    </row>
    <row r="9" spans="2:13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3" s="4" customFormat="1" ht="18" customHeight="1">
      <c r="B10" s="103" t="s">
        <v>28</v>
      </c>
      <c r="C10" s="104"/>
      <c r="D10" s="104"/>
      <c r="E10" s="104"/>
      <c r="F10" s="104"/>
      <c r="G10" s="104"/>
      <c r="H10" s="104"/>
      <c r="I10" s="104"/>
      <c r="J10" s="105">
        <f>J11</f>
        <v>24026.013047852004</v>
      </c>
      <c r="K10" s="106">
        <f>J10/$J$10</f>
        <v>1</v>
      </c>
      <c r="L10" s="106">
        <f>J10/'סכום נכסי הקרן'!$C$42</f>
        <v>0.10240766464553852</v>
      </c>
    </row>
    <row r="11" spans="2:13" s="86" customFormat="1">
      <c r="B11" s="107" t="s">
        <v>197</v>
      </c>
      <c r="C11" s="104"/>
      <c r="D11" s="104"/>
      <c r="E11" s="104"/>
      <c r="F11" s="104"/>
      <c r="G11" s="104"/>
      <c r="H11" s="104"/>
      <c r="I11" s="104"/>
      <c r="J11" s="105">
        <f>J12</f>
        <v>24026.013047852004</v>
      </c>
      <c r="K11" s="106">
        <f t="shared" ref="K11:K15" si="0">J11/$J$10</f>
        <v>1</v>
      </c>
      <c r="L11" s="106">
        <f>J11/'סכום נכסי הקרן'!$C$42</f>
        <v>0.10240766464553852</v>
      </c>
    </row>
    <row r="12" spans="2:13">
      <c r="B12" s="88" t="s">
        <v>27</v>
      </c>
      <c r="C12" s="72"/>
      <c r="D12" s="72"/>
      <c r="E12" s="72"/>
      <c r="F12" s="72"/>
      <c r="G12" s="72"/>
      <c r="H12" s="72"/>
      <c r="I12" s="72"/>
      <c r="J12" s="80">
        <f>SUM(J13:J15)</f>
        <v>24026.013047852004</v>
      </c>
      <c r="K12" s="81">
        <f t="shared" si="0"/>
        <v>1</v>
      </c>
      <c r="L12" s="81">
        <f>J12/'סכום נכסי הקרן'!$C$42</f>
        <v>0.10240766464553852</v>
      </c>
    </row>
    <row r="13" spans="2:13">
      <c r="B13" s="76" t="s">
        <v>378</v>
      </c>
      <c r="C13" s="70" t="s">
        <v>379</v>
      </c>
      <c r="D13" s="70">
        <v>10</v>
      </c>
      <c r="E13" s="70" t="s">
        <v>380</v>
      </c>
      <c r="F13" s="70" t="s">
        <v>381</v>
      </c>
      <c r="G13" s="83" t="s">
        <v>134</v>
      </c>
      <c r="H13" s="84">
        <v>0</v>
      </c>
      <c r="I13" s="84">
        <v>0</v>
      </c>
      <c r="J13" s="77">
        <v>2251.4046258740004</v>
      </c>
      <c r="K13" s="78">
        <f t="shared" si="0"/>
        <v>9.3706959260778502E-2</v>
      </c>
      <c r="L13" s="78">
        <f>J13/'סכום נכסי הקרן'!$C$42</f>
        <v>9.596310858930944E-3</v>
      </c>
    </row>
    <row r="14" spans="2:13">
      <c r="B14" s="76" t="s">
        <v>378</v>
      </c>
      <c r="C14" s="70" t="s">
        <v>382</v>
      </c>
      <c r="D14" s="70">
        <v>10</v>
      </c>
      <c r="E14" s="70" t="s">
        <v>380</v>
      </c>
      <c r="F14" s="70" t="s">
        <v>381</v>
      </c>
      <c r="G14" s="83" t="s">
        <v>134</v>
      </c>
      <c r="H14" s="84">
        <v>0</v>
      </c>
      <c r="I14" s="84">
        <v>0</v>
      </c>
      <c r="J14" s="77">
        <v>20860.496570000003</v>
      </c>
      <c r="K14" s="78">
        <f t="shared" si="0"/>
        <v>0.868246284910138</v>
      </c>
      <c r="L14" s="78">
        <f>J14/'סכום נכסי הקרן'!$C$42</f>
        <v>8.8915074374812095E-2</v>
      </c>
    </row>
    <row r="15" spans="2:13">
      <c r="B15" s="76" t="s">
        <v>383</v>
      </c>
      <c r="C15" s="70" t="s">
        <v>384</v>
      </c>
      <c r="D15" s="70">
        <v>20</v>
      </c>
      <c r="E15" s="70" t="s">
        <v>380</v>
      </c>
      <c r="F15" s="70" t="s">
        <v>381</v>
      </c>
      <c r="G15" s="83" t="s">
        <v>134</v>
      </c>
      <c r="H15" s="84">
        <v>0</v>
      </c>
      <c r="I15" s="84">
        <v>0</v>
      </c>
      <c r="J15" s="77">
        <v>914.11185197800012</v>
      </c>
      <c r="K15" s="78">
        <f t="shared" si="0"/>
        <v>3.8046755829083526E-2</v>
      </c>
      <c r="L15" s="78">
        <f>J15/'סכום נכסי הקרן'!$C$42</f>
        <v>3.8962794117954735E-3</v>
      </c>
    </row>
    <row r="16" spans="2:13">
      <c r="B16" s="73"/>
      <c r="C16" s="70"/>
      <c r="D16" s="70"/>
      <c r="E16" s="70"/>
      <c r="F16" s="70"/>
      <c r="G16" s="70"/>
      <c r="H16" s="70"/>
      <c r="I16" s="70"/>
      <c r="J16" s="70"/>
      <c r="K16" s="78"/>
      <c r="L16" s="70"/>
    </row>
    <row r="17" spans="2:12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2:12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12">
      <c r="B19" s="85" t="s">
        <v>215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2:12">
      <c r="B20" s="96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2:12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12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12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12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12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12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12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12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12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1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1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1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2:12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2:12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2:12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2:12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</row>
    <row r="116" spans="2:12">
      <c r="D116" s="1"/>
    </row>
    <row r="117" spans="2:12">
      <c r="D117" s="1"/>
    </row>
    <row r="118" spans="2:12">
      <c r="D118" s="1"/>
    </row>
    <row r="119" spans="2:12">
      <c r="D119" s="1"/>
    </row>
    <row r="120" spans="2:12">
      <c r="D120" s="1"/>
    </row>
    <row r="121" spans="2:12">
      <c r="D121" s="1"/>
    </row>
    <row r="122" spans="2:12">
      <c r="D122" s="1"/>
    </row>
    <row r="123" spans="2:12">
      <c r="D123" s="1"/>
    </row>
    <row r="124" spans="2:12">
      <c r="D124" s="1"/>
    </row>
    <row r="125" spans="2:12">
      <c r="D125" s="1"/>
    </row>
    <row r="126" spans="2:12">
      <c r="D126" s="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7" t="s">
        <v>149</v>
      </c>
      <c r="C1" s="68" t="s" vm="1">
        <v>219</v>
      </c>
    </row>
    <row r="2" spans="2:51">
      <c r="B2" s="47" t="s">
        <v>148</v>
      </c>
      <c r="C2" s="68" t="s">
        <v>220</v>
      </c>
    </row>
    <row r="3" spans="2:51">
      <c r="B3" s="47" t="s">
        <v>150</v>
      </c>
      <c r="C3" s="68" t="s">
        <v>221</v>
      </c>
    </row>
    <row r="4" spans="2:51">
      <c r="B4" s="47" t="s">
        <v>151</v>
      </c>
      <c r="C4" s="68">
        <v>2143</v>
      </c>
    </row>
    <row r="6" spans="2:51" ht="26.25" customHeight="1">
      <c r="B6" s="112" t="s">
        <v>180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1" ht="26.25" customHeight="1">
      <c r="B7" s="112" t="s">
        <v>71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1" s="3" customFormat="1" ht="63">
      <c r="B8" s="22" t="s">
        <v>86</v>
      </c>
      <c r="C8" s="30" t="s">
        <v>29</v>
      </c>
      <c r="D8" s="30" t="s">
        <v>39</v>
      </c>
      <c r="E8" s="30" t="s">
        <v>73</v>
      </c>
      <c r="F8" s="30" t="s">
        <v>74</v>
      </c>
      <c r="G8" s="30" t="s">
        <v>200</v>
      </c>
      <c r="H8" s="30" t="s">
        <v>199</v>
      </c>
      <c r="I8" s="30" t="s">
        <v>81</v>
      </c>
      <c r="J8" s="30" t="s">
        <v>152</v>
      </c>
      <c r="K8" s="31" t="s">
        <v>154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207</v>
      </c>
      <c r="H9" s="16"/>
      <c r="I9" s="16" t="s">
        <v>203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101" t="s">
        <v>396</v>
      </c>
      <c r="C11" s="69"/>
      <c r="D11" s="69"/>
      <c r="E11" s="69"/>
      <c r="F11" s="69"/>
      <c r="G11" s="69"/>
      <c r="H11" s="69"/>
      <c r="I11" s="102">
        <v>0</v>
      </c>
      <c r="J11" s="69"/>
      <c r="K11" s="69"/>
      <c r="AW11" s="1"/>
    </row>
    <row r="12" spans="2:51" ht="19.5" customHeight="1">
      <c r="B12" s="85" t="s">
        <v>215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2:51">
      <c r="B13" s="85" t="s">
        <v>82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2:51">
      <c r="B14" s="85" t="s">
        <v>198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2:51">
      <c r="B15" s="85" t="s">
        <v>206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2:51" s="7" customFormat="1">
      <c r="B16" s="69"/>
      <c r="C16" s="69"/>
      <c r="D16" s="69"/>
      <c r="E16" s="69"/>
      <c r="F16" s="69"/>
      <c r="G16" s="69"/>
      <c r="H16" s="69"/>
      <c r="I16" s="69"/>
      <c r="J16" s="69"/>
      <c r="K16" s="69"/>
      <c r="AW16" s="1"/>
      <c r="AY16" s="1"/>
    </row>
    <row r="17" spans="2:51" s="7" customFormat="1">
      <c r="B17" s="69"/>
      <c r="C17" s="69"/>
      <c r="D17" s="69"/>
      <c r="E17" s="69"/>
      <c r="F17" s="69"/>
      <c r="G17" s="69"/>
      <c r="H17" s="69"/>
      <c r="I17" s="69"/>
      <c r="J17" s="69"/>
      <c r="K17" s="69"/>
      <c r="AW17" s="1"/>
      <c r="AY17" s="1"/>
    </row>
    <row r="18" spans="2:51" s="7" customFormat="1">
      <c r="B18" s="69"/>
      <c r="C18" s="69"/>
      <c r="D18" s="69"/>
      <c r="E18" s="69"/>
      <c r="F18" s="69"/>
      <c r="G18" s="69"/>
      <c r="H18" s="69"/>
      <c r="I18" s="69"/>
      <c r="J18" s="69"/>
      <c r="K18" s="69"/>
      <c r="AW18" s="1"/>
      <c r="AY18" s="1"/>
    </row>
    <row r="19" spans="2:51"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2:51"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2:51"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2:51"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2:51"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2:51"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2:51"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2:51"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2:51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2:51"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2:51"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2:51"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2:51"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2:51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B110" s="69"/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2:11">
      <c r="C111" s="1"/>
      <c r="D111" s="1"/>
    </row>
    <row r="112" spans="2:11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7" t="s">
        <v>149</v>
      </c>
      <c r="C1" s="68" t="s" vm="1">
        <v>219</v>
      </c>
    </row>
    <row r="2" spans="2:78">
      <c r="B2" s="47" t="s">
        <v>148</v>
      </c>
      <c r="C2" s="68" t="s">
        <v>220</v>
      </c>
    </row>
    <row r="3" spans="2:78">
      <c r="B3" s="47" t="s">
        <v>150</v>
      </c>
      <c r="C3" s="68" t="s">
        <v>221</v>
      </c>
    </row>
    <row r="4" spans="2:78">
      <c r="B4" s="47" t="s">
        <v>151</v>
      </c>
      <c r="C4" s="68">
        <v>2143</v>
      </c>
    </row>
    <row r="6" spans="2:78" ht="26.25" customHeight="1">
      <c r="B6" s="112" t="s">
        <v>180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72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3" customFormat="1" ht="47.25">
      <c r="B8" s="22" t="s">
        <v>86</v>
      </c>
      <c r="C8" s="30" t="s">
        <v>29</v>
      </c>
      <c r="D8" s="30" t="s">
        <v>31</v>
      </c>
      <c r="E8" s="30" t="s">
        <v>14</v>
      </c>
      <c r="F8" s="30" t="s">
        <v>40</v>
      </c>
      <c r="G8" s="30" t="s">
        <v>74</v>
      </c>
      <c r="H8" s="30" t="s">
        <v>17</v>
      </c>
      <c r="I8" s="30" t="s">
        <v>73</v>
      </c>
      <c r="J8" s="30" t="s">
        <v>16</v>
      </c>
      <c r="K8" s="30" t="s">
        <v>18</v>
      </c>
      <c r="L8" s="30" t="s">
        <v>200</v>
      </c>
      <c r="M8" s="30" t="s">
        <v>199</v>
      </c>
      <c r="N8" s="30" t="s">
        <v>81</v>
      </c>
      <c r="O8" s="30" t="s">
        <v>37</v>
      </c>
      <c r="P8" s="30" t="s">
        <v>152</v>
      </c>
      <c r="Q8" s="31" t="s">
        <v>154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207</v>
      </c>
      <c r="M9" s="16"/>
      <c r="N9" s="16" t="s">
        <v>203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83</v>
      </c>
      <c r="R10" s="1"/>
      <c r="S10" s="1"/>
      <c r="T10" s="1"/>
      <c r="U10" s="1"/>
      <c r="V10" s="1"/>
    </row>
    <row r="11" spans="2:78" s="4" customFormat="1" ht="18" customHeight="1">
      <c r="B11" s="101" t="s">
        <v>393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02">
        <v>0</v>
      </c>
      <c r="O11" s="69"/>
      <c r="P11" s="69"/>
      <c r="Q11" s="69"/>
      <c r="R11" s="1"/>
      <c r="S11" s="1"/>
      <c r="T11" s="1"/>
      <c r="U11" s="1"/>
      <c r="V11" s="1"/>
      <c r="BZ11" s="1"/>
    </row>
    <row r="12" spans="2:78" ht="18" customHeight="1">
      <c r="B12" s="85" t="s">
        <v>215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2:78">
      <c r="B13" s="85" t="s">
        <v>82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2:78">
      <c r="B14" s="85" t="s">
        <v>198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2:78">
      <c r="B15" s="85" t="s">
        <v>206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2:7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2:17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2:17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2:17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2:17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2:17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2:17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2:17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2:17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2:17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2:17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2:17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2:17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2:17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2:17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2:17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2:17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2:17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2:17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2:17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2:17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2:17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2:17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2:17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2:17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2:17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2:17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2:17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2:17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2:17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2:17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2:17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2:17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2:17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2:17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2:17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2:17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2:17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2:17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2:17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2:17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2:17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2:17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2:17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2:17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2:17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2:17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2:17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2:17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2:17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2:17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2:17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2:17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2:17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2:17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2:17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2:17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2:17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2:17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2:17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2:17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2:17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2:17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2:17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2:17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2:17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2:17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2:17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2:17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7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2:17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2:17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2:17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2:17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2:17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2:17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2:17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2:17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2:17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2:17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2:17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2:17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2:17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2:17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2:17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2:17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2:17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2:17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2:17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2:17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2:17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2:17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2:17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2:17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2:17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J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2">
      <c r="B1" s="47" t="s">
        <v>149</v>
      </c>
      <c r="C1" s="68" t="s" vm="1">
        <v>219</v>
      </c>
    </row>
    <row r="2" spans="2:62">
      <c r="B2" s="47" t="s">
        <v>148</v>
      </c>
      <c r="C2" s="68" t="s">
        <v>220</v>
      </c>
    </row>
    <row r="3" spans="2:62">
      <c r="B3" s="47" t="s">
        <v>150</v>
      </c>
      <c r="C3" s="68" t="s">
        <v>221</v>
      </c>
    </row>
    <row r="4" spans="2:62">
      <c r="B4" s="47" t="s">
        <v>151</v>
      </c>
      <c r="C4" s="68">
        <v>2143</v>
      </c>
    </row>
    <row r="6" spans="2:62" ht="26.25" customHeight="1">
      <c r="B6" s="112" t="s">
        <v>181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</row>
    <row r="7" spans="2:62" s="3" customFormat="1" ht="78.75">
      <c r="B7" s="48" t="s">
        <v>86</v>
      </c>
      <c r="C7" s="49" t="s">
        <v>193</v>
      </c>
      <c r="D7" s="49" t="s">
        <v>29</v>
      </c>
      <c r="E7" s="49" t="s">
        <v>87</v>
      </c>
      <c r="F7" s="49" t="s">
        <v>14</v>
      </c>
      <c r="G7" s="49" t="s">
        <v>74</v>
      </c>
      <c r="H7" s="49" t="s">
        <v>40</v>
      </c>
      <c r="I7" s="49" t="s">
        <v>17</v>
      </c>
      <c r="J7" s="49" t="s">
        <v>218</v>
      </c>
      <c r="K7" s="49" t="s">
        <v>73</v>
      </c>
      <c r="L7" s="49" t="s">
        <v>26</v>
      </c>
      <c r="M7" s="49" t="s">
        <v>18</v>
      </c>
      <c r="N7" s="49" t="s">
        <v>200</v>
      </c>
      <c r="O7" s="49" t="s">
        <v>199</v>
      </c>
      <c r="P7" s="49" t="s">
        <v>81</v>
      </c>
      <c r="Q7" s="49" t="s">
        <v>152</v>
      </c>
      <c r="R7" s="51" t="s">
        <v>154</v>
      </c>
      <c r="S7" s="1"/>
      <c r="T7" s="1"/>
      <c r="U7" s="1"/>
      <c r="V7" s="1"/>
      <c r="W7" s="1"/>
      <c r="X7" s="1"/>
      <c r="BI7" s="3" t="s">
        <v>132</v>
      </c>
      <c r="BJ7" s="3" t="s">
        <v>134</v>
      </c>
    </row>
    <row r="8" spans="2:62" s="3" customFormat="1" ht="24" customHeight="1">
      <c r="B8" s="15"/>
      <c r="C8" s="58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207</v>
      </c>
      <c r="O8" s="16"/>
      <c r="P8" s="16" t="s">
        <v>203</v>
      </c>
      <c r="Q8" s="16" t="s">
        <v>19</v>
      </c>
      <c r="R8" s="17" t="s">
        <v>19</v>
      </c>
      <c r="S8" s="1"/>
      <c r="T8" s="1"/>
      <c r="U8" s="1"/>
      <c r="V8" s="1"/>
      <c r="W8" s="1"/>
      <c r="X8" s="1"/>
      <c r="BI8" s="3" t="s">
        <v>130</v>
      </c>
      <c r="BJ8" s="3" t="s">
        <v>133</v>
      </c>
    </row>
    <row r="9" spans="2:62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83</v>
      </c>
      <c r="R9" s="20" t="s">
        <v>84</v>
      </c>
      <c r="S9" s="1"/>
      <c r="T9" s="1"/>
      <c r="U9" s="1"/>
      <c r="V9" s="1"/>
      <c r="W9" s="1"/>
      <c r="X9" s="1"/>
      <c r="BI9" s="4" t="s">
        <v>131</v>
      </c>
      <c r="BJ9" s="4" t="s">
        <v>135</v>
      </c>
    </row>
    <row r="10" spans="2:62" s="4" customFormat="1" ht="18" customHeight="1">
      <c r="B10" s="101" t="s">
        <v>397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102">
        <v>0</v>
      </c>
      <c r="Q10" s="69"/>
      <c r="R10" s="69"/>
      <c r="S10" s="1"/>
      <c r="T10" s="1"/>
      <c r="U10" s="1"/>
      <c r="V10" s="1"/>
      <c r="W10" s="1"/>
      <c r="X10" s="1"/>
      <c r="BI10" s="1" t="s">
        <v>25</v>
      </c>
      <c r="BJ10" s="4" t="s">
        <v>136</v>
      </c>
    </row>
    <row r="11" spans="2:62" ht="21.75" customHeight="1">
      <c r="B11" s="85" t="s">
        <v>215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BJ11" s="1" t="s">
        <v>142</v>
      </c>
    </row>
    <row r="12" spans="2:62">
      <c r="B12" s="85" t="s">
        <v>82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BJ12" s="1" t="s">
        <v>137</v>
      </c>
    </row>
    <row r="13" spans="2:62">
      <c r="B13" s="85" t="s">
        <v>198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BJ13" s="1" t="s">
        <v>138</v>
      </c>
    </row>
    <row r="14" spans="2:62">
      <c r="B14" s="85" t="s">
        <v>206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BJ14" s="1" t="s">
        <v>139</v>
      </c>
    </row>
    <row r="15" spans="2:62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BJ15" s="1" t="s">
        <v>141</v>
      </c>
    </row>
    <row r="16" spans="2:62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BJ16" s="1" t="s">
        <v>140</v>
      </c>
    </row>
    <row r="17" spans="2:62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BJ17" s="1" t="s">
        <v>143</v>
      </c>
    </row>
    <row r="18" spans="2:62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BJ18" s="1" t="s">
        <v>144</v>
      </c>
    </row>
    <row r="19" spans="2:62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BJ19" s="1" t="s">
        <v>145</v>
      </c>
    </row>
    <row r="20" spans="2:62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BJ20" s="1" t="s">
        <v>146</v>
      </c>
    </row>
    <row r="21" spans="2:62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BJ21" s="1" t="s">
        <v>147</v>
      </c>
    </row>
    <row r="22" spans="2:62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BJ22" s="1" t="s">
        <v>25</v>
      </c>
    </row>
    <row r="23" spans="2:62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2:62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2:62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2:62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2:62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2:62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2:62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2:6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2:6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2:6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2:18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2:18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2:18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2:18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2:18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2:18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2:18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2:18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2:18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2:18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2:18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2:18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2:18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2:18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2:18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2:18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2:18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2:18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2:18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</row>
    <row r="52" spans="2:18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</row>
    <row r="53" spans="2:18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4" spans="2:18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spans="2:18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2:18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spans="2:18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2:18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</row>
    <row r="59" spans="2:18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</row>
    <row r="60" spans="2:18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2:18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2:18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2:18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</row>
    <row r="64" spans="2:18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2:18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</row>
    <row r="66" spans="2:18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</row>
    <row r="67" spans="2:18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</row>
    <row r="68" spans="2:18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2:18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2:18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2:18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</row>
    <row r="72" spans="2:18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</row>
    <row r="73" spans="2:18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</row>
    <row r="74" spans="2:18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</row>
    <row r="75" spans="2:18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</row>
    <row r="76" spans="2:18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spans="2:18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</row>
    <row r="78" spans="2:18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</row>
    <row r="79" spans="2:18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</row>
    <row r="80" spans="2:18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2:18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2:18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2:18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2:18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2:18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2:18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2:18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2:18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2:18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</row>
    <row r="90" spans="2:18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2:18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2" spans="2:18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</row>
    <row r="93" spans="2:18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</row>
    <row r="94" spans="2:18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2:18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</row>
    <row r="96" spans="2:18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</row>
    <row r="97" spans="2:18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2:18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</row>
    <row r="99" spans="2:18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spans="2:18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2:18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2:18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</row>
    <row r="103" spans="2:18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2:18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</row>
    <row r="105" spans="2:18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spans="2:18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2:18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2:18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2:18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52 S57:XFD1048576 S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7" t="s">
        <v>149</v>
      </c>
      <c r="C1" s="68" t="s" vm="1">
        <v>219</v>
      </c>
    </row>
    <row r="2" spans="2:64">
      <c r="B2" s="47" t="s">
        <v>148</v>
      </c>
      <c r="C2" s="68" t="s">
        <v>220</v>
      </c>
    </row>
    <row r="3" spans="2:64">
      <c r="B3" s="47" t="s">
        <v>150</v>
      </c>
      <c r="C3" s="68" t="s">
        <v>221</v>
      </c>
    </row>
    <row r="4" spans="2:64">
      <c r="B4" s="47" t="s">
        <v>151</v>
      </c>
      <c r="C4" s="68">
        <v>2143</v>
      </c>
    </row>
    <row r="6" spans="2:64" ht="26.25" customHeight="1">
      <c r="B6" s="112" t="s">
        <v>182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4" s="3" customFormat="1" ht="78.75">
      <c r="B7" s="48" t="s">
        <v>86</v>
      </c>
      <c r="C7" s="49" t="s">
        <v>29</v>
      </c>
      <c r="D7" s="49" t="s">
        <v>87</v>
      </c>
      <c r="E7" s="49" t="s">
        <v>14</v>
      </c>
      <c r="F7" s="49" t="s">
        <v>40</v>
      </c>
      <c r="G7" s="49" t="s">
        <v>17</v>
      </c>
      <c r="H7" s="49" t="s">
        <v>73</v>
      </c>
      <c r="I7" s="49" t="s">
        <v>32</v>
      </c>
      <c r="J7" s="49" t="s">
        <v>18</v>
      </c>
      <c r="K7" s="49" t="s">
        <v>200</v>
      </c>
      <c r="L7" s="49" t="s">
        <v>199</v>
      </c>
      <c r="M7" s="49" t="s">
        <v>81</v>
      </c>
      <c r="N7" s="49" t="s">
        <v>152</v>
      </c>
      <c r="O7" s="51" t="s">
        <v>154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207</v>
      </c>
      <c r="L8" s="32"/>
      <c r="M8" s="32" t="s">
        <v>203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101" t="s">
        <v>398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02">
        <v>0</v>
      </c>
      <c r="N10" s="69"/>
      <c r="O10" s="69"/>
      <c r="P10" s="1"/>
      <c r="Q10" s="1"/>
      <c r="R10" s="1"/>
      <c r="S10" s="1"/>
      <c r="T10" s="1"/>
      <c r="U10" s="1"/>
      <c r="BL10" s="1"/>
    </row>
    <row r="11" spans="2:64" ht="20.25" customHeight="1">
      <c r="B11" s="85" t="s">
        <v>215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2:64">
      <c r="B12" s="85" t="s">
        <v>82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2:64">
      <c r="B13" s="85" t="s">
        <v>198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2:64">
      <c r="B14" s="85" t="s">
        <v>206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2:64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2:64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2:15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2:15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2:1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2:1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2:15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2:1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2:1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2:15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2:15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2:15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2:1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2:15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2:15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2:15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2:15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2:15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2:15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2:15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2:1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2:15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2:15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2:1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2:15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2:1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2:15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2:15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2:15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2:1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2:15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2:1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2:1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2:1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2:1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2:1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2:1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2:1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2:1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2:1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2:1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2:1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2:1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2:1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2:1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2:1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2:1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2:1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2:1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2:1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2:1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</row>
    <row r="69" spans="2:1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2:1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</row>
    <row r="71" spans="2:1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</row>
    <row r="72" spans="2:1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</row>
    <row r="73" spans="2:1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</row>
    <row r="74" spans="2:1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2:1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</row>
    <row r="76" spans="2:1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</row>
    <row r="77" spans="2:1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</row>
    <row r="78" spans="2:1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</row>
    <row r="79" spans="2:1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2:1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</row>
    <row r="81" spans="2:1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</row>
    <row r="82" spans="2:1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</row>
    <row r="83" spans="2:1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</row>
    <row r="84" spans="2:1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</row>
    <row r="85" spans="2:1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</row>
    <row r="86" spans="2:1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</row>
    <row r="87" spans="2:1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</row>
    <row r="88" spans="2:1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</row>
    <row r="89" spans="2: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</row>
    <row r="90" spans="2:1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</row>
    <row r="91" spans="2:1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</row>
    <row r="92" spans="2:1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</row>
    <row r="93" spans="2:1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</row>
    <row r="94" spans="2:1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</row>
    <row r="95" spans="2:1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</row>
    <row r="96" spans="2:1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</row>
    <row r="97" spans="2:1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</row>
    <row r="98" spans="2:1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</row>
    <row r="99" spans="2:1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</row>
    <row r="100" spans="2:1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</row>
    <row r="101" spans="2:1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</row>
    <row r="102" spans="2:1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</row>
    <row r="103" spans="2:1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</row>
    <row r="104" spans="2:1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</row>
    <row r="105" spans="2:1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</row>
    <row r="106" spans="2:1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</row>
    <row r="107" spans="2:1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</row>
    <row r="108" spans="2:1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</row>
    <row r="109" spans="2:1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47" t="s">
        <v>149</v>
      </c>
      <c r="C1" s="68" t="s" vm="1">
        <v>219</v>
      </c>
    </row>
    <row r="2" spans="2:56">
      <c r="B2" s="47" t="s">
        <v>148</v>
      </c>
      <c r="C2" s="68" t="s">
        <v>220</v>
      </c>
    </row>
    <row r="3" spans="2:56">
      <c r="B3" s="47" t="s">
        <v>150</v>
      </c>
      <c r="C3" s="68" t="s">
        <v>221</v>
      </c>
    </row>
    <row r="4" spans="2:56">
      <c r="B4" s="47" t="s">
        <v>151</v>
      </c>
      <c r="C4" s="68">
        <v>2143</v>
      </c>
    </row>
    <row r="6" spans="2:56" ht="26.25" customHeight="1">
      <c r="B6" s="112" t="s">
        <v>183</v>
      </c>
      <c r="C6" s="113"/>
      <c r="D6" s="113"/>
      <c r="E6" s="113"/>
      <c r="F6" s="113"/>
      <c r="G6" s="113"/>
      <c r="H6" s="113"/>
      <c r="I6" s="113"/>
      <c r="J6" s="114"/>
    </row>
    <row r="7" spans="2:56" s="3" customFormat="1" ht="78.75">
      <c r="B7" s="48" t="s">
        <v>86</v>
      </c>
      <c r="C7" s="50" t="s">
        <v>34</v>
      </c>
      <c r="D7" s="50" t="s">
        <v>58</v>
      </c>
      <c r="E7" s="50" t="s">
        <v>35</v>
      </c>
      <c r="F7" s="50" t="s">
        <v>73</v>
      </c>
      <c r="G7" s="50" t="s">
        <v>194</v>
      </c>
      <c r="H7" s="50" t="s">
        <v>152</v>
      </c>
      <c r="I7" s="50" t="s">
        <v>153</v>
      </c>
      <c r="J7" s="65" t="s">
        <v>210</v>
      </c>
    </row>
    <row r="8" spans="2:56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204</v>
      </c>
      <c r="H8" s="32" t="s">
        <v>19</v>
      </c>
      <c r="I8" s="32" t="s">
        <v>19</v>
      </c>
      <c r="J8" s="17"/>
    </row>
    <row r="9" spans="2:56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1" t="s">
        <v>399</v>
      </c>
      <c r="C10" s="69"/>
      <c r="D10" s="69"/>
      <c r="E10" s="69"/>
      <c r="F10" s="69"/>
      <c r="G10" s="102">
        <v>0</v>
      </c>
      <c r="H10" s="69"/>
      <c r="I10" s="69"/>
      <c r="J10" s="6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96"/>
      <c r="C11" s="69"/>
      <c r="D11" s="69"/>
      <c r="E11" s="69"/>
      <c r="F11" s="69"/>
      <c r="G11" s="69"/>
      <c r="H11" s="69"/>
      <c r="I11" s="69"/>
      <c r="J11" s="69"/>
    </row>
    <row r="12" spans="2:56">
      <c r="B12" s="96"/>
      <c r="C12" s="69"/>
      <c r="D12" s="69"/>
      <c r="E12" s="69"/>
      <c r="F12" s="69"/>
      <c r="G12" s="69"/>
      <c r="H12" s="69"/>
      <c r="I12" s="69"/>
      <c r="J12" s="69"/>
    </row>
    <row r="13" spans="2:56">
      <c r="B13" s="69"/>
      <c r="C13" s="69"/>
      <c r="D13" s="69"/>
      <c r="E13" s="69"/>
      <c r="F13" s="69"/>
      <c r="G13" s="69"/>
      <c r="H13" s="69"/>
      <c r="I13" s="69"/>
      <c r="J13" s="69"/>
    </row>
    <row r="14" spans="2:56">
      <c r="B14" s="69"/>
      <c r="C14" s="69"/>
      <c r="D14" s="69"/>
      <c r="E14" s="69"/>
      <c r="F14" s="69"/>
      <c r="G14" s="69"/>
      <c r="H14" s="69"/>
      <c r="I14" s="69"/>
      <c r="J14" s="69"/>
    </row>
    <row r="15" spans="2:56">
      <c r="B15" s="69"/>
      <c r="C15" s="69"/>
      <c r="D15" s="69"/>
      <c r="E15" s="69"/>
      <c r="F15" s="69"/>
      <c r="G15" s="69"/>
      <c r="H15" s="69"/>
      <c r="I15" s="69"/>
      <c r="J15" s="69"/>
    </row>
    <row r="16" spans="2:56">
      <c r="B16" s="69"/>
      <c r="C16" s="69"/>
      <c r="D16" s="69"/>
      <c r="E16" s="69"/>
      <c r="F16" s="69"/>
      <c r="G16" s="69"/>
      <c r="H16" s="69"/>
      <c r="I16" s="69"/>
      <c r="J16" s="69"/>
    </row>
    <row r="17" spans="2:10">
      <c r="B17" s="69"/>
      <c r="C17" s="69"/>
      <c r="D17" s="69"/>
      <c r="E17" s="69"/>
      <c r="F17" s="69"/>
      <c r="G17" s="69"/>
      <c r="H17" s="69"/>
      <c r="I17" s="69"/>
      <c r="J17" s="69"/>
    </row>
    <row r="18" spans="2:10">
      <c r="B18" s="69"/>
      <c r="C18" s="69"/>
      <c r="D18" s="69"/>
      <c r="E18" s="69"/>
      <c r="F18" s="69"/>
      <c r="G18" s="69"/>
      <c r="H18" s="69"/>
      <c r="I18" s="69"/>
      <c r="J18" s="69"/>
    </row>
    <row r="19" spans="2:10">
      <c r="B19" s="69"/>
      <c r="C19" s="69"/>
      <c r="D19" s="69"/>
      <c r="E19" s="69"/>
      <c r="F19" s="69"/>
      <c r="G19" s="69"/>
      <c r="H19" s="69"/>
      <c r="I19" s="69"/>
      <c r="J19" s="69"/>
    </row>
    <row r="20" spans="2:10">
      <c r="B20" s="69"/>
      <c r="C20" s="69"/>
      <c r="D20" s="69"/>
      <c r="E20" s="69"/>
      <c r="F20" s="69"/>
      <c r="G20" s="69"/>
      <c r="H20" s="69"/>
      <c r="I20" s="69"/>
      <c r="J20" s="69"/>
    </row>
    <row r="21" spans="2:10">
      <c r="B21" s="69"/>
      <c r="C21" s="69"/>
      <c r="D21" s="69"/>
      <c r="E21" s="69"/>
      <c r="F21" s="69"/>
      <c r="G21" s="69"/>
      <c r="H21" s="69"/>
      <c r="I21" s="69"/>
      <c r="J21" s="69"/>
    </row>
    <row r="22" spans="2:10">
      <c r="B22" s="69"/>
      <c r="C22" s="69"/>
      <c r="D22" s="69"/>
      <c r="E22" s="69"/>
      <c r="F22" s="69"/>
      <c r="G22" s="69"/>
      <c r="H22" s="69"/>
      <c r="I22" s="69"/>
      <c r="J22" s="69"/>
    </row>
    <row r="23" spans="2:10">
      <c r="B23" s="69"/>
      <c r="C23" s="69"/>
      <c r="D23" s="69"/>
      <c r="E23" s="69"/>
      <c r="F23" s="69"/>
      <c r="G23" s="69"/>
      <c r="H23" s="69"/>
      <c r="I23" s="69"/>
      <c r="J23" s="69"/>
    </row>
    <row r="24" spans="2:10">
      <c r="B24" s="69"/>
      <c r="C24" s="69"/>
      <c r="D24" s="69"/>
      <c r="E24" s="69"/>
      <c r="F24" s="69"/>
      <c r="G24" s="69"/>
      <c r="H24" s="69"/>
      <c r="I24" s="69"/>
      <c r="J24" s="69"/>
    </row>
    <row r="25" spans="2:10">
      <c r="B25" s="69"/>
      <c r="C25" s="69"/>
      <c r="D25" s="69"/>
      <c r="E25" s="69"/>
      <c r="F25" s="69"/>
      <c r="G25" s="69"/>
      <c r="H25" s="69"/>
      <c r="I25" s="69"/>
      <c r="J25" s="69"/>
    </row>
    <row r="26" spans="2:10">
      <c r="B26" s="69"/>
      <c r="C26" s="69"/>
      <c r="D26" s="69"/>
      <c r="E26" s="69"/>
      <c r="F26" s="69"/>
      <c r="G26" s="69"/>
      <c r="H26" s="69"/>
      <c r="I26" s="69"/>
      <c r="J26" s="69"/>
    </row>
    <row r="27" spans="2:10">
      <c r="B27" s="69"/>
      <c r="C27" s="69"/>
      <c r="D27" s="69"/>
      <c r="E27" s="69"/>
      <c r="F27" s="69"/>
      <c r="G27" s="69"/>
      <c r="H27" s="69"/>
      <c r="I27" s="69"/>
      <c r="J27" s="69"/>
    </row>
    <row r="28" spans="2:10">
      <c r="B28" s="69"/>
      <c r="C28" s="69"/>
      <c r="D28" s="69"/>
      <c r="E28" s="69"/>
      <c r="F28" s="69"/>
      <c r="G28" s="69"/>
      <c r="H28" s="69"/>
      <c r="I28" s="69"/>
      <c r="J28" s="69"/>
    </row>
    <row r="29" spans="2:10">
      <c r="B29" s="69"/>
      <c r="C29" s="69"/>
      <c r="D29" s="69"/>
      <c r="E29" s="69"/>
      <c r="F29" s="69"/>
      <c r="G29" s="69"/>
      <c r="H29" s="69"/>
      <c r="I29" s="69"/>
      <c r="J29" s="69"/>
    </row>
    <row r="30" spans="2:10">
      <c r="B30" s="69"/>
      <c r="C30" s="69"/>
      <c r="D30" s="69"/>
      <c r="E30" s="69"/>
      <c r="F30" s="69"/>
      <c r="G30" s="69"/>
      <c r="H30" s="69"/>
      <c r="I30" s="69"/>
      <c r="J30" s="69"/>
    </row>
    <row r="31" spans="2:10">
      <c r="B31" s="69"/>
      <c r="C31" s="69"/>
      <c r="D31" s="69"/>
      <c r="E31" s="69"/>
      <c r="F31" s="69"/>
      <c r="G31" s="69"/>
      <c r="H31" s="69"/>
      <c r="I31" s="69"/>
      <c r="J31" s="69"/>
    </row>
    <row r="32" spans="2:10">
      <c r="B32" s="69"/>
      <c r="C32" s="69"/>
      <c r="D32" s="69"/>
      <c r="E32" s="69"/>
      <c r="F32" s="69"/>
      <c r="G32" s="69"/>
      <c r="H32" s="69"/>
      <c r="I32" s="69"/>
      <c r="J32" s="69"/>
    </row>
    <row r="33" spans="2:10">
      <c r="B33" s="69"/>
      <c r="C33" s="69"/>
      <c r="D33" s="69"/>
      <c r="E33" s="69"/>
      <c r="F33" s="69"/>
      <c r="G33" s="69"/>
      <c r="H33" s="69"/>
      <c r="I33" s="69"/>
      <c r="J33" s="69"/>
    </row>
    <row r="34" spans="2:10">
      <c r="B34" s="69"/>
      <c r="C34" s="69"/>
      <c r="D34" s="69"/>
      <c r="E34" s="69"/>
      <c r="F34" s="69"/>
      <c r="G34" s="69"/>
      <c r="H34" s="69"/>
      <c r="I34" s="69"/>
      <c r="J34" s="69"/>
    </row>
    <row r="35" spans="2:10">
      <c r="B35" s="69"/>
      <c r="C35" s="69"/>
      <c r="D35" s="69"/>
      <c r="E35" s="69"/>
      <c r="F35" s="69"/>
      <c r="G35" s="69"/>
      <c r="H35" s="69"/>
      <c r="I35" s="69"/>
      <c r="J35" s="69"/>
    </row>
    <row r="36" spans="2:10">
      <c r="B36" s="69"/>
      <c r="C36" s="69"/>
      <c r="D36" s="69"/>
      <c r="E36" s="69"/>
      <c r="F36" s="69"/>
      <c r="G36" s="69"/>
      <c r="H36" s="69"/>
      <c r="I36" s="69"/>
      <c r="J36" s="69"/>
    </row>
    <row r="37" spans="2:10">
      <c r="B37" s="69"/>
      <c r="C37" s="69"/>
      <c r="D37" s="69"/>
      <c r="E37" s="69"/>
      <c r="F37" s="69"/>
      <c r="G37" s="69"/>
      <c r="H37" s="69"/>
      <c r="I37" s="69"/>
      <c r="J37" s="69"/>
    </row>
    <row r="38" spans="2:10">
      <c r="B38" s="69"/>
      <c r="C38" s="69"/>
      <c r="D38" s="69"/>
      <c r="E38" s="69"/>
      <c r="F38" s="69"/>
      <c r="G38" s="69"/>
      <c r="H38" s="69"/>
      <c r="I38" s="69"/>
      <c r="J38" s="69"/>
    </row>
    <row r="39" spans="2:10">
      <c r="B39" s="69"/>
      <c r="C39" s="69"/>
      <c r="D39" s="69"/>
      <c r="E39" s="69"/>
      <c r="F39" s="69"/>
      <c r="G39" s="69"/>
      <c r="H39" s="69"/>
      <c r="I39" s="69"/>
      <c r="J39" s="69"/>
    </row>
    <row r="40" spans="2:10">
      <c r="B40" s="69"/>
      <c r="C40" s="69"/>
      <c r="D40" s="69"/>
      <c r="E40" s="69"/>
      <c r="F40" s="69"/>
      <c r="G40" s="69"/>
      <c r="H40" s="69"/>
      <c r="I40" s="69"/>
      <c r="J40" s="69"/>
    </row>
    <row r="41" spans="2:10">
      <c r="B41" s="69"/>
      <c r="C41" s="69"/>
      <c r="D41" s="69"/>
      <c r="E41" s="69"/>
      <c r="F41" s="69"/>
      <c r="G41" s="69"/>
      <c r="H41" s="69"/>
      <c r="I41" s="69"/>
      <c r="J41" s="69"/>
    </row>
    <row r="42" spans="2:10">
      <c r="B42" s="69"/>
      <c r="C42" s="69"/>
      <c r="D42" s="69"/>
      <c r="E42" s="69"/>
      <c r="F42" s="69"/>
      <c r="G42" s="69"/>
      <c r="H42" s="69"/>
      <c r="I42" s="69"/>
      <c r="J42" s="69"/>
    </row>
    <row r="43" spans="2:10">
      <c r="B43" s="69"/>
      <c r="C43" s="69"/>
      <c r="D43" s="69"/>
      <c r="E43" s="69"/>
      <c r="F43" s="69"/>
      <c r="G43" s="69"/>
      <c r="H43" s="69"/>
      <c r="I43" s="69"/>
      <c r="J43" s="69"/>
    </row>
    <row r="44" spans="2:10">
      <c r="B44" s="69"/>
      <c r="C44" s="69"/>
      <c r="D44" s="69"/>
      <c r="E44" s="69"/>
      <c r="F44" s="69"/>
      <c r="G44" s="69"/>
      <c r="H44" s="69"/>
      <c r="I44" s="69"/>
      <c r="J44" s="69"/>
    </row>
    <row r="45" spans="2:10">
      <c r="B45" s="69"/>
      <c r="C45" s="69"/>
      <c r="D45" s="69"/>
      <c r="E45" s="69"/>
      <c r="F45" s="69"/>
      <c r="G45" s="69"/>
      <c r="H45" s="69"/>
      <c r="I45" s="69"/>
      <c r="J45" s="69"/>
    </row>
    <row r="46" spans="2:10">
      <c r="B46" s="69"/>
      <c r="C46" s="69"/>
      <c r="D46" s="69"/>
      <c r="E46" s="69"/>
      <c r="F46" s="69"/>
      <c r="G46" s="69"/>
      <c r="H46" s="69"/>
      <c r="I46" s="69"/>
      <c r="J46" s="69"/>
    </row>
    <row r="47" spans="2:10">
      <c r="B47" s="69"/>
      <c r="C47" s="69"/>
      <c r="D47" s="69"/>
      <c r="E47" s="69"/>
      <c r="F47" s="69"/>
      <c r="G47" s="69"/>
      <c r="H47" s="69"/>
      <c r="I47" s="69"/>
      <c r="J47" s="69"/>
    </row>
    <row r="48" spans="2:10">
      <c r="B48" s="69"/>
      <c r="C48" s="69"/>
      <c r="D48" s="69"/>
      <c r="E48" s="69"/>
      <c r="F48" s="69"/>
      <c r="G48" s="69"/>
      <c r="H48" s="69"/>
      <c r="I48" s="69"/>
      <c r="J48" s="69"/>
    </row>
    <row r="49" spans="2:10">
      <c r="B49" s="69"/>
      <c r="C49" s="69"/>
      <c r="D49" s="69"/>
      <c r="E49" s="69"/>
      <c r="F49" s="69"/>
      <c r="G49" s="69"/>
      <c r="H49" s="69"/>
      <c r="I49" s="69"/>
      <c r="J49" s="69"/>
    </row>
    <row r="50" spans="2:10">
      <c r="B50" s="69"/>
      <c r="C50" s="69"/>
      <c r="D50" s="69"/>
      <c r="E50" s="69"/>
      <c r="F50" s="69"/>
      <c r="G50" s="69"/>
      <c r="H50" s="69"/>
      <c r="I50" s="69"/>
      <c r="J50" s="69"/>
    </row>
    <row r="51" spans="2:10">
      <c r="B51" s="69"/>
      <c r="C51" s="69"/>
      <c r="D51" s="69"/>
      <c r="E51" s="69"/>
      <c r="F51" s="69"/>
      <c r="G51" s="69"/>
      <c r="H51" s="69"/>
      <c r="I51" s="69"/>
      <c r="J51" s="69"/>
    </row>
    <row r="52" spans="2:10">
      <c r="B52" s="69"/>
      <c r="C52" s="69"/>
      <c r="D52" s="69"/>
      <c r="E52" s="69"/>
      <c r="F52" s="69"/>
      <c r="G52" s="69"/>
      <c r="H52" s="69"/>
      <c r="I52" s="69"/>
      <c r="J52" s="69"/>
    </row>
    <row r="53" spans="2:10">
      <c r="B53" s="69"/>
      <c r="C53" s="69"/>
      <c r="D53" s="69"/>
      <c r="E53" s="69"/>
      <c r="F53" s="69"/>
      <c r="G53" s="69"/>
      <c r="H53" s="69"/>
      <c r="I53" s="69"/>
      <c r="J53" s="69"/>
    </row>
    <row r="54" spans="2:10">
      <c r="B54" s="69"/>
      <c r="C54" s="69"/>
      <c r="D54" s="69"/>
      <c r="E54" s="69"/>
      <c r="F54" s="69"/>
      <c r="G54" s="69"/>
      <c r="H54" s="69"/>
      <c r="I54" s="69"/>
      <c r="J54" s="69"/>
    </row>
    <row r="55" spans="2:10">
      <c r="B55" s="69"/>
      <c r="C55" s="69"/>
      <c r="D55" s="69"/>
      <c r="E55" s="69"/>
      <c r="F55" s="69"/>
      <c r="G55" s="69"/>
      <c r="H55" s="69"/>
      <c r="I55" s="69"/>
      <c r="J55" s="69"/>
    </row>
    <row r="56" spans="2:10">
      <c r="B56" s="69"/>
      <c r="C56" s="69"/>
      <c r="D56" s="69"/>
      <c r="E56" s="69"/>
      <c r="F56" s="69"/>
      <c r="G56" s="69"/>
      <c r="H56" s="69"/>
      <c r="I56" s="69"/>
      <c r="J56" s="69"/>
    </row>
    <row r="57" spans="2:10">
      <c r="B57" s="69"/>
      <c r="C57" s="69"/>
      <c r="D57" s="69"/>
      <c r="E57" s="69"/>
      <c r="F57" s="69"/>
      <c r="G57" s="69"/>
      <c r="H57" s="69"/>
      <c r="I57" s="69"/>
      <c r="J57" s="69"/>
    </row>
    <row r="58" spans="2:10">
      <c r="B58" s="69"/>
      <c r="C58" s="69"/>
      <c r="D58" s="69"/>
      <c r="E58" s="69"/>
      <c r="F58" s="69"/>
      <c r="G58" s="69"/>
      <c r="H58" s="69"/>
      <c r="I58" s="69"/>
      <c r="J58" s="69"/>
    </row>
    <row r="59" spans="2:10">
      <c r="B59" s="69"/>
      <c r="C59" s="69"/>
      <c r="D59" s="69"/>
      <c r="E59" s="69"/>
      <c r="F59" s="69"/>
      <c r="G59" s="69"/>
      <c r="H59" s="69"/>
      <c r="I59" s="69"/>
      <c r="J59" s="69"/>
    </row>
    <row r="60" spans="2:10">
      <c r="B60" s="69"/>
      <c r="C60" s="69"/>
      <c r="D60" s="69"/>
      <c r="E60" s="69"/>
      <c r="F60" s="69"/>
      <c r="G60" s="69"/>
      <c r="H60" s="69"/>
      <c r="I60" s="69"/>
      <c r="J60" s="69"/>
    </row>
    <row r="61" spans="2:10">
      <c r="B61" s="69"/>
      <c r="C61" s="69"/>
      <c r="D61" s="69"/>
      <c r="E61" s="69"/>
      <c r="F61" s="69"/>
      <c r="G61" s="69"/>
      <c r="H61" s="69"/>
      <c r="I61" s="69"/>
      <c r="J61" s="69"/>
    </row>
    <row r="62" spans="2:10">
      <c r="B62" s="69"/>
      <c r="C62" s="69"/>
      <c r="D62" s="69"/>
      <c r="E62" s="69"/>
      <c r="F62" s="69"/>
      <c r="G62" s="69"/>
      <c r="H62" s="69"/>
      <c r="I62" s="69"/>
      <c r="J62" s="69"/>
    </row>
    <row r="63" spans="2:10">
      <c r="B63" s="69"/>
      <c r="C63" s="69"/>
      <c r="D63" s="69"/>
      <c r="E63" s="69"/>
      <c r="F63" s="69"/>
      <c r="G63" s="69"/>
      <c r="H63" s="69"/>
      <c r="I63" s="69"/>
      <c r="J63" s="69"/>
    </row>
    <row r="64" spans="2:10">
      <c r="B64" s="69"/>
      <c r="C64" s="69"/>
      <c r="D64" s="69"/>
      <c r="E64" s="69"/>
      <c r="F64" s="69"/>
      <c r="G64" s="69"/>
      <c r="H64" s="69"/>
      <c r="I64" s="69"/>
      <c r="J64" s="69"/>
    </row>
    <row r="65" spans="2:10">
      <c r="B65" s="69"/>
      <c r="C65" s="69"/>
      <c r="D65" s="69"/>
      <c r="E65" s="69"/>
      <c r="F65" s="69"/>
      <c r="G65" s="69"/>
      <c r="H65" s="69"/>
      <c r="I65" s="69"/>
      <c r="J65" s="69"/>
    </row>
    <row r="66" spans="2:10">
      <c r="B66" s="69"/>
      <c r="C66" s="69"/>
      <c r="D66" s="69"/>
      <c r="E66" s="69"/>
      <c r="F66" s="69"/>
      <c r="G66" s="69"/>
      <c r="H66" s="69"/>
      <c r="I66" s="69"/>
      <c r="J66" s="69"/>
    </row>
    <row r="67" spans="2:10">
      <c r="B67" s="69"/>
      <c r="C67" s="69"/>
      <c r="D67" s="69"/>
      <c r="E67" s="69"/>
      <c r="F67" s="69"/>
      <c r="G67" s="69"/>
      <c r="H67" s="69"/>
      <c r="I67" s="69"/>
      <c r="J67" s="69"/>
    </row>
    <row r="68" spans="2:10">
      <c r="B68" s="69"/>
      <c r="C68" s="69"/>
      <c r="D68" s="69"/>
      <c r="E68" s="69"/>
      <c r="F68" s="69"/>
      <c r="G68" s="69"/>
      <c r="H68" s="69"/>
      <c r="I68" s="69"/>
      <c r="J68" s="69"/>
    </row>
    <row r="69" spans="2:10">
      <c r="B69" s="69"/>
      <c r="C69" s="69"/>
      <c r="D69" s="69"/>
      <c r="E69" s="69"/>
      <c r="F69" s="69"/>
      <c r="G69" s="69"/>
      <c r="H69" s="69"/>
      <c r="I69" s="69"/>
      <c r="J69" s="69"/>
    </row>
    <row r="70" spans="2:10">
      <c r="B70" s="69"/>
      <c r="C70" s="69"/>
      <c r="D70" s="69"/>
      <c r="E70" s="69"/>
      <c r="F70" s="69"/>
      <c r="G70" s="69"/>
      <c r="H70" s="69"/>
      <c r="I70" s="69"/>
      <c r="J70" s="69"/>
    </row>
    <row r="71" spans="2:10">
      <c r="B71" s="69"/>
      <c r="C71" s="69"/>
      <c r="D71" s="69"/>
      <c r="E71" s="69"/>
      <c r="F71" s="69"/>
      <c r="G71" s="69"/>
      <c r="H71" s="69"/>
      <c r="I71" s="69"/>
      <c r="J71" s="69"/>
    </row>
    <row r="72" spans="2:10">
      <c r="B72" s="69"/>
      <c r="C72" s="69"/>
      <c r="D72" s="69"/>
      <c r="E72" s="69"/>
      <c r="F72" s="69"/>
      <c r="G72" s="69"/>
      <c r="H72" s="69"/>
      <c r="I72" s="69"/>
      <c r="J72" s="69"/>
    </row>
    <row r="73" spans="2:10">
      <c r="B73" s="69"/>
      <c r="C73" s="69"/>
      <c r="D73" s="69"/>
      <c r="E73" s="69"/>
      <c r="F73" s="69"/>
      <c r="G73" s="69"/>
      <c r="H73" s="69"/>
      <c r="I73" s="69"/>
      <c r="J73" s="69"/>
    </row>
    <row r="74" spans="2:10">
      <c r="B74" s="69"/>
      <c r="C74" s="69"/>
      <c r="D74" s="69"/>
      <c r="E74" s="69"/>
      <c r="F74" s="69"/>
      <c r="G74" s="69"/>
      <c r="H74" s="69"/>
      <c r="I74" s="69"/>
      <c r="J74" s="69"/>
    </row>
    <row r="75" spans="2:10">
      <c r="B75" s="69"/>
      <c r="C75" s="69"/>
      <c r="D75" s="69"/>
      <c r="E75" s="69"/>
      <c r="F75" s="69"/>
      <c r="G75" s="69"/>
      <c r="H75" s="69"/>
      <c r="I75" s="69"/>
      <c r="J75" s="69"/>
    </row>
    <row r="76" spans="2:10">
      <c r="B76" s="69"/>
      <c r="C76" s="69"/>
      <c r="D76" s="69"/>
      <c r="E76" s="69"/>
      <c r="F76" s="69"/>
      <c r="G76" s="69"/>
      <c r="H76" s="69"/>
      <c r="I76" s="69"/>
      <c r="J76" s="69"/>
    </row>
    <row r="77" spans="2:10">
      <c r="B77" s="69"/>
      <c r="C77" s="69"/>
      <c r="D77" s="69"/>
      <c r="E77" s="69"/>
      <c r="F77" s="69"/>
      <c r="G77" s="69"/>
      <c r="H77" s="69"/>
      <c r="I77" s="69"/>
      <c r="J77" s="69"/>
    </row>
    <row r="78" spans="2:10">
      <c r="B78" s="69"/>
      <c r="C78" s="69"/>
      <c r="D78" s="69"/>
      <c r="E78" s="69"/>
      <c r="F78" s="69"/>
      <c r="G78" s="69"/>
      <c r="H78" s="69"/>
      <c r="I78" s="69"/>
      <c r="J78" s="69"/>
    </row>
    <row r="79" spans="2:10">
      <c r="B79" s="69"/>
      <c r="C79" s="69"/>
      <c r="D79" s="69"/>
      <c r="E79" s="69"/>
      <c r="F79" s="69"/>
      <c r="G79" s="69"/>
      <c r="H79" s="69"/>
      <c r="I79" s="69"/>
      <c r="J79" s="69"/>
    </row>
    <row r="80" spans="2:10">
      <c r="B80" s="69"/>
      <c r="C80" s="69"/>
      <c r="D80" s="69"/>
      <c r="E80" s="69"/>
      <c r="F80" s="69"/>
      <c r="G80" s="69"/>
      <c r="H80" s="69"/>
      <c r="I80" s="69"/>
      <c r="J80" s="69"/>
    </row>
    <row r="81" spans="2:10">
      <c r="B81" s="69"/>
      <c r="C81" s="69"/>
      <c r="D81" s="69"/>
      <c r="E81" s="69"/>
      <c r="F81" s="69"/>
      <c r="G81" s="69"/>
      <c r="H81" s="69"/>
      <c r="I81" s="69"/>
      <c r="J81" s="69"/>
    </row>
    <row r="82" spans="2:10">
      <c r="B82" s="69"/>
      <c r="C82" s="69"/>
      <c r="D82" s="69"/>
      <c r="E82" s="69"/>
      <c r="F82" s="69"/>
      <c r="G82" s="69"/>
      <c r="H82" s="69"/>
      <c r="I82" s="69"/>
      <c r="J82" s="69"/>
    </row>
    <row r="83" spans="2:10">
      <c r="B83" s="69"/>
      <c r="C83" s="69"/>
      <c r="D83" s="69"/>
      <c r="E83" s="69"/>
      <c r="F83" s="69"/>
      <c r="G83" s="69"/>
      <c r="H83" s="69"/>
      <c r="I83" s="69"/>
      <c r="J83" s="69"/>
    </row>
    <row r="84" spans="2:10">
      <c r="B84" s="69"/>
      <c r="C84" s="69"/>
      <c r="D84" s="69"/>
      <c r="E84" s="69"/>
      <c r="F84" s="69"/>
      <c r="G84" s="69"/>
      <c r="H84" s="69"/>
      <c r="I84" s="69"/>
      <c r="J84" s="69"/>
    </row>
    <row r="85" spans="2:10">
      <c r="B85" s="69"/>
      <c r="C85" s="69"/>
      <c r="D85" s="69"/>
      <c r="E85" s="69"/>
      <c r="F85" s="69"/>
      <c r="G85" s="69"/>
      <c r="H85" s="69"/>
      <c r="I85" s="69"/>
      <c r="J85" s="69"/>
    </row>
    <row r="86" spans="2:10">
      <c r="B86" s="69"/>
      <c r="C86" s="69"/>
      <c r="D86" s="69"/>
      <c r="E86" s="69"/>
      <c r="F86" s="69"/>
      <c r="G86" s="69"/>
      <c r="H86" s="69"/>
      <c r="I86" s="69"/>
      <c r="J86" s="69"/>
    </row>
    <row r="87" spans="2:10">
      <c r="B87" s="69"/>
      <c r="C87" s="69"/>
      <c r="D87" s="69"/>
      <c r="E87" s="69"/>
      <c r="F87" s="69"/>
      <c r="G87" s="69"/>
      <c r="H87" s="69"/>
      <c r="I87" s="69"/>
      <c r="J87" s="69"/>
    </row>
    <row r="88" spans="2:10">
      <c r="B88" s="69"/>
      <c r="C88" s="69"/>
      <c r="D88" s="69"/>
      <c r="E88" s="69"/>
      <c r="F88" s="69"/>
      <c r="G88" s="69"/>
      <c r="H88" s="69"/>
      <c r="I88" s="69"/>
      <c r="J88" s="69"/>
    </row>
    <row r="89" spans="2:10">
      <c r="B89" s="69"/>
      <c r="C89" s="69"/>
      <c r="D89" s="69"/>
      <c r="E89" s="69"/>
      <c r="F89" s="69"/>
      <c r="G89" s="69"/>
      <c r="H89" s="69"/>
      <c r="I89" s="69"/>
      <c r="J89" s="69"/>
    </row>
    <row r="90" spans="2:10">
      <c r="B90" s="69"/>
      <c r="C90" s="69"/>
      <c r="D90" s="69"/>
      <c r="E90" s="69"/>
      <c r="F90" s="69"/>
      <c r="G90" s="69"/>
      <c r="H90" s="69"/>
      <c r="I90" s="69"/>
      <c r="J90" s="69"/>
    </row>
    <row r="91" spans="2:10">
      <c r="B91" s="69"/>
      <c r="C91" s="69"/>
      <c r="D91" s="69"/>
      <c r="E91" s="69"/>
      <c r="F91" s="69"/>
      <c r="G91" s="69"/>
      <c r="H91" s="69"/>
      <c r="I91" s="69"/>
      <c r="J91" s="69"/>
    </row>
    <row r="92" spans="2:10">
      <c r="B92" s="69"/>
      <c r="C92" s="69"/>
      <c r="D92" s="69"/>
      <c r="E92" s="69"/>
      <c r="F92" s="69"/>
      <c r="G92" s="69"/>
      <c r="H92" s="69"/>
      <c r="I92" s="69"/>
      <c r="J92" s="69"/>
    </row>
    <row r="93" spans="2:10">
      <c r="B93" s="69"/>
      <c r="C93" s="69"/>
      <c r="D93" s="69"/>
      <c r="E93" s="69"/>
      <c r="F93" s="69"/>
      <c r="G93" s="69"/>
      <c r="H93" s="69"/>
      <c r="I93" s="69"/>
      <c r="J93" s="69"/>
    </row>
    <row r="94" spans="2:10">
      <c r="B94" s="69"/>
      <c r="C94" s="69"/>
      <c r="D94" s="69"/>
      <c r="E94" s="69"/>
      <c r="F94" s="69"/>
      <c r="G94" s="69"/>
      <c r="H94" s="69"/>
      <c r="I94" s="69"/>
      <c r="J94" s="69"/>
    </row>
    <row r="95" spans="2:10">
      <c r="B95" s="69"/>
      <c r="C95" s="69"/>
      <c r="D95" s="69"/>
      <c r="E95" s="69"/>
      <c r="F95" s="69"/>
      <c r="G95" s="69"/>
      <c r="H95" s="69"/>
      <c r="I95" s="69"/>
      <c r="J95" s="69"/>
    </row>
    <row r="96" spans="2:10">
      <c r="B96" s="69"/>
      <c r="C96" s="69"/>
      <c r="D96" s="69"/>
      <c r="E96" s="69"/>
      <c r="F96" s="69"/>
      <c r="G96" s="69"/>
      <c r="H96" s="69"/>
      <c r="I96" s="69"/>
      <c r="J96" s="69"/>
    </row>
    <row r="97" spans="2:10">
      <c r="B97" s="69"/>
      <c r="C97" s="69"/>
      <c r="D97" s="69"/>
      <c r="E97" s="69"/>
      <c r="F97" s="69"/>
      <c r="G97" s="69"/>
      <c r="H97" s="69"/>
      <c r="I97" s="69"/>
      <c r="J97" s="69"/>
    </row>
    <row r="98" spans="2:10">
      <c r="B98" s="69"/>
      <c r="C98" s="69"/>
      <c r="D98" s="69"/>
      <c r="E98" s="69"/>
      <c r="F98" s="69"/>
      <c r="G98" s="69"/>
      <c r="H98" s="69"/>
      <c r="I98" s="69"/>
      <c r="J98" s="69"/>
    </row>
    <row r="99" spans="2:10">
      <c r="B99" s="69"/>
      <c r="C99" s="69"/>
      <c r="D99" s="69"/>
      <c r="E99" s="69"/>
      <c r="F99" s="69"/>
      <c r="G99" s="69"/>
      <c r="H99" s="69"/>
      <c r="I99" s="69"/>
      <c r="J99" s="69"/>
    </row>
    <row r="100" spans="2:10">
      <c r="B100" s="69"/>
      <c r="C100" s="69"/>
      <c r="D100" s="69"/>
      <c r="E100" s="69"/>
      <c r="F100" s="69"/>
      <c r="G100" s="69"/>
      <c r="H100" s="69"/>
      <c r="I100" s="69"/>
      <c r="J100" s="69"/>
    </row>
    <row r="101" spans="2:10">
      <c r="B101" s="69"/>
      <c r="C101" s="69"/>
      <c r="D101" s="69"/>
      <c r="E101" s="69"/>
      <c r="F101" s="69"/>
      <c r="G101" s="69"/>
      <c r="H101" s="69"/>
      <c r="I101" s="69"/>
      <c r="J101" s="69"/>
    </row>
    <row r="102" spans="2:10">
      <c r="B102" s="69"/>
      <c r="C102" s="69"/>
      <c r="D102" s="69"/>
      <c r="E102" s="69"/>
      <c r="F102" s="69"/>
      <c r="G102" s="69"/>
      <c r="H102" s="69"/>
      <c r="I102" s="69"/>
      <c r="J102" s="69"/>
    </row>
    <row r="103" spans="2:10">
      <c r="B103" s="69"/>
      <c r="C103" s="69"/>
      <c r="D103" s="69"/>
      <c r="E103" s="69"/>
      <c r="F103" s="69"/>
      <c r="G103" s="69"/>
      <c r="H103" s="69"/>
      <c r="I103" s="69"/>
      <c r="J103" s="69"/>
    </row>
    <row r="104" spans="2:10">
      <c r="B104" s="69"/>
      <c r="C104" s="69"/>
      <c r="D104" s="69"/>
      <c r="E104" s="69"/>
      <c r="F104" s="69"/>
      <c r="G104" s="69"/>
      <c r="H104" s="69"/>
      <c r="I104" s="69"/>
      <c r="J104" s="69"/>
    </row>
    <row r="105" spans="2:10">
      <c r="B105" s="69"/>
      <c r="C105" s="69"/>
      <c r="D105" s="69"/>
      <c r="E105" s="69"/>
      <c r="F105" s="69"/>
      <c r="G105" s="69"/>
      <c r="H105" s="69"/>
      <c r="I105" s="69"/>
      <c r="J105" s="69"/>
    </row>
    <row r="106" spans="2:10">
      <c r="B106" s="69"/>
      <c r="C106" s="69"/>
      <c r="D106" s="69"/>
      <c r="E106" s="69"/>
      <c r="F106" s="69"/>
      <c r="G106" s="69"/>
      <c r="H106" s="69"/>
      <c r="I106" s="69"/>
      <c r="J106" s="69"/>
    </row>
    <row r="107" spans="2:10">
      <c r="B107" s="69"/>
      <c r="C107" s="69"/>
      <c r="D107" s="69"/>
      <c r="E107" s="69"/>
      <c r="F107" s="69"/>
      <c r="G107" s="69"/>
      <c r="H107" s="69"/>
      <c r="I107" s="69"/>
      <c r="J107" s="69"/>
    </row>
    <row r="108" spans="2:10">
      <c r="B108" s="69"/>
      <c r="C108" s="69"/>
      <c r="D108" s="69"/>
      <c r="E108" s="69"/>
      <c r="F108" s="69"/>
      <c r="G108" s="69"/>
      <c r="H108" s="69"/>
      <c r="I108" s="69"/>
      <c r="J108" s="69"/>
    </row>
    <row r="109" spans="2:10"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149</v>
      </c>
      <c r="C1" s="68" t="s" vm="1">
        <v>219</v>
      </c>
    </row>
    <row r="2" spans="2:60">
      <c r="B2" s="47" t="s">
        <v>148</v>
      </c>
      <c r="C2" s="68" t="s">
        <v>220</v>
      </c>
    </row>
    <row r="3" spans="2:60">
      <c r="B3" s="47" t="s">
        <v>150</v>
      </c>
      <c r="C3" s="68" t="s">
        <v>221</v>
      </c>
    </row>
    <row r="4" spans="2:60">
      <c r="B4" s="47" t="s">
        <v>151</v>
      </c>
      <c r="C4" s="68">
        <v>2143</v>
      </c>
    </row>
    <row r="6" spans="2:60" ht="26.25" customHeight="1">
      <c r="B6" s="112" t="s">
        <v>184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60" s="3" customFormat="1" ht="63">
      <c r="B7" s="48" t="s">
        <v>86</v>
      </c>
      <c r="C7" s="50" t="s">
        <v>87</v>
      </c>
      <c r="D7" s="50" t="s">
        <v>14</v>
      </c>
      <c r="E7" s="50" t="s">
        <v>15</v>
      </c>
      <c r="F7" s="50" t="s">
        <v>36</v>
      </c>
      <c r="G7" s="50" t="s">
        <v>73</v>
      </c>
      <c r="H7" s="50" t="s">
        <v>33</v>
      </c>
      <c r="I7" s="50" t="s">
        <v>81</v>
      </c>
      <c r="J7" s="50" t="s">
        <v>152</v>
      </c>
      <c r="K7" s="65" t="s">
        <v>153</v>
      </c>
    </row>
    <row r="8" spans="2:60" s="3" customFormat="1" ht="21.75" customHeight="1">
      <c r="B8" s="15"/>
      <c r="C8" s="58"/>
      <c r="D8" s="16"/>
      <c r="E8" s="16"/>
      <c r="F8" s="16" t="s">
        <v>19</v>
      </c>
      <c r="G8" s="16"/>
      <c r="H8" s="16" t="s">
        <v>19</v>
      </c>
      <c r="I8" s="16" t="s">
        <v>203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 t="s">
        <v>400</v>
      </c>
      <c r="C10" s="69"/>
      <c r="D10" s="69"/>
      <c r="E10" s="69"/>
      <c r="F10" s="69"/>
      <c r="G10" s="69"/>
      <c r="H10" s="69"/>
      <c r="I10" s="102">
        <v>0</v>
      </c>
      <c r="J10" s="69"/>
      <c r="K10" s="6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6"/>
      <c r="C11" s="69"/>
      <c r="D11" s="69"/>
      <c r="E11" s="69"/>
      <c r="F11" s="69"/>
      <c r="G11" s="69"/>
      <c r="H11" s="69"/>
      <c r="I11" s="69"/>
      <c r="J11" s="69"/>
      <c r="K11" s="69"/>
    </row>
    <row r="12" spans="2:60">
      <c r="B12" s="96"/>
      <c r="C12" s="69"/>
      <c r="D12" s="69"/>
      <c r="E12" s="69"/>
      <c r="F12" s="69"/>
      <c r="G12" s="69"/>
      <c r="H12" s="69"/>
      <c r="I12" s="69"/>
      <c r="J12" s="69"/>
      <c r="K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69"/>
      <c r="C13" s="69"/>
      <c r="D13" s="69"/>
      <c r="E13" s="69"/>
      <c r="F13" s="69"/>
      <c r="G13" s="69"/>
      <c r="H13" s="69"/>
      <c r="I13" s="69"/>
      <c r="J13" s="69"/>
      <c r="K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2:60">
      <c r="B15" s="69"/>
      <c r="C15" s="69"/>
      <c r="D15" s="69"/>
      <c r="E15" s="69"/>
      <c r="F15" s="69"/>
      <c r="G15" s="69"/>
      <c r="H15" s="69"/>
      <c r="I15" s="69"/>
      <c r="J15" s="69"/>
      <c r="K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69"/>
      <c r="C16" s="69"/>
      <c r="D16" s="69"/>
      <c r="E16" s="69"/>
      <c r="F16" s="69"/>
      <c r="G16" s="69"/>
      <c r="H16" s="69"/>
      <c r="I16" s="69"/>
      <c r="J16" s="69"/>
      <c r="K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2:11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2:11"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2:11"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2:11"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2:11"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2:11"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2:11"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2:11"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2:11"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2:11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2:11"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2:11"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2:11"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2:11"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2:11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149</v>
      </c>
      <c r="C1" s="68" t="s" vm="1">
        <v>219</v>
      </c>
    </row>
    <row r="2" spans="2:60">
      <c r="B2" s="47" t="s">
        <v>148</v>
      </c>
      <c r="C2" s="68" t="s">
        <v>220</v>
      </c>
    </row>
    <row r="3" spans="2:60">
      <c r="B3" s="47" t="s">
        <v>150</v>
      </c>
      <c r="C3" s="68" t="s">
        <v>221</v>
      </c>
    </row>
    <row r="4" spans="2:60">
      <c r="B4" s="47" t="s">
        <v>151</v>
      </c>
      <c r="C4" s="68">
        <v>2143</v>
      </c>
    </row>
    <row r="6" spans="2:60" ht="26.25" customHeight="1">
      <c r="B6" s="112" t="s">
        <v>185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60" s="3" customFormat="1" ht="78.75">
      <c r="B7" s="48" t="s">
        <v>86</v>
      </c>
      <c r="C7" s="50" t="s">
        <v>29</v>
      </c>
      <c r="D7" s="50" t="s">
        <v>14</v>
      </c>
      <c r="E7" s="50" t="s">
        <v>15</v>
      </c>
      <c r="F7" s="50" t="s">
        <v>36</v>
      </c>
      <c r="G7" s="50" t="s">
        <v>73</v>
      </c>
      <c r="H7" s="50" t="s">
        <v>33</v>
      </c>
      <c r="I7" s="50" t="s">
        <v>81</v>
      </c>
      <c r="J7" s="50" t="s">
        <v>152</v>
      </c>
      <c r="K7" s="52" t="s">
        <v>153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203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 t="s">
        <v>401</v>
      </c>
      <c r="C10" s="69"/>
      <c r="D10" s="69"/>
      <c r="E10" s="69"/>
      <c r="F10" s="69"/>
      <c r="G10" s="69"/>
      <c r="H10" s="69"/>
      <c r="I10" s="102">
        <v>0</v>
      </c>
      <c r="J10" s="69"/>
      <c r="K10" s="6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6"/>
      <c r="C11" s="69"/>
      <c r="D11" s="69"/>
      <c r="E11" s="69"/>
      <c r="F11" s="69"/>
      <c r="G11" s="69"/>
      <c r="H11" s="69"/>
      <c r="I11" s="69"/>
      <c r="J11" s="69"/>
      <c r="K11" s="69"/>
    </row>
    <row r="12" spans="2:60">
      <c r="B12" s="96"/>
      <c r="C12" s="69"/>
      <c r="D12" s="69"/>
      <c r="E12" s="69"/>
      <c r="F12" s="69"/>
      <c r="G12" s="69"/>
      <c r="H12" s="69"/>
      <c r="I12" s="69"/>
      <c r="J12" s="69"/>
      <c r="K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69"/>
      <c r="C13" s="69"/>
      <c r="D13" s="69"/>
      <c r="E13" s="69"/>
      <c r="F13" s="69"/>
      <c r="G13" s="69"/>
      <c r="H13" s="69"/>
      <c r="I13" s="69"/>
      <c r="J13" s="69"/>
      <c r="K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2:60">
      <c r="B15" s="69"/>
      <c r="C15" s="69"/>
      <c r="D15" s="69"/>
      <c r="E15" s="69"/>
      <c r="F15" s="69"/>
      <c r="G15" s="69"/>
      <c r="H15" s="69"/>
      <c r="I15" s="69"/>
      <c r="J15" s="69"/>
      <c r="K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69"/>
      <c r="C16" s="69"/>
      <c r="D16" s="69"/>
      <c r="E16" s="69"/>
      <c r="F16" s="69"/>
      <c r="G16" s="69"/>
      <c r="H16" s="69"/>
      <c r="I16" s="69"/>
      <c r="J16" s="69"/>
      <c r="K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2:11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2:11"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2:11"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2:11"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2:11"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2:11"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2:11"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2:11"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2:11"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2:11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2:11"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2:11"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2:11"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2:11"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2:11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7" t="s">
        <v>149</v>
      </c>
      <c r="C1" s="68" t="s" vm="1">
        <v>219</v>
      </c>
    </row>
    <row r="2" spans="2:47">
      <c r="B2" s="47" t="s">
        <v>148</v>
      </c>
      <c r="C2" s="68" t="s">
        <v>220</v>
      </c>
    </row>
    <row r="3" spans="2:47">
      <c r="B3" s="47" t="s">
        <v>150</v>
      </c>
      <c r="C3" s="68" t="s">
        <v>221</v>
      </c>
    </row>
    <row r="4" spans="2:47">
      <c r="B4" s="47" t="s">
        <v>151</v>
      </c>
      <c r="C4" s="68">
        <v>2143</v>
      </c>
    </row>
    <row r="6" spans="2:47" ht="26.25" customHeight="1">
      <c r="B6" s="112" t="s">
        <v>186</v>
      </c>
      <c r="C6" s="113"/>
      <c r="D6" s="114"/>
    </row>
    <row r="7" spans="2:47" s="3" customFormat="1" ht="33">
      <c r="B7" s="48" t="s">
        <v>86</v>
      </c>
      <c r="C7" s="53" t="s">
        <v>78</v>
      </c>
      <c r="D7" s="54" t="s">
        <v>77</v>
      </c>
    </row>
    <row r="8" spans="2:47" s="3" customFormat="1">
      <c r="B8" s="15"/>
      <c r="C8" s="32" t="s">
        <v>203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01" t="s">
        <v>402</v>
      </c>
      <c r="C10" s="102">
        <v>0</v>
      </c>
      <c r="D10" s="6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96"/>
      <c r="C11" s="69"/>
      <c r="D11" s="69"/>
    </row>
    <row r="12" spans="2:47">
      <c r="B12" s="96"/>
      <c r="C12" s="69"/>
      <c r="D12" s="69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69"/>
      <c r="C13" s="69"/>
      <c r="D13" s="69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69"/>
      <c r="C14" s="69"/>
      <c r="D14" s="69"/>
    </row>
    <row r="15" spans="2:47">
      <c r="B15" s="69"/>
      <c r="C15" s="69"/>
      <c r="D15" s="69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69"/>
      <c r="C16" s="69"/>
      <c r="D16" s="69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69"/>
      <c r="C17" s="69"/>
      <c r="D17" s="69"/>
    </row>
    <row r="18" spans="2:4">
      <c r="B18" s="69"/>
      <c r="C18" s="69"/>
      <c r="D18" s="69"/>
    </row>
    <row r="19" spans="2:4">
      <c r="B19" s="69"/>
      <c r="C19" s="69"/>
      <c r="D19" s="69"/>
    </row>
    <row r="20" spans="2:4">
      <c r="B20" s="69"/>
      <c r="C20" s="69"/>
      <c r="D20" s="69"/>
    </row>
    <row r="21" spans="2:4">
      <c r="B21" s="69"/>
      <c r="C21" s="69"/>
      <c r="D21" s="69"/>
    </row>
    <row r="22" spans="2:4">
      <c r="B22" s="69"/>
      <c r="C22" s="69"/>
      <c r="D22" s="69"/>
    </row>
    <row r="23" spans="2:4">
      <c r="B23" s="69"/>
      <c r="C23" s="69"/>
      <c r="D23" s="69"/>
    </row>
    <row r="24" spans="2:4">
      <c r="B24" s="69"/>
      <c r="C24" s="69"/>
      <c r="D24" s="69"/>
    </row>
    <row r="25" spans="2:4">
      <c r="B25" s="69"/>
      <c r="C25" s="69"/>
      <c r="D25" s="69"/>
    </row>
    <row r="26" spans="2:4">
      <c r="B26" s="69"/>
      <c r="C26" s="69"/>
      <c r="D26" s="69"/>
    </row>
    <row r="27" spans="2:4">
      <c r="B27" s="69"/>
      <c r="C27" s="69"/>
      <c r="D27" s="69"/>
    </row>
    <row r="28" spans="2:4">
      <c r="B28" s="69"/>
      <c r="C28" s="69"/>
      <c r="D28" s="69"/>
    </row>
    <row r="29" spans="2:4">
      <c r="B29" s="69"/>
      <c r="C29" s="69"/>
      <c r="D29" s="69"/>
    </row>
    <row r="30" spans="2:4">
      <c r="B30" s="69"/>
      <c r="C30" s="69"/>
      <c r="D30" s="69"/>
    </row>
    <row r="31" spans="2:4">
      <c r="B31" s="69"/>
      <c r="C31" s="69"/>
      <c r="D31" s="69"/>
    </row>
    <row r="32" spans="2:4">
      <c r="B32" s="69"/>
      <c r="C32" s="69"/>
      <c r="D32" s="69"/>
    </row>
    <row r="33" spans="2:4">
      <c r="B33" s="69"/>
      <c r="C33" s="69"/>
      <c r="D33" s="69"/>
    </row>
    <row r="34" spans="2:4">
      <c r="B34" s="69"/>
      <c r="C34" s="69"/>
      <c r="D34" s="69"/>
    </row>
    <row r="35" spans="2:4">
      <c r="B35" s="69"/>
      <c r="C35" s="69"/>
      <c r="D35" s="69"/>
    </row>
    <row r="36" spans="2:4">
      <c r="B36" s="69"/>
      <c r="C36" s="69"/>
      <c r="D36" s="69"/>
    </row>
    <row r="37" spans="2:4">
      <c r="B37" s="69"/>
      <c r="C37" s="69"/>
      <c r="D37" s="69"/>
    </row>
    <row r="38" spans="2:4">
      <c r="B38" s="69"/>
      <c r="C38" s="69"/>
      <c r="D38" s="69"/>
    </row>
    <row r="39" spans="2:4">
      <c r="B39" s="69"/>
      <c r="C39" s="69"/>
      <c r="D39" s="69"/>
    </row>
    <row r="40" spans="2:4">
      <c r="B40" s="69"/>
      <c r="C40" s="69"/>
      <c r="D40" s="69"/>
    </row>
    <row r="41" spans="2:4">
      <c r="B41" s="69"/>
      <c r="C41" s="69"/>
      <c r="D41" s="69"/>
    </row>
    <row r="42" spans="2:4">
      <c r="B42" s="69"/>
      <c r="C42" s="69"/>
      <c r="D42" s="69"/>
    </row>
    <row r="43" spans="2:4">
      <c r="B43" s="69"/>
      <c r="C43" s="69"/>
      <c r="D43" s="69"/>
    </row>
    <row r="44" spans="2:4">
      <c r="B44" s="69"/>
      <c r="C44" s="69"/>
      <c r="D44" s="69"/>
    </row>
    <row r="45" spans="2:4">
      <c r="B45" s="69"/>
      <c r="C45" s="69"/>
      <c r="D45" s="69"/>
    </row>
    <row r="46" spans="2:4">
      <c r="B46" s="69"/>
      <c r="C46" s="69"/>
      <c r="D46" s="69"/>
    </row>
    <row r="47" spans="2:4">
      <c r="B47" s="69"/>
      <c r="C47" s="69"/>
      <c r="D47" s="69"/>
    </row>
    <row r="48" spans="2:4">
      <c r="B48" s="69"/>
      <c r="C48" s="69"/>
      <c r="D48" s="69"/>
    </row>
    <row r="49" spans="2:4">
      <c r="B49" s="69"/>
      <c r="C49" s="69"/>
      <c r="D49" s="69"/>
    </row>
    <row r="50" spans="2:4">
      <c r="B50" s="69"/>
      <c r="C50" s="69"/>
      <c r="D50" s="69"/>
    </row>
    <row r="51" spans="2:4">
      <c r="B51" s="69"/>
      <c r="C51" s="69"/>
      <c r="D51" s="69"/>
    </row>
    <row r="52" spans="2:4">
      <c r="B52" s="69"/>
      <c r="C52" s="69"/>
      <c r="D52" s="69"/>
    </row>
    <row r="53" spans="2:4">
      <c r="B53" s="69"/>
      <c r="C53" s="69"/>
      <c r="D53" s="69"/>
    </row>
    <row r="54" spans="2:4">
      <c r="B54" s="69"/>
      <c r="C54" s="69"/>
      <c r="D54" s="69"/>
    </row>
    <row r="55" spans="2:4">
      <c r="B55" s="69"/>
      <c r="C55" s="69"/>
      <c r="D55" s="69"/>
    </row>
    <row r="56" spans="2:4">
      <c r="B56" s="69"/>
      <c r="C56" s="69"/>
      <c r="D56" s="69"/>
    </row>
    <row r="57" spans="2:4">
      <c r="B57" s="69"/>
      <c r="C57" s="69"/>
      <c r="D57" s="69"/>
    </row>
    <row r="58" spans="2:4">
      <c r="B58" s="69"/>
      <c r="C58" s="69"/>
      <c r="D58" s="69"/>
    </row>
    <row r="59" spans="2:4">
      <c r="B59" s="69"/>
      <c r="C59" s="69"/>
      <c r="D59" s="69"/>
    </row>
    <row r="60" spans="2:4">
      <c r="B60" s="69"/>
      <c r="C60" s="69"/>
      <c r="D60" s="69"/>
    </row>
    <row r="61" spans="2:4">
      <c r="B61" s="69"/>
      <c r="C61" s="69"/>
      <c r="D61" s="69"/>
    </row>
    <row r="62" spans="2:4">
      <c r="B62" s="69"/>
      <c r="C62" s="69"/>
      <c r="D62" s="69"/>
    </row>
    <row r="63" spans="2:4">
      <c r="B63" s="69"/>
      <c r="C63" s="69"/>
      <c r="D63" s="69"/>
    </row>
    <row r="64" spans="2:4">
      <c r="B64" s="69"/>
      <c r="C64" s="69"/>
      <c r="D64" s="69"/>
    </row>
    <row r="65" spans="2:4">
      <c r="B65" s="69"/>
      <c r="C65" s="69"/>
      <c r="D65" s="69"/>
    </row>
    <row r="66" spans="2:4">
      <c r="B66" s="69"/>
      <c r="C66" s="69"/>
      <c r="D66" s="69"/>
    </row>
    <row r="67" spans="2:4">
      <c r="B67" s="69"/>
      <c r="C67" s="69"/>
      <c r="D67" s="69"/>
    </row>
    <row r="68" spans="2:4">
      <c r="B68" s="69"/>
      <c r="C68" s="69"/>
      <c r="D68" s="69"/>
    </row>
    <row r="69" spans="2:4">
      <c r="B69" s="69"/>
      <c r="C69" s="69"/>
      <c r="D69" s="69"/>
    </row>
    <row r="70" spans="2:4">
      <c r="B70" s="69"/>
      <c r="C70" s="69"/>
      <c r="D70" s="69"/>
    </row>
    <row r="71" spans="2:4">
      <c r="B71" s="69"/>
      <c r="C71" s="69"/>
      <c r="D71" s="69"/>
    </row>
    <row r="72" spans="2:4">
      <c r="B72" s="69"/>
      <c r="C72" s="69"/>
      <c r="D72" s="69"/>
    </row>
    <row r="73" spans="2:4">
      <c r="B73" s="69"/>
      <c r="C73" s="69"/>
      <c r="D73" s="69"/>
    </row>
    <row r="74" spans="2:4">
      <c r="B74" s="69"/>
      <c r="C74" s="69"/>
      <c r="D74" s="69"/>
    </row>
    <row r="75" spans="2:4">
      <c r="B75" s="69"/>
      <c r="C75" s="69"/>
      <c r="D75" s="69"/>
    </row>
    <row r="76" spans="2:4">
      <c r="B76" s="69"/>
      <c r="C76" s="69"/>
      <c r="D76" s="69"/>
    </row>
    <row r="77" spans="2:4">
      <c r="B77" s="69"/>
      <c r="C77" s="69"/>
      <c r="D77" s="69"/>
    </row>
    <row r="78" spans="2:4">
      <c r="B78" s="69"/>
      <c r="C78" s="69"/>
      <c r="D78" s="69"/>
    </row>
    <row r="79" spans="2:4">
      <c r="B79" s="69"/>
      <c r="C79" s="69"/>
      <c r="D79" s="69"/>
    </row>
    <row r="80" spans="2:4">
      <c r="B80" s="69"/>
      <c r="C80" s="69"/>
      <c r="D80" s="69"/>
    </row>
    <row r="81" spans="2:4">
      <c r="B81" s="69"/>
      <c r="C81" s="69"/>
      <c r="D81" s="69"/>
    </row>
    <row r="82" spans="2:4">
      <c r="B82" s="69"/>
      <c r="C82" s="69"/>
      <c r="D82" s="69"/>
    </row>
    <row r="83" spans="2:4">
      <c r="B83" s="69"/>
      <c r="C83" s="69"/>
      <c r="D83" s="69"/>
    </row>
    <row r="84" spans="2:4">
      <c r="B84" s="69"/>
      <c r="C84" s="69"/>
      <c r="D84" s="69"/>
    </row>
    <row r="85" spans="2:4">
      <c r="B85" s="69"/>
      <c r="C85" s="69"/>
      <c r="D85" s="69"/>
    </row>
    <row r="86" spans="2:4">
      <c r="B86" s="69"/>
      <c r="C86" s="69"/>
      <c r="D86" s="69"/>
    </row>
    <row r="87" spans="2:4">
      <c r="B87" s="69"/>
      <c r="C87" s="69"/>
      <c r="D87" s="69"/>
    </row>
    <row r="88" spans="2:4">
      <c r="B88" s="69"/>
      <c r="C88" s="69"/>
      <c r="D88" s="69"/>
    </row>
    <row r="89" spans="2:4">
      <c r="B89" s="69"/>
      <c r="C89" s="69"/>
      <c r="D89" s="69"/>
    </row>
    <row r="90" spans="2:4">
      <c r="B90" s="69"/>
      <c r="C90" s="69"/>
      <c r="D90" s="69"/>
    </row>
    <row r="91" spans="2:4">
      <c r="B91" s="69"/>
      <c r="C91" s="69"/>
      <c r="D91" s="69"/>
    </row>
    <row r="92" spans="2:4">
      <c r="B92" s="69"/>
      <c r="C92" s="69"/>
      <c r="D92" s="69"/>
    </row>
    <row r="93" spans="2:4">
      <c r="B93" s="69"/>
      <c r="C93" s="69"/>
      <c r="D93" s="69"/>
    </row>
    <row r="94" spans="2:4">
      <c r="B94" s="69"/>
      <c r="C94" s="69"/>
      <c r="D94" s="69"/>
    </row>
    <row r="95" spans="2:4">
      <c r="B95" s="69"/>
      <c r="C95" s="69"/>
      <c r="D95" s="69"/>
    </row>
    <row r="96" spans="2:4">
      <c r="B96" s="69"/>
      <c r="C96" s="69"/>
      <c r="D96" s="69"/>
    </row>
    <row r="97" spans="2:4">
      <c r="B97" s="69"/>
      <c r="C97" s="69"/>
      <c r="D97" s="69"/>
    </row>
    <row r="98" spans="2:4">
      <c r="B98" s="69"/>
      <c r="C98" s="69"/>
      <c r="D98" s="69"/>
    </row>
    <row r="99" spans="2:4">
      <c r="B99" s="69"/>
      <c r="C99" s="69"/>
      <c r="D99" s="69"/>
    </row>
    <row r="100" spans="2:4">
      <c r="B100" s="69"/>
      <c r="C100" s="69"/>
      <c r="D100" s="69"/>
    </row>
    <row r="101" spans="2:4">
      <c r="B101" s="69"/>
      <c r="C101" s="69"/>
      <c r="D101" s="69"/>
    </row>
    <row r="102" spans="2:4">
      <c r="B102" s="69"/>
      <c r="C102" s="69"/>
      <c r="D102" s="69"/>
    </row>
    <row r="103" spans="2:4">
      <c r="B103" s="69"/>
      <c r="C103" s="69"/>
      <c r="D103" s="69"/>
    </row>
    <row r="104" spans="2:4">
      <c r="B104" s="69"/>
      <c r="C104" s="69"/>
      <c r="D104" s="69"/>
    </row>
    <row r="105" spans="2:4">
      <c r="B105" s="69"/>
      <c r="C105" s="69"/>
      <c r="D105" s="69"/>
    </row>
    <row r="106" spans="2:4">
      <c r="B106" s="69"/>
      <c r="C106" s="69"/>
      <c r="D106" s="69"/>
    </row>
    <row r="107" spans="2:4">
      <c r="B107" s="69"/>
      <c r="C107" s="69"/>
      <c r="D107" s="69"/>
    </row>
    <row r="108" spans="2:4">
      <c r="B108" s="69"/>
      <c r="C108" s="69"/>
      <c r="D108" s="69"/>
    </row>
    <row r="109" spans="2:4">
      <c r="B109" s="69"/>
      <c r="C109" s="69"/>
      <c r="D109" s="6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149</v>
      </c>
      <c r="C1" s="68" t="s" vm="1">
        <v>219</v>
      </c>
    </row>
    <row r="2" spans="2:18">
      <c r="B2" s="47" t="s">
        <v>148</v>
      </c>
      <c r="C2" s="68" t="s">
        <v>220</v>
      </c>
    </row>
    <row r="3" spans="2:18">
      <c r="B3" s="47" t="s">
        <v>150</v>
      </c>
      <c r="C3" s="68" t="s">
        <v>221</v>
      </c>
    </row>
    <row r="4" spans="2:18">
      <c r="B4" s="47" t="s">
        <v>151</v>
      </c>
      <c r="C4" s="68">
        <v>2143</v>
      </c>
    </row>
    <row r="6" spans="2:18" ht="26.25" customHeight="1">
      <c r="B6" s="112" t="s">
        <v>189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18" s="3" customFormat="1" ht="78.75">
      <c r="B7" s="22" t="s">
        <v>86</v>
      </c>
      <c r="C7" s="30" t="s">
        <v>29</v>
      </c>
      <c r="D7" s="30" t="s">
        <v>39</v>
      </c>
      <c r="E7" s="30" t="s">
        <v>14</v>
      </c>
      <c r="F7" s="30" t="s">
        <v>40</v>
      </c>
      <c r="G7" s="30" t="s">
        <v>74</v>
      </c>
      <c r="H7" s="30" t="s">
        <v>17</v>
      </c>
      <c r="I7" s="30" t="s">
        <v>73</v>
      </c>
      <c r="J7" s="30" t="s">
        <v>16</v>
      </c>
      <c r="K7" s="30" t="s">
        <v>187</v>
      </c>
      <c r="L7" s="30" t="s">
        <v>205</v>
      </c>
      <c r="M7" s="30" t="s">
        <v>188</v>
      </c>
      <c r="N7" s="30" t="s">
        <v>37</v>
      </c>
      <c r="O7" s="30" t="s">
        <v>152</v>
      </c>
      <c r="P7" s="31" t="s">
        <v>154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207</v>
      </c>
      <c r="M8" s="32" t="s">
        <v>203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01" t="s">
        <v>403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02">
        <v>0</v>
      </c>
      <c r="N10" s="69"/>
      <c r="O10" s="69"/>
      <c r="P10" s="69"/>
      <c r="Q10" s="5"/>
    </row>
    <row r="11" spans="2:18" ht="20.25" customHeight="1">
      <c r="B11" s="85" t="s">
        <v>215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8">
      <c r="B12" s="85" t="s">
        <v>82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8">
      <c r="B13" s="85" t="s">
        <v>206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8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2:18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2:1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16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16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16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2:16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16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16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2:1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1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2:1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16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1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2:1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1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1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2:1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2:1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6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2:16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2:16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2:16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2:16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2:16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2:16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2:16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2:16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2:16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6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16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16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2:16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16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2:16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2:16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2:16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2:16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2:16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6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2:16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2:16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2:16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2:16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2:16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2:16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2:16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2:16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2:16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2:16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2:16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2:16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2:16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2:16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2:16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2:16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2:16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2:16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2:16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2:16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149</v>
      </c>
      <c r="C1" s="68" t="s" vm="1">
        <v>219</v>
      </c>
    </row>
    <row r="2" spans="2:18">
      <c r="B2" s="47" t="s">
        <v>148</v>
      </c>
      <c r="C2" s="68" t="s">
        <v>220</v>
      </c>
    </row>
    <row r="3" spans="2:18">
      <c r="B3" s="47" t="s">
        <v>150</v>
      </c>
      <c r="C3" s="68" t="s">
        <v>221</v>
      </c>
    </row>
    <row r="4" spans="2:18">
      <c r="B4" s="47" t="s">
        <v>151</v>
      </c>
      <c r="C4" s="68">
        <v>2143</v>
      </c>
    </row>
    <row r="6" spans="2:18" ht="26.25" customHeight="1">
      <c r="B6" s="112" t="s">
        <v>190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18" s="3" customFormat="1" ht="78.75">
      <c r="B7" s="22" t="s">
        <v>86</v>
      </c>
      <c r="C7" s="30" t="s">
        <v>29</v>
      </c>
      <c r="D7" s="30" t="s">
        <v>39</v>
      </c>
      <c r="E7" s="30" t="s">
        <v>14</v>
      </c>
      <c r="F7" s="30" t="s">
        <v>40</v>
      </c>
      <c r="G7" s="30" t="s">
        <v>74</v>
      </c>
      <c r="H7" s="30" t="s">
        <v>17</v>
      </c>
      <c r="I7" s="30" t="s">
        <v>73</v>
      </c>
      <c r="J7" s="30" t="s">
        <v>16</v>
      </c>
      <c r="K7" s="30" t="s">
        <v>187</v>
      </c>
      <c r="L7" s="30" t="s">
        <v>200</v>
      </c>
      <c r="M7" s="30" t="s">
        <v>188</v>
      </c>
      <c r="N7" s="30" t="s">
        <v>37</v>
      </c>
      <c r="O7" s="30" t="s">
        <v>152</v>
      </c>
      <c r="P7" s="31" t="s">
        <v>154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207</v>
      </c>
      <c r="M8" s="32" t="s">
        <v>203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01" t="s">
        <v>404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02">
        <v>0</v>
      </c>
      <c r="N10" s="69"/>
      <c r="O10" s="69"/>
      <c r="P10" s="69"/>
      <c r="Q10" s="5"/>
    </row>
    <row r="11" spans="2:18" ht="20.25" customHeight="1">
      <c r="B11" s="85" t="s">
        <v>215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8">
      <c r="B12" s="85" t="s">
        <v>82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8">
      <c r="B13" s="85" t="s">
        <v>206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8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2:18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2:1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16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16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16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2:16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16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16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2:1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1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2:1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16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1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2:1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1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1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2:1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2:1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6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2:16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2:16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2:16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2:16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2:16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2:16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2:16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2:16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2:16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6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16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16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2:16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16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2:16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2:16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2:16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2:16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2:16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6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2:16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2:16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2:16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2:16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2:16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2:16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2:16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2:16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2:16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2:16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2:16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2:16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2:16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2:16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2:16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2:16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2:16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2:16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2:16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2:16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selection activeCell="K19" sqref="K19"/>
    </sheetView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58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47" t="s">
        <v>149</v>
      </c>
      <c r="C1" s="68" t="s" vm="1">
        <v>219</v>
      </c>
    </row>
    <row r="2" spans="2:53">
      <c r="B2" s="47" t="s">
        <v>148</v>
      </c>
      <c r="C2" s="68" t="s">
        <v>220</v>
      </c>
    </row>
    <row r="3" spans="2:53">
      <c r="B3" s="47" t="s">
        <v>150</v>
      </c>
      <c r="C3" s="68" t="s">
        <v>221</v>
      </c>
    </row>
    <row r="4" spans="2:53">
      <c r="B4" s="47" t="s">
        <v>151</v>
      </c>
      <c r="C4" s="68">
        <v>2143</v>
      </c>
    </row>
    <row r="6" spans="2:53" ht="21.75" customHeight="1">
      <c r="B6" s="115" t="s">
        <v>179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</row>
    <row r="7" spans="2:53" ht="27.75" customHeight="1">
      <c r="B7" s="118" t="s">
        <v>59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AU7" s="3"/>
      <c r="AV7" s="3"/>
    </row>
    <row r="8" spans="2:53" s="3" customFormat="1" ht="66" customHeight="1">
      <c r="B8" s="22" t="s">
        <v>85</v>
      </c>
      <c r="C8" s="30" t="s">
        <v>29</v>
      </c>
      <c r="D8" s="30" t="s">
        <v>89</v>
      </c>
      <c r="E8" s="30" t="s">
        <v>14</v>
      </c>
      <c r="F8" s="30" t="s">
        <v>40</v>
      </c>
      <c r="G8" s="30" t="s">
        <v>74</v>
      </c>
      <c r="H8" s="30" t="s">
        <v>17</v>
      </c>
      <c r="I8" s="30" t="s">
        <v>73</v>
      </c>
      <c r="J8" s="30" t="s">
        <v>16</v>
      </c>
      <c r="K8" s="30" t="s">
        <v>18</v>
      </c>
      <c r="L8" s="30" t="s">
        <v>200</v>
      </c>
      <c r="M8" s="30" t="s">
        <v>199</v>
      </c>
      <c r="N8" s="30" t="s">
        <v>214</v>
      </c>
      <c r="O8" s="30" t="s">
        <v>38</v>
      </c>
      <c r="P8" s="30" t="s">
        <v>202</v>
      </c>
      <c r="Q8" s="30" t="s">
        <v>152</v>
      </c>
      <c r="R8" s="60" t="s">
        <v>154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207</v>
      </c>
      <c r="M9" s="32"/>
      <c r="N9" s="16" t="s">
        <v>203</v>
      </c>
      <c r="O9" s="32" t="s">
        <v>208</v>
      </c>
      <c r="P9" s="32" t="s">
        <v>19</v>
      </c>
      <c r="Q9" s="32" t="s">
        <v>19</v>
      </c>
      <c r="R9" s="33" t="s">
        <v>19</v>
      </c>
      <c r="AU9" s="1"/>
      <c r="AV9" s="1"/>
    </row>
    <row r="10" spans="2:5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83</v>
      </c>
      <c r="R10" s="20" t="s">
        <v>84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108" t="s">
        <v>24</v>
      </c>
      <c r="C11" s="72"/>
      <c r="D11" s="72"/>
      <c r="E11" s="72"/>
      <c r="F11" s="72"/>
      <c r="G11" s="72"/>
      <c r="H11" s="80">
        <v>0.40039104994525243</v>
      </c>
      <c r="I11" s="72"/>
      <c r="J11" s="72"/>
      <c r="K11" s="81">
        <v>1.3108795183660784E-3</v>
      </c>
      <c r="L11" s="80"/>
      <c r="M11" s="82"/>
      <c r="N11" s="72"/>
      <c r="O11" s="80">
        <v>148778.98862113504</v>
      </c>
      <c r="P11" s="72"/>
      <c r="Q11" s="81">
        <f>O11/$O$11</f>
        <v>1</v>
      </c>
      <c r="R11" s="81">
        <f>O11/'סכום נכסי הקרן'!$C$42</f>
        <v>0.63415052437831509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86"/>
      <c r="AV11" s="86"/>
      <c r="AW11" s="3"/>
      <c r="BA11" s="86"/>
    </row>
    <row r="12" spans="2:53" ht="22.5" customHeight="1">
      <c r="B12" s="71" t="s">
        <v>197</v>
      </c>
      <c r="C12" s="72"/>
      <c r="D12" s="72"/>
      <c r="E12" s="72"/>
      <c r="F12" s="72"/>
      <c r="G12" s="72"/>
      <c r="H12" s="80">
        <v>0.40039104994525243</v>
      </c>
      <c r="I12" s="72"/>
      <c r="J12" s="72"/>
      <c r="K12" s="81">
        <v>1.3108795183660784E-3</v>
      </c>
      <c r="L12" s="80"/>
      <c r="M12" s="82"/>
      <c r="N12" s="72"/>
      <c r="O12" s="80">
        <v>148778.98862113501</v>
      </c>
      <c r="P12" s="72"/>
      <c r="Q12" s="81">
        <f t="shared" ref="Q12:Q21" si="0">O12/$O$11</f>
        <v>0.99999999999999978</v>
      </c>
      <c r="R12" s="81">
        <f>O12/'סכום נכסי הקרן'!$C$42</f>
        <v>0.63415052437831498</v>
      </c>
      <c r="AW12" s="4"/>
    </row>
    <row r="13" spans="2:53" s="86" customFormat="1">
      <c r="B13" s="88" t="s">
        <v>30</v>
      </c>
      <c r="C13" s="72"/>
      <c r="D13" s="72"/>
      <c r="E13" s="72"/>
      <c r="F13" s="72"/>
      <c r="G13" s="72"/>
      <c r="H13" s="80">
        <v>0.40039104994525243</v>
      </c>
      <c r="I13" s="72"/>
      <c r="J13" s="72"/>
      <c r="K13" s="81">
        <v>1.3108795183660784E-3</v>
      </c>
      <c r="L13" s="80"/>
      <c r="M13" s="82"/>
      <c r="N13" s="72"/>
      <c r="O13" s="80">
        <v>148778.98862113501</v>
      </c>
      <c r="P13" s="72"/>
      <c r="Q13" s="81">
        <f t="shared" si="0"/>
        <v>0.99999999999999978</v>
      </c>
      <c r="R13" s="81">
        <f>O13/'סכום נכסי הקרן'!$C$42</f>
        <v>0.63415052437831498</v>
      </c>
    </row>
    <row r="14" spans="2:53">
      <c r="B14" s="74" t="s">
        <v>22</v>
      </c>
      <c r="C14" s="72"/>
      <c r="D14" s="72"/>
      <c r="E14" s="72"/>
      <c r="F14" s="72"/>
      <c r="G14" s="72"/>
      <c r="H14" s="80">
        <v>0.34335496216853428</v>
      </c>
      <c r="I14" s="72"/>
      <c r="J14" s="72"/>
      <c r="K14" s="81">
        <v>1.3271732054900437E-3</v>
      </c>
      <c r="L14" s="80"/>
      <c r="M14" s="82"/>
      <c r="N14" s="72"/>
      <c r="O14" s="80">
        <v>141228.71270113502</v>
      </c>
      <c r="P14" s="72"/>
      <c r="Q14" s="81">
        <f t="shared" si="0"/>
        <v>0.94925173245244487</v>
      </c>
      <c r="R14" s="81">
        <f>O14/'סכום נכסי הקרן'!$C$42</f>
        <v>0.60196848390174196</v>
      </c>
    </row>
    <row r="15" spans="2:53">
      <c r="B15" s="75" t="s">
        <v>222</v>
      </c>
      <c r="C15" s="70" t="s">
        <v>223</v>
      </c>
      <c r="D15" s="83" t="s">
        <v>90</v>
      </c>
      <c r="E15" s="70" t="s">
        <v>224</v>
      </c>
      <c r="F15" s="70"/>
      <c r="G15" s="70"/>
      <c r="H15" s="77">
        <v>3.9999999999988177E-2</v>
      </c>
      <c r="I15" s="83" t="s">
        <v>134</v>
      </c>
      <c r="J15" s="84">
        <v>0</v>
      </c>
      <c r="K15" s="78">
        <v>2.7999999999999115E-3</v>
      </c>
      <c r="L15" s="77">
        <v>40599116.708115004</v>
      </c>
      <c r="M15" s="79">
        <v>99.99</v>
      </c>
      <c r="N15" s="70"/>
      <c r="O15" s="77">
        <v>40595.056796312005</v>
      </c>
      <c r="P15" s="78">
        <v>3.6908287916468186E-3</v>
      </c>
      <c r="Q15" s="78">
        <f t="shared" si="0"/>
        <v>0.27285477050584822</v>
      </c>
      <c r="R15" s="78">
        <f>O15/'סכום נכסי הקרן'!$C$42</f>
        <v>0.17303099579540845</v>
      </c>
    </row>
    <row r="16" spans="2:53" ht="20.25">
      <c r="B16" s="75" t="s">
        <v>225</v>
      </c>
      <c r="C16" s="70" t="s">
        <v>226</v>
      </c>
      <c r="D16" s="83" t="s">
        <v>90</v>
      </c>
      <c r="E16" s="70" t="s">
        <v>224</v>
      </c>
      <c r="F16" s="70"/>
      <c r="G16" s="70"/>
      <c r="H16" s="77">
        <v>0.26999999999999952</v>
      </c>
      <c r="I16" s="83" t="s">
        <v>134</v>
      </c>
      <c r="J16" s="84">
        <v>0</v>
      </c>
      <c r="K16" s="78">
        <v>4.0000000000025714E-4</v>
      </c>
      <c r="L16" s="77">
        <v>18670834.466404002</v>
      </c>
      <c r="M16" s="79">
        <v>99.99</v>
      </c>
      <c r="N16" s="70"/>
      <c r="O16" s="77">
        <v>18668.967382563002</v>
      </c>
      <c r="P16" s="78">
        <v>2.3338543083005004E-3</v>
      </c>
      <c r="Q16" s="78">
        <f t="shared" si="0"/>
        <v>0.125481209111479</v>
      </c>
      <c r="R16" s="78">
        <f>O16/'סכום נכסי הקרן'!$C$42</f>
        <v>7.9573974557669416E-2</v>
      </c>
      <c r="AU16" s="4"/>
    </row>
    <row r="17" spans="2:48" ht="20.25">
      <c r="B17" s="75" t="s">
        <v>227</v>
      </c>
      <c r="C17" s="70" t="s">
        <v>228</v>
      </c>
      <c r="D17" s="83" t="s">
        <v>90</v>
      </c>
      <c r="E17" s="70" t="s">
        <v>224</v>
      </c>
      <c r="F17" s="70"/>
      <c r="G17" s="70"/>
      <c r="H17" s="77">
        <v>9.0000000000002328E-2</v>
      </c>
      <c r="I17" s="83" t="s">
        <v>134</v>
      </c>
      <c r="J17" s="84">
        <v>0</v>
      </c>
      <c r="K17" s="84">
        <v>0</v>
      </c>
      <c r="L17" s="77">
        <v>21465439.098855004</v>
      </c>
      <c r="M17" s="79">
        <v>100</v>
      </c>
      <c r="N17" s="70"/>
      <c r="O17" s="77">
        <v>21465.439098855004</v>
      </c>
      <c r="P17" s="78">
        <v>1.9514035544413639E-3</v>
      </c>
      <c r="Q17" s="78">
        <f t="shared" si="0"/>
        <v>0.144277355947866</v>
      </c>
      <c r="R17" s="78">
        <f>O17/'סכום נכסי הקרן'!$C$42</f>
        <v>9.1493560930256027E-2</v>
      </c>
      <c r="AV17" s="4"/>
    </row>
    <row r="18" spans="2:48">
      <c r="B18" s="75" t="s">
        <v>229</v>
      </c>
      <c r="C18" s="70" t="s">
        <v>230</v>
      </c>
      <c r="D18" s="83" t="s">
        <v>90</v>
      </c>
      <c r="E18" s="70" t="s">
        <v>224</v>
      </c>
      <c r="F18" s="70"/>
      <c r="G18" s="70"/>
      <c r="H18" s="77">
        <v>0.17000000000002422</v>
      </c>
      <c r="I18" s="83" t="s">
        <v>134</v>
      </c>
      <c r="J18" s="84">
        <v>0</v>
      </c>
      <c r="K18" s="78">
        <v>6.0000000000032282E-4</v>
      </c>
      <c r="L18" s="77">
        <v>14872880.818315001</v>
      </c>
      <c r="M18" s="79">
        <v>99.99</v>
      </c>
      <c r="N18" s="70"/>
      <c r="O18" s="77">
        <v>14871.393529992001</v>
      </c>
      <c r="P18" s="78">
        <v>1.3520800743922728E-3</v>
      </c>
      <c r="Q18" s="78">
        <f t="shared" si="0"/>
        <v>9.9956275195968239E-2</v>
      </c>
      <c r="R18" s="78">
        <f>O18/'סכום נכסי הקרן'!$C$42</f>
        <v>6.3387324330426431E-2</v>
      </c>
      <c r="AU18" s="3"/>
    </row>
    <row r="19" spans="2:48">
      <c r="B19" s="75" t="s">
        <v>231</v>
      </c>
      <c r="C19" s="70" t="s">
        <v>232</v>
      </c>
      <c r="D19" s="83" t="s">
        <v>90</v>
      </c>
      <c r="E19" s="70" t="s">
        <v>224</v>
      </c>
      <c r="F19" s="70"/>
      <c r="G19" s="70"/>
      <c r="H19" s="77">
        <v>0.33999999999999725</v>
      </c>
      <c r="I19" s="83" t="s">
        <v>134</v>
      </c>
      <c r="J19" s="84">
        <v>0</v>
      </c>
      <c r="K19" s="84">
        <v>0</v>
      </c>
      <c r="L19" s="77">
        <v>7345617.144003001</v>
      </c>
      <c r="M19" s="79">
        <v>100</v>
      </c>
      <c r="N19" s="70"/>
      <c r="O19" s="77">
        <v>7345.6171440030012</v>
      </c>
      <c r="P19" s="78">
        <v>1.0493738777147144E-3</v>
      </c>
      <c r="Q19" s="78">
        <f t="shared" si="0"/>
        <v>4.9372678306804321E-2</v>
      </c>
      <c r="R19" s="78">
        <f>O19/'סכום נכסי הקרן'!$C$42</f>
        <v>3.1309709838221823E-2</v>
      </c>
      <c r="AV19" s="3"/>
    </row>
    <row r="20" spans="2:48">
      <c r="B20" s="75" t="s">
        <v>233</v>
      </c>
      <c r="C20" s="70" t="s">
        <v>234</v>
      </c>
      <c r="D20" s="83" t="s">
        <v>90</v>
      </c>
      <c r="E20" s="70" t="s">
        <v>224</v>
      </c>
      <c r="F20" s="70"/>
      <c r="G20" s="70"/>
      <c r="H20" s="77">
        <v>0.8399999999999086</v>
      </c>
      <c r="I20" s="83" t="s">
        <v>134</v>
      </c>
      <c r="J20" s="84">
        <v>0</v>
      </c>
      <c r="K20" s="78">
        <v>5.0000000000000001E-4</v>
      </c>
      <c r="L20" s="77">
        <v>4377251.5999999996</v>
      </c>
      <c r="M20" s="79">
        <v>99.96</v>
      </c>
      <c r="N20" s="70"/>
      <c r="O20" s="77">
        <v>4375.5006993600009</v>
      </c>
      <c r="P20" s="78">
        <v>6.2532165714285714E-4</v>
      </c>
      <c r="Q20" s="78">
        <f t="shared" si="0"/>
        <v>2.940939940452339E-2</v>
      </c>
      <c r="R20" s="78">
        <f>O20/'סכום נכסי הקרן'!$C$42</f>
        <v>1.8649986054029816E-2</v>
      </c>
    </row>
    <row r="21" spans="2:48">
      <c r="B21" s="75" t="s">
        <v>235</v>
      </c>
      <c r="C21" s="70" t="s">
        <v>236</v>
      </c>
      <c r="D21" s="83" t="s">
        <v>90</v>
      </c>
      <c r="E21" s="70" t="s">
        <v>224</v>
      </c>
      <c r="F21" s="70"/>
      <c r="G21" s="70"/>
      <c r="H21" s="77">
        <v>0.92000000000000015</v>
      </c>
      <c r="I21" s="83" t="s">
        <v>134</v>
      </c>
      <c r="J21" s="84">
        <v>0</v>
      </c>
      <c r="K21" s="78">
        <v>5.0000000000014757E-4</v>
      </c>
      <c r="L21" s="77">
        <v>33923699.900000006</v>
      </c>
      <c r="M21" s="79">
        <v>99.95</v>
      </c>
      <c r="N21" s="70"/>
      <c r="O21" s="77">
        <v>33906.73805005</v>
      </c>
      <c r="P21" s="78">
        <v>4.8462428428571441E-3</v>
      </c>
      <c r="Q21" s="78">
        <f t="shared" si="0"/>
        <v>0.22790004397995567</v>
      </c>
      <c r="R21" s="78">
        <f>O21/'סכום נכסי הקרן'!$C$42</f>
        <v>0.14452293239572997</v>
      </c>
    </row>
    <row r="22" spans="2:48">
      <c r="B22" s="76"/>
      <c r="C22" s="70"/>
      <c r="D22" s="70"/>
      <c r="E22" s="70"/>
      <c r="F22" s="70"/>
      <c r="G22" s="70"/>
      <c r="H22" s="70"/>
      <c r="I22" s="70"/>
      <c r="J22" s="70"/>
      <c r="K22" s="78"/>
      <c r="L22" s="77"/>
      <c r="M22" s="79"/>
      <c r="N22" s="70"/>
      <c r="O22" s="70"/>
      <c r="P22" s="70"/>
      <c r="Q22" s="78"/>
      <c r="R22" s="70"/>
    </row>
    <row r="23" spans="2:48">
      <c r="B23" s="74" t="s">
        <v>23</v>
      </c>
      <c r="C23" s="72"/>
      <c r="D23" s="72"/>
      <c r="E23" s="72"/>
      <c r="F23" s="72"/>
      <c r="G23" s="72"/>
      <c r="H23" s="80">
        <v>1.4672571273660158</v>
      </c>
      <c r="I23" s="72"/>
      <c r="J23" s="72"/>
      <c r="K23" s="81">
        <v>1.0682793616368926E-3</v>
      </c>
      <c r="L23" s="80"/>
      <c r="M23" s="82"/>
      <c r="N23" s="72"/>
      <c r="O23" s="80">
        <v>7550.275920000001</v>
      </c>
      <c r="P23" s="72"/>
      <c r="Q23" s="81">
        <f t="shared" ref="Q23:Q25" si="1">O23/$O$11</f>
        <v>5.0748267547554994E-2</v>
      </c>
      <c r="R23" s="81">
        <f>O23/'סכום נכסי הקרן'!$C$42</f>
        <v>3.2182040476573026E-2</v>
      </c>
    </row>
    <row r="24" spans="2:48">
      <c r="B24" s="75" t="s">
        <v>237</v>
      </c>
      <c r="C24" s="70" t="s">
        <v>238</v>
      </c>
      <c r="D24" s="83" t="s">
        <v>90</v>
      </c>
      <c r="E24" s="70" t="s">
        <v>224</v>
      </c>
      <c r="F24" s="70"/>
      <c r="G24" s="70"/>
      <c r="H24" s="77">
        <v>1.1599999999999999</v>
      </c>
      <c r="I24" s="83" t="s">
        <v>134</v>
      </c>
      <c r="J24" s="84">
        <v>4.0000000000000002E-4</v>
      </c>
      <c r="K24" s="78">
        <v>1E-3</v>
      </c>
      <c r="L24" s="77">
        <v>7038971.0000000009</v>
      </c>
      <c r="M24" s="79">
        <v>99.94</v>
      </c>
      <c r="N24" s="70"/>
      <c r="O24" s="77">
        <v>7034.7479000000012</v>
      </c>
      <c r="P24" s="78">
        <v>5.0211332153702573E-4</v>
      </c>
      <c r="Q24" s="78">
        <f t="shared" si="1"/>
        <v>4.7283208235229718E-2</v>
      </c>
      <c r="R24" s="78">
        <f>O24/'סכום נכסי הקרן'!$C$42</f>
        <v>2.9984671296659993E-2</v>
      </c>
    </row>
    <row r="25" spans="2:48">
      <c r="B25" s="75" t="s">
        <v>239</v>
      </c>
      <c r="C25" s="70" t="s">
        <v>240</v>
      </c>
      <c r="D25" s="83" t="s">
        <v>90</v>
      </c>
      <c r="E25" s="70" t="s">
        <v>224</v>
      </c>
      <c r="F25" s="70"/>
      <c r="G25" s="70"/>
      <c r="H25" s="77">
        <v>5.66</v>
      </c>
      <c r="I25" s="83" t="s">
        <v>134</v>
      </c>
      <c r="J25" s="84">
        <v>4.0000000000000002E-4</v>
      </c>
      <c r="K25" s="78">
        <v>2E-3</v>
      </c>
      <c r="L25" s="77">
        <v>520000.00000000006</v>
      </c>
      <c r="M25" s="79">
        <v>99.14</v>
      </c>
      <c r="N25" s="70"/>
      <c r="O25" s="77">
        <v>515.52802000000008</v>
      </c>
      <c r="P25" s="78">
        <v>2.5841905681516903E-5</v>
      </c>
      <c r="Q25" s="78">
        <f t="shared" si="1"/>
        <v>3.465059312325275E-3</v>
      </c>
      <c r="R25" s="78">
        <f>O25/'סכום נכסי הקרן'!$C$42</f>
        <v>2.197369179913037E-3</v>
      </c>
    </row>
    <row r="26" spans="2:48">
      <c r="B26" s="76"/>
      <c r="C26" s="70"/>
      <c r="D26" s="70"/>
      <c r="E26" s="70"/>
      <c r="F26" s="70"/>
      <c r="G26" s="70"/>
      <c r="H26" s="70"/>
      <c r="I26" s="70"/>
      <c r="J26" s="70"/>
      <c r="K26" s="78"/>
      <c r="L26" s="77"/>
      <c r="M26" s="79"/>
      <c r="N26" s="70"/>
      <c r="O26" s="70"/>
      <c r="P26" s="70"/>
      <c r="Q26" s="78"/>
      <c r="R26" s="70"/>
    </row>
    <row r="27" spans="2:48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2:48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2:48">
      <c r="B29" s="85" t="s">
        <v>82</v>
      </c>
      <c r="C29" s="86"/>
      <c r="D29" s="86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2:48">
      <c r="B30" s="85" t="s">
        <v>198</v>
      </c>
      <c r="C30" s="86"/>
      <c r="D30" s="86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2:48">
      <c r="B31" s="121" t="s">
        <v>206</v>
      </c>
      <c r="C31" s="121"/>
      <c r="D31" s="121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2:48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2:18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2:18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2:18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2:18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2:18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2:18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2:18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2:18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2:18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2:18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2:18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2:18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2:18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2:18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2:18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2:18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2:18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2:18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2:18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</row>
    <row r="52" spans="2:18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</row>
    <row r="53" spans="2:18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4" spans="2:18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spans="2:18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2:18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spans="2:18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2:18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</row>
    <row r="59" spans="2:18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</row>
    <row r="60" spans="2:18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2:18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2:18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2:18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</row>
    <row r="64" spans="2:18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2:18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</row>
    <row r="66" spans="2:18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</row>
    <row r="67" spans="2:18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</row>
    <row r="68" spans="2:18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2:18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2:18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2:18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</row>
    <row r="72" spans="2:18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</row>
    <row r="73" spans="2:18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</row>
    <row r="74" spans="2:18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</row>
    <row r="75" spans="2:18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</row>
    <row r="76" spans="2:18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spans="2:18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</row>
    <row r="78" spans="2:18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</row>
    <row r="79" spans="2:18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</row>
    <row r="80" spans="2:18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2:18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2:18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2:18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2:18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2:18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2:18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2:18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2:18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2:18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</row>
    <row r="90" spans="2:18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2:18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2" spans="2:18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</row>
    <row r="93" spans="2:18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</row>
    <row r="94" spans="2:18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2:18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</row>
    <row r="96" spans="2:18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</row>
    <row r="97" spans="2:18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2:18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</row>
    <row r="99" spans="2:18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spans="2:18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2:18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2:18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</row>
    <row r="103" spans="2:18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2:18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</row>
    <row r="105" spans="2:18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spans="2:18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2:18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2:18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2:18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</row>
    <row r="110" spans="2:18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</row>
    <row r="111" spans="2:18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</row>
    <row r="112" spans="2:18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</row>
    <row r="113" spans="2:18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</row>
    <row r="114" spans="2:18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</row>
    <row r="115" spans="2:18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</row>
    <row r="116" spans="2:18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</row>
    <row r="117" spans="2:18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</row>
    <row r="118" spans="2:18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</row>
    <row r="119" spans="2:18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</row>
    <row r="120" spans="2:18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</row>
    <row r="121" spans="2:18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</row>
    <row r="122" spans="2:18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</row>
    <row r="123" spans="2:18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</row>
    <row r="124" spans="2:18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</row>
    <row r="125" spans="2:18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</row>
    <row r="126" spans="2:18">
      <c r="C126" s="1"/>
      <c r="D126" s="1"/>
    </row>
    <row r="127" spans="2:18">
      <c r="C127" s="1"/>
      <c r="D127" s="1"/>
    </row>
    <row r="128" spans="2:18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1:D31"/>
  </mergeCells>
  <phoneticPr fontId="3" type="noConversion"/>
  <dataValidations count="1">
    <dataValidation allowBlank="1" showInputMessage="1" showErrorMessage="1" sqref="N10:Q10 N9 N1:N7 N32:N1048576 O1:Q9 O11:Q1048576 C32:I1048576 C5:C28 E1:I30 D1:D28 R1:AF1048576 AJ1:XFD1048576 AG1:AI27 AG31:AI1048576 C29:D30 A1:B1048576 J1:M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149</v>
      </c>
      <c r="C1" s="68" t="s" vm="1">
        <v>219</v>
      </c>
    </row>
    <row r="2" spans="2:18">
      <c r="B2" s="47" t="s">
        <v>148</v>
      </c>
      <c r="C2" s="68" t="s">
        <v>220</v>
      </c>
    </row>
    <row r="3" spans="2:18">
      <c r="B3" s="47" t="s">
        <v>150</v>
      </c>
      <c r="C3" s="68" t="s">
        <v>221</v>
      </c>
    </row>
    <row r="4" spans="2:18">
      <c r="B4" s="47" t="s">
        <v>151</v>
      </c>
      <c r="C4" s="68">
        <v>2143</v>
      </c>
    </row>
    <row r="6" spans="2:18" ht="26.25" customHeight="1">
      <c r="B6" s="112" t="s">
        <v>192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18" s="3" customFormat="1" ht="78.75">
      <c r="B7" s="22" t="s">
        <v>86</v>
      </c>
      <c r="C7" s="30" t="s">
        <v>29</v>
      </c>
      <c r="D7" s="30" t="s">
        <v>39</v>
      </c>
      <c r="E7" s="30" t="s">
        <v>14</v>
      </c>
      <c r="F7" s="30" t="s">
        <v>40</v>
      </c>
      <c r="G7" s="30" t="s">
        <v>74</v>
      </c>
      <c r="H7" s="30" t="s">
        <v>17</v>
      </c>
      <c r="I7" s="30" t="s">
        <v>73</v>
      </c>
      <c r="J7" s="30" t="s">
        <v>16</v>
      </c>
      <c r="K7" s="30" t="s">
        <v>187</v>
      </c>
      <c r="L7" s="30" t="s">
        <v>200</v>
      </c>
      <c r="M7" s="30" t="s">
        <v>188</v>
      </c>
      <c r="N7" s="30" t="s">
        <v>37</v>
      </c>
      <c r="O7" s="30" t="s">
        <v>152</v>
      </c>
      <c r="P7" s="31" t="s">
        <v>154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207</v>
      </c>
      <c r="M8" s="32" t="s">
        <v>203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01" t="s">
        <v>405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02">
        <v>0</v>
      </c>
      <c r="N10" s="69"/>
      <c r="O10" s="69"/>
      <c r="P10" s="69"/>
      <c r="Q10" s="5"/>
    </row>
    <row r="11" spans="2:18" ht="20.25" customHeight="1">
      <c r="B11" s="85" t="s">
        <v>215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8">
      <c r="B12" s="85" t="s">
        <v>82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8">
      <c r="B13" s="85" t="s">
        <v>206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8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2:18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2:1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23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23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23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2:23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23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23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2:23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23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2:23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23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23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2:23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23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23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2:23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2"/>
      <c r="R31" s="2"/>
      <c r="S31" s="2"/>
      <c r="T31" s="2"/>
      <c r="U31" s="2"/>
      <c r="V31" s="2"/>
      <c r="W31" s="2"/>
    </row>
    <row r="32" spans="2:23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2"/>
      <c r="R32" s="2"/>
      <c r="S32" s="2"/>
      <c r="T32" s="2"/>
      <c r="U32" s="2"/>
      <c r="V32" s="2"/>
      <c r="W32" s="2"/>
    </row>
    <row r="33" spans="2:23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2"/>
      <c r="R33" s="2"/>
      <c r="S33" s="2"/>
      <c r="T33" s="2"/>
      <c r="U33" s="2"/>
      <c r="V33" s="2"/>
      <c r="W33" s="2"/>
    </row>
    <row r="34" spans="2:23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2"/>
      <c r="R34" s="2"/>
      <c r="S34" s="2"/>
      <c r="T34" s="2"/>
      <c r="U34" s="2"/>
      <c r="V34" s="2"/>
      <c r="W34" s="2"/>
    </row>
    <row r="35" spans="2:23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2"/>
      <c r="R35" s="2"/>
      <c r="S35" s="2"/>
      <c r="T35" s="2"/>
      <c r="U35" s="2"/>
      <c r="V35" s="2"/>
      <c r="W35" s="2"/>
    </row>
    <row r="36" spans="2:23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2"/>
      <c r="R36" s="2"/>
      <c r="S36" s="2"/>
      <c r="T36" s="2"/>
      <c r="U36" s="2"/>
      <c r="V36" s="2"/>
      <c r="W36" s="2"/>
    </row>
    <row r="37" spans="2:23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2"/>
      <c r="R37" s="2"/>
      <c r="S37" s="2"/>
      <c r="T37" s="2"/>
      <c r="U37" s="2"/>
      <c r="V37" s="2"/>
      <c r="W37" s="2"/>
    </row>
    <row r="38" spans="2:23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2"/>
      <c r="R38" s="2"/>
      <c r="S38" s="2"/>
      <c r="T38" s="2"/>
      <c r="U38" s="2"/>
      <c r="V38" s="2"/>
      <c r="W38" s="2"/>
    </row>
    <row r="39" spans="2:23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2"/>
      <c r="R39" s="2"/>
      <c r="S39" s="2"/>
      <c r="T39" s="2"/>
      <c r="U39" s="2"/>
      <c r="V39" s="2"/>
      <c r="W39" s="2"/>
    </row>
    <row r="40" spans="2:23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2"/>
      <c r="R40" s="2"/>
      <c r="S40" s="2"/>
      <c r="T40" s="2"/>
      <c r="U40" s="2"/>
      <c r="V40" s="2"/>
      <c r="W40" s="2"/>
    </row>
    <row r="41" spans="2:23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2"/>
      <c r="R41" s="2"/>
      <c r="S41" s="2"/>
      <c r="T41" s="2"/>
      <c r="U41" s="2"/>
      <c r="V41" s="2"/>
      <c r="W41" s="2"/>
    </row>
    <row r="42" spans="2:23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2"/>
      <c r="R42" s="2"/>
      <c r="S42" s="2"/>
      <c r="T42" s="2"/>
      <c r="U42" s="2"/>
      <c r="V42" s="2"/>
      <c r="W42" s="2"/>
    </row>
    <row r="43" spans="2:23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2:23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23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23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23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2:23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16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2:16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2:16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2:16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2:16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2:16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6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2:16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2:16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2:16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2:16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2:16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2:16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2:16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2:16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2:16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2:16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2:16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2:16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2:16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2:16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2:16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2:16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2:16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2:16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2:16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2:16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7" t="s">
        <v>149</v>
      </c>
      <c r="C1" s="68" t="s" vm="1">
        <v>219</v>
      </c>
    </row>
    <row r="2" spans="2:67">
      <c r="B2" s="47" t="s">
        <v>148</v>
      </c>
      <c r="C2" s="68" t="s">
        <v>220</v>
      </c>
    </row>
    <row r="3" spans="2:67">
      <c r="B3" s="47" t="s">
        <v>150</v>
      </c>
      <c r="C3" s="68" t="s">
        <v>221</v>
      </c>
    </row>
    <row r="4" spans="2:67">
      <c r="B4" s="47" t="s">
        <v>151</v>
      </c>
      <c r="C4" s="68">
        <v>2143</v>
      </c>
    </row>
    <row r="6" spans="2:67" ht="26.25" customHeight="1">
      <c r="B6" s="118" t="s">
        <v>179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3"/>
      <c r="BO6" s="3"/>
    </row>
    <row r="7" spans="2:67" ht="26.25" customHeight="1">
      <c r="B7" s="118" t="s">
        <v>60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3"/>
      <c r="AZ7" s="42"/>
      <c r="BJ7" s="3"/>
      <c r="BO7" s="3"/>
    </row>
    <row r="8" spans="2:67" s="3" customFormat="1" ht="78.75">
      <c r="B8" s="37" t="s">
        <v>85</v>
      </c>
      <c r="C8" s="13" t="s">
        <v>29</v>
      </c>
      <c r="D8" s="13" t="s">
        <v>89</v>
      </c>
      <c r="E8" s="13" t="s">
        <v>195</v>
      </c>
      <c r="F8" s="13" t="s">
        <v>87</v>
      </c>
      <c r="G8" s="13" t="s">
        <v>39</v>
      </c>
      <c r="H8" s="13" t="s">
        <v>14</v>
      </c>
      <c r="I8" s="13" t="s">
        <v>40</v>
      </c>
      <c r="J8" s="13" t="s">
        <v>74</v>
      </c>
      <c r="K8" s="13" t="s">
        <v>17</v>
      </c>
      <c r="L8" s="13" t="s">
        <v>73</v>
      </c>
      <c r="M8" s="13" t="s">
        <v>16</v>
      </c>
      <c r="N8" s="13" t="s">
        <v>18</v>
      </c>
      <c r="O8" s="13" t="s">
        <v>200</v>
      </c>
      <c r="P8" s="13" t="s">
        <v>199</v>
      </c>
      <c r="Q8" s="13" t="s">
        <v>38</v>
      </c>
      <c r="R8" s="13" t="s">
        <v>37</v>
      </c>
      <c r="S8" s="13" t="s">
        <v>152</v>
      </c>
      <c r="T8" s="38" t="s">
        <v>154</v>
      </c>
      <c r="V8" s="1"/>
      <c r="AZ8" s="42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207</v>
      </c>
      <c r="P9" s="16"/>
      <c r="Q9" s="16" t="s">
        <v>203</v>
      </c>
      <c r="R9" s="16" t="s">
        <v>19</v>
      </c>
      <c r="S9" s="16" t="s">
        <v>19</v>
      </c>
      <c r="T9" s="62" t="s">
        <v>19</v>
      </c>
      <c r="BJ9" s="1"/>
      <c r="BL9" s="1"/>
      <c r="BO9" s="4"/>
    </row>
    <row r="10" spans="2:67" s="4" customFormat="1" ht="18" customHeight="1">
      <c r="B10" s="40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83</v>
      </c>
      <c r="R10" s="19" t="s">
        <v>84</v>
      </c>
      <c r="S10" s="44" t="s">
        <v>155</v>
      </c>
      <c r="T10" s="61" t="s">
        <v>196</v>
      </c>
      <c r="U10" s="5"/>
      <c r="BJ10" s="1"/>
      <c r="BK10" s="3"/>
      <c r="BL10" s="1"/>
      <c r="BO10" s="1"/>
    </row>
    <row r="11" spans="2:67" s="4" customFormat="1" ht="18" customHeight="1">
      <c r="B11" s="101" t="s">
        <v>385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102">
        <v>0</v>
      </c>
      <c r="R11" s="69"/>
      <c r="S11" s="69"/>
      <c r="T11" s="69"/>
      <c r="U11" s="5"/>
      <c r="BJ11" s="1"/>
      <c r="BK11" s="3"/>
      <c r="BL11" s="1"/>
      <c r="BO11" s="1"/>
    </row>
    <row r="12" spans="2:67" ht="20.25">
      <c r="B12" s="85" t="s">
        <v>215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BK12" s="4"/>
    </row>
    <row r="13" spans="2:67">
      <c r="B13" s="85" t="s">
        <v>82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2:67">
      <c r="B14" s="85" t="s">
        <v>198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</row>
    <row r="15" spans="2:67">
      <c r="B15" s="85" t="s">
        <v>206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2:67" ht="20.25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BJ16" s="4"/>
    </row>
    <row r="17" spans="2:20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2:20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2:20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2:20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2:20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0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2:20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2:20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  <row r="27" spans="2:20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2:20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2:20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2:20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2:20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2:20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2:20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2:20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2:20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2:20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2:20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2:20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</row>
    <row r="39" spans="2:20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</row>
    <row r="40" spans="2:20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</row>
    <row r="41" spans="2:20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2:20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2:20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2:20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2:20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2:20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 spans="2:20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2:20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2:20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2:20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2:20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2:20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</row>
    <row r="53" spans="2:20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</row>
    <row r="54" spans="2:20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</row>
    <row r="55" spans="2:20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2:20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2:20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2:20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2:20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2:20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2:20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2:20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2:20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2:20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2:20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</row>
    <row r="66" spans="2:20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</row>
    <row r="67" spans="2:20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</row>
    <row r="68" spans="2:20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</row>
    <row r="69" spans="2:20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</row>
    <row r="70" spans="2:20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</row>
    <row r="71" spans="2:20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</row>
    <row r="72" spans="2:20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</row>
    <row r="73" spans="2:20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</row>
    <row r="74" spans="2:20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</row>
    <row r="75" spans="2:20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</row>
    <row r="76" spans="2:20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</row>
    <row r="77" spans="2:20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</row>
    <row r="78" spans="2:20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</row>
    <row r="79" spans="2:20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</row>
    <row r="80" spans="2:20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</row>
    <row r="81" spans="2:20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</row>
    <row r="82" spans="2:20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</row>
    <row r="83" spans="2:20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</row>
    <row r="84" spans="2:20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</row>
    <row r="85" spans="2:20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</row>
    <row r="86" spans="2:20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</row>
    <row r="87" spans="2:20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</row>
    <row r="88" spans="2:20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</row>
    <row r="89" spans="2:20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</row>
    <row r="90" spans="2:20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</row>
    <row r="91" spans="2:20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</row>
    <row r="92" spans="2:20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</row>
    <row r="93" spans="2:20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</row>
    <row r="94" spans="2:20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</row>
    <row r="95" spans="2:20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</row>
    <row r="96" spans="2:20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</row>
    <row r="97" spans="2:20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</row>
    <row r="98" spans="2:20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</row>
    <row r="99" spans="2:20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</row>
    <row r="100" spans="2:20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</row>
    <row r="101" spans="2:20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</row>
    <row r="102" spans="2:20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</row>
    <row r="103" spans="2:20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</row>
    <row r="104" spans="2:20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</row>
    <row r="105" spans="2:20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</row>
    <row r="106" spans="2:20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</row>
    <row r="107" spans="2:20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</row>
    <row r="108" spans="2:20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</row>
    <row r="109" spans="2:20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</row>
    <row r="110" spans="2:20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2"/>
      <c r="C697" s="1"/>
      <c r="D697" s="1"/>
      <c r="E697" s="1"/>
      <c r="F697" s="1"/>
      <c r="G697" s="1"/>
    </row>
    <row r="698" spans="2:7">
      <c r="B698" s="42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47" t="s">
        <v>149</v>
      </c>
      <c r="C1" s="68" t="s" vm="1">
        <v>219</v>
      </c>
    </row>
    <row r="2" spans="2:66">
      <c r="B2" s="47" t="s">
        <v>148</v>
      </c>
      <c r="C2" s="68" t="s">
        <v>220</v>
      </c>
    </row>
    <row r="3" spans="2:66">
      <c r="B3" s="47" t="s">
        <v>150</v>
      </c>
      <c r="C3" s="68" t="s">
        <v>221</v>
      </c>
    </row>
    <row r="4" spans="2:66">
      <c r="B4" s="47" t="s">
        <v>151</v>
      </c>
      <c r="C4" s="68">
        <v>2143</v>
      </c>
    </row>
    <row r="6" spans="2:66" ht="26.25" customHeight="1">
      <c r="B6" s="112" t="s">
        <v>179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</row>
    <row r="7" spans="2:66" ht="26.25" customHeight="1">
      <c r="B7" s="112" t="s">
        <v>61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N7" s="3"/>
    </row>
    <row r="8" spans="2:66" s="3" customFormat="1" ht="78.75">
      <c r="B8" s="22" t="s">
        <v>85</v>
      </c>
      <c r="C8" s="30" t="s">
        <v>29</v>
      </c>
      <c r="D8" s="30" t="s">
        <v>89</v>
      </c>
      <c r="E8" s="30" t="s">
        <v>195</v>
      </c>
      <c r="F8" s="30" t="s">
        <v>87</v>
      </c>
      <c r="G8" s="30" t="s">
        <v>39</v>
      </c>
      <c r="H8" s="30" t="s">
        <v>14</v>
      </c>
      <c r="I8" s="30" t="s">
        <v>40</v>
      </c>
      <c r="J8" s="30" t="s">
        <v>74</v>
      </c>
      <c r="K8" s="30" t="s">
        <v>17</v>
      </c>
      <c r="L8" s="30" t="s">
        <v>73</v>
      </c>
      <c r="M8" s="30" t="s">
        <v>16</v>
      </c>
      <c r="N8" s="30" t="s">
        <v>18</v>
      </c>
      <c r="O8" s="13" t="s">
        <v>200</v>
      </c>
      <c r="P8" s="30" t="s">
        <v>199</v>
      </c>
      <c r="Q8" s="30" t="s">
        <v>214</v>
      </c>
      <c r="R8" s="30" t="s">
        <v>38</v>
      </c>
      <c r="S8" s="13" t="s">
        <v>37</v>
      </c>
      <c r="T8" s="30" t="s">
        <v>152</v>
      </c>
      <c r="U8" s="14" t="s">
        <v>154</v>
      </c>
      <c r="V8" s="1"/>
      <c r="W8" s="1"/>
      <c r="BJ8" s="1"/>
      <c r="BK8" s="1"/>
    </row>
    <row r="9" spans="2:66" s="3" customFormat="1" ht="25.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207</v>
      </c>
      <c r="P9" s="32"/>
      <c r="Q9" s="16" t="s">
        <v>203</v>
      </c>
      <c r="R9" s="32" t="s">
        <v>203</v>
      </c>
      <c r="S9" s="16" t="s">
        <v>19</v>
      </c>
      <c r="T9" s="32" t="s">
        <v>203</v>
      </c>
      <c r="U9" s="17" t="s">
        <v>19</v>
      </c>
      <c r="BI9" s="1"/>
      <c r="BJ9" s="1"/>
      <c r="BK9" s="1"/>
      <c r="BN9" s="4"/>
    </row>
    <row r="10" spans="2:66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41" t="s">
        <v>83</v>
      </c>
      <c r="R10" s="19" t="s">
        <v>84</v>
      </c>
      <c r="S10" s="19" t="s">
        <v>155</v>
      </c>
      <c r="T10" s="19" t="s">
        <v>196</v>
      </c>
      <c r="U10" s="20" t="s">
        <v>209</v>
      </c>
      <c r="V10" s="5"/>
      <c r="BI10" s="1"/>
      <c r="BJ10" s="3"/>
      <c r="BK10" s="1"/>
    </row>
    <row r="11" spans="2:66" s="4" customFormat="1" ht="18" customHeight="1">
      <c r="B11" s="101" t="s">
        <v>386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102">
        <v>0</v>
      </c>
      <c r="S11" s="69"/>
      <c r="T11" s="69"/>
      <c r="U11" s="69"/>
      <c r="V11" s="5"/>
      <c r="BI11" s="1"/>
      <c r="BJ11" s="3"/>
      <c r="BK11" s="1"/>
      <c r="BN11" s="1"/>
    </row>
    <row r="12" spans="2:66">
      <c r="B12" s="85" t="s">
        <v>215</v>
      </c>
      <c r="C12" s="86"/>
      <c r="D12" s="86"/>
      <c r="E12" s="86"/>
      <c r="F12" s="86"/>
      <c r="G12" s="86"/>
      <c r="H12" s="86"/>
      <c r="I12" s="86"/>
      <c r="J12" s="86"/>
      <c r="K12" s="86"/>
      <c r="L12" s="69"/>
      <c r="M12" s="69"/>
      <c r="N12" s="69"/>
      <c r="O12" s="69"/>
      <c r="P12" s="69"/>
      <c r="Q12" s="69"/>
      <c r="R12" s="69"/>
      <c r="S12" s="69"/>
      <c r="T12" s="69"/>
      <c r="U12" s="69"/>
      <c r="BJ12" s="3"/>
    </row>
    <row r="13" spans="2:66" ht="20.25">
      <c r="B13" s="85" t="s">
        <v>82</v>
      </c>
      <c r="C13" s="86"/>
      <c r="D13" s="86"/>
      <c r="E13" s="86"/>
      <c r="F13" s="86"/>
      <c r="G13" s="86"/>
      <c r="H13" s="86"/>
      <c r="I13" s="86"/>
      <c r="J13" s="86"/>
      <c r="K13" s="86"/>
      <c r="L13" s="69"/>
      <c r="M13" s="69"/>
      <c r="N13" s="69"/>
      <c r="O13" s="69"/>
      <c r="P13" s="69"/>
      <c r="Q13" s="69"/>
      <c r="R13" s="69"/>
      <c r="S13" s="69"/>
      <c r="T13" s="69"/>
      <c r="U13" s="69"/>
      <c r="BJ13" s="4"/>
    </row>
    <row r="14" spans="2:66">
      <c r="B14" s="85" t="s">
        <v>198</v>
      </c>
      <c r="C14" s="86"/>
      <c r="D14" s="86"/>
      <c r="E14" s="86"/>
      <c r="F14" s="86"/>
      <c r="G14" s="86"/>
      <c r="H14" s="86"/>
      <c r="I14" s="86"/>
      <c r="J14" s="86"/>
      <c r="K14" s="86"/>
      <c r="L14" s="69"/>
      <c r="M14" s="69"/>
      <c r="N14" s="69"/>
      <c r="O14" s="69"/>
      <c r="P14" s="69"/>
      <c r="Q14" s="69"/>
      <c r="R14" s="69"/>
      <c r="S14" s="69"/>
      <c r="T14" s="69"/>
      <c r="U14" s="69"/>
    </row>
    <row r="15" spans="2:66">
      <c r="B15" s="85" t="s">
        <v>206</v>
      </c>
      <c r="C15" s="86"/>
      <c r="D15" s="86"/>
      <c r="E15" s="86"/>
      <c r="F15" s="86"/>
      <c r="G15" s="86"/>
      <c r="H15" s="86"/>
      <c r="I15" s="86"/>
      <c r="J15" s="86"/>
      <c r="K15" s="86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66">
      <c r="B16" s="121" t="s">
        <v>211</v>
      </c>
      <c r="C16" s="121"/>
      <c r="D16" s="121"/>
      <c r="E16" s="121"/>
      <c r="F16" s="121"/>
      <c r="G16" s="121"/>
      <c r="H16" s="121"/>
      <c r="I16" s="121"/>
      <c r="J16" s="121"/>
      <c r="K16" s="121"/>
      <c r="L16" s="69"/>
      <c r="M16" s="69"/>
      <c r="N16" s="69"/>
      <c r="O16" s="69"/>
      <c r="P16" s="69"/>
      <c r="Q16" s="69"/>
      <c r="R16" s="69"/>
      <c r="S16" s="69"/>
      <c r="T16" s="69"/>
      <c r="U16" s="69"/>
    </row>
    <row r="17" spans="2:61" ht="20.25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BI17" s="4"/>
    </row>
    <row r="18" spans="2:61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2:61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BI19" s="3"/>
    </row>
    <row r="20" spans="2:61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2:61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2:61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2:61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2:61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2:6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2:6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27" spans="2:6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2:6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2:6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2:6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</row>
    <row r="31" spans="2:6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2:6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2:2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</row>
    <row r="34" spans="2:2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</row>
    <row r="35" spans="2:2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</row>
    <row r="36" spans="2:2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2:2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2:2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2:2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2:2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2:2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pans="2:2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pans="2:2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</row>
    <row r="44" spans="2:2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2:2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</row>
    <row r="46" spans="2:2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</row>
    <row r="47" spans="2:2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</row>
    <row r="48" spans="2:2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</row>
    <row r="49" spans="2:2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</row>
    <row r="50" spans="2:2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2:2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2:2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2:2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2:2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2:2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2:2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2:2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2:2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</row>
    <row r="59" spans="2:2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</row>
    <row r="60" spans="2:2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</row>
    <row r="61" spans="2:2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</row>
    <row r="62" spans="2:2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</row>
    <row r="63" spans="2:2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</row>
    <row r="64" spans="2:2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</row>
    <row r="65" spans="2:2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</row>
    <row r="66" spans="2:2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</row>
    <row r="67" spans="2:2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</row>
    <row r="68" spans="2:2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</row>
    <row r="69" spans="2:2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</row>
    <row r="70" spans="2:2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</row>
    <row r="71" spans="2:2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</row>
    <row r="72" spans="2:2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</row>
    <row r="73" spans="2:2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</row>
    <row r="74" spans="2:2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</row>
    <row r="75" spans="2:2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</row>
    <row r="76" spans="2:2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</row>
    <row r="77" spans="2:2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</row>
    <row r="78" spans="2:2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</row>
    <row r="79" spans="2:2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</row>
    <row r="80" spans="2:2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</row>
    <row r="81" spans="2:2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</row>
    <row r="82" spans="2:2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</row>
    <row r="83" spans="2:2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</row>
    <row r="84" spans="2:2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</row>
    <row r="85" spans="2:2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</row>
    <row r="86" spans="2:2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</row>
    <row r="87" spans="2:2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</row>
    <row r="88" spans="2:2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</row>
    <row r="89" spans="2:2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</row>
    <row r="90" spans="2:2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</row>
    <row r="91" spans="2:2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</row>
    <row r="92" spans="2:2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</row>
    <row r="93" spans="2:2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</row>
    <row r="94" spans="2:2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</row>
    <row r="95" spans="2:2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</row>
    <row r="96" spans="2:2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</row>
    <row r="97" spans="2:2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</row>
    <row r="98" spans="2:2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</row>
    <row r="99" spans="2:2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</row>
    <row r="100" spans="2:2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</row>
    <row r="101" spans="2:2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</row>
    <row r="102" spans="2:2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</row>
    <row r="103" spans="2:2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</row>
    <row r="104" spans="2:2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</row>
    <row r="105" spans="2:2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</row>
    <row r="106" spans="2:2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</row>
    <row r="107" spans="2:2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</row>
    <row r="108" spans="2:2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</row>
    <row r="109" spans="2:2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</row>
    <row r="110" spans="2:2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2"/>
      <c r="C796" s="1"/>
      <c r="D796" s="1"/>
      <c r="E796" s="1"/>
      <c r="F796" s="1"/>
    </row>
    <row r="797" spans="2:6">
      <c r="B797" s="42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>
      <selection activeCell="N16" sqref="N1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47" t="s">
        <v>149</v>
      </c>
      <c r="C1" s="68" t="s" vm="1">
        <v>219</v>
      </c>
    </row>
    <row r="2" spans="2:62">
      <c r="B2" s="47" t="s">
        <v>148</v>
      </c>
      <c r="C2" s="68" t="s">
        <v>220</v>
      </c>
    </row>
    <row r="3" spans="2:62">
      <c r="B3" s="47" t="s">
        <v>150</v>
      </c>
      <c r="C3" s="68" t="s">
        <v>221</v>
      </c>
    </row>
    <row r="4" spans="2:62">
      <c r="B4" s="47" t="s">
        <v>151</v>
      </c>
      <c r="C4" s="68">
        <v>2143</v>
      </c>
    </row>
    <row r="6" spans="2:62" ht="26.25" customHeight="1">
      <c r="B6" s="112" t="s">
        <v>179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3"/>
    </row>
    <row r="7" spans="2:62" ht="26.25" customHeight="1">
      <c r="B7" s="112" t="s">
        <v>62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3"/>
      <c r="BJ7" s="3"/>
    </row>
    <row r="8" spans="2:62" s="3" customFormat="1" ht="78.75">
      <c r="B8" s="22" t="s">
        <v>85</v>
      </c>
      <c r="C8" s="30" t="s">
        <v>29</v>
      </c>
      <c r="D8" s="30" t="s">
        <v>89</v>
      </c>
      <c r="E8" s="30" t="s">
        <v>195</v>
      </c>
      <c r="F8" s="30" t="s">
        <v>87</v>
      </c>
      <c r="G8" s="30" t="s">
        <v>39</v>
      </c>
      <c r="H8" s="30" t="s">
        <v>73</v>
      </c>
      <c r="I8" s="13" t="s">
        <v>200</v>
      </c>
      <c r="J8" s="13" t="s">
        <v>199</v>
      </c>
      <c r="K8" s="30" t="s">
        <v>214</v>
      </c>
      <c r="L8" s="13" t="s">
        <v>38</v>
      </c>
      <c r="M8" s="13" t="s">
        <v>37</v>
      </c>
      <c r="N8" s="13" t="s">
        <v>152</v>
      </c>
      <c r="O8" s="14" t="s">
        <v>154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207</v>
      </c>
      <c r="J9" s="16"/>
      <c r="K9" s="16" t="s">
        <v>203</v>
      </c>
      <c r="L9" s="16" t="s">
        <v>203</v>
      </c>
      <c r="M9" s="16" t="s">
        <v>19</v>
      </c>
      <c r="N9" s="16" t="s">
        <v>19</v>
      </c>
      <c r="O9" s="17" t="s">
        <v>19</v>
      </c>
      <c r="BF9" s="1"/>
      <c r="BH9" s="1"/>
      <c r="BJ9" s="4"/>
    </row>
    <row r="10" spans="2:6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BF10" s="1"/>
      <c r="BG10" s="3"/>
      <c r="BH10" s="1"/>
      <c r="BJ10" s="1"/>
    </row>
    <row r="11" spans="2:62" s="4" customFormat="1" ht="18" customHeight="1">
      <c r="B11" s="101" t="s">
        <v>387</v>
      </c>
      <c r="C11" s="69"/>
      <c r="D11" s="69"/>
      <c r="E11" s="69"/>
      <c r="F11" s="69"/>
      <c r="G11" s="69"/>
      <c r="H11" s="69"/>
      <c r="I11" s="69"/>
      <c r="J11" s="69"/>
      <c r="K11" s="69"/>
      <c r="L11" s="102">
        <v>0</v>
      </c>
      <c r="M11" s="69"/>
      <c r="N11" s="69"/>
      <c r="O11" s="69"/>
      <c r="BF11" s="1"/>
      <c r="BG11" s="3"/>
      <c r="BH11" s="1"/>
      <c r="BJ11" s="1"/>
    </row>
    <row r="12" spans="2:62" ht="20.25">
      <c r="B12" s="85" t="s">
        <v>215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BG12" s="4"/>
    </row>
    <row r="13" spans="2:62">
      <c r="B13" s="85" t="s">
        <v>82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2:62">
      <c r="B14" s="85" t="s">
        <v>198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2:62">
      <c r="B15" s="85" t="s">
        <v>206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2:62" ht="20.25">
      <c r="B16" s="85" t="s">
        <v>212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BF16" s="4"/>
    </row>
    <row r="17" spans="2:15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2:15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2:1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2:1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2:15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2:1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2:1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2:15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2:15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2:15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2:1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2:15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2:15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2:15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2:15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2:15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2:15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2:15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2:1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2:15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2:15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2:1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2:15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2:1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2:15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2:15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2:15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2:1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2:15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2:1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2:1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2:1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2:1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2:1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2:1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2:1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2:1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2:1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2:1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2:1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2:1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2:1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2:1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2:1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2:1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2:1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2:1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2:1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2:1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</row>
    <row r="69" spans="2:1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2:1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</row>
    <row r="71" spans="2:1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</row>
    <row r="72" spans="2:1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</row>
    <row r="73" spans="2:1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</row>
    <row r="74" spans="2:1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2:1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</row>
    <row r="76" spans="2:1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</row>
    <row r="77" spans="2:1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</row>
    <row r="78" spans="2:1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</row>
    <row r="79" spans="2:1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2:1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</row>
    <row r="81" spans="2:1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</row>
    <row r="82" spans="2:1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</row>
    <row r="83" spans="2:1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</row>
    <row r="84" spans="2:1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</row>
    <row r="85" spans="2:1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</row>
    <row r="86" spans="2:1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</row>
    <row r="87" spans="2:1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</row>
    <row r="88" spans="2:1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</row>
    <row r="89" spans="2: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</row>
    <row r="90" spans="2:1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</row>
    <row r="91" spans="2:1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</row>
    <row r="92" spans="2:1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</row>
    <row r="93" spans="2:1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</row>
    <row r="94" spans="2:1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</row>
    <row r="95" spans="2:1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</row>
    <row r="96" spans="2:1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</row>
    <row r="97" spans="2:1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</row>
    <row r="98" spans="2:1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</row>
    <row r="99" spans="2:1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</row>
    <row r="100" spans="2:1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</row>
    <row r="101" spans="2:1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</row>
    <row r="102" spans="2:1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</row>
    <row r="103" spans="2:1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</row>
    <row r="104" spans="2:1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</row>
    <row r="105" spans="2:1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</row>
    <row r="106" spans="2:1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</row>
    <row r="107" spans="2:1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</row>
    <row r="108" spans="2:1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</row>
    <row r="109" spans="2:1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  <row r="110" spans="2:1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2"/>
      <c r="E273" s="1"/>
      <c r="F273" s="1"/>
      <c r="G273" s="1"/>
    </row>
    <row r="274" spans="2:7">
      <c r="B274" s="42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2"/>
      <c r="E294" s="1"/>
      <c r="F294" s="1"/>
      <c r="G294" s="1"/>
    </row>
    <row r="295" spans="2:7">
      <c r="B295" s="42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2"/>
      <c r="E361" s="1"/>
      <c r="F361" s="1"/>
      <c r="G361" s="1"/>
    </row>
    <row r="362" spans="2:7">
      <c r="B362" s="42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47" t="s">
        <v>149</v>
      </c>
      <c r="C1" s="68" t="s" vm="1">
        <v>219</v>
      </c>
    </row>
    <row r="2" spans="2:63">
      <c r="B2" s="47" t="s">
        <v>148</v>
      </c>
      <c r="C2" s="68" t="s">
        <v>220</v>
      </c>
    </row>
    <row r="3" spans="2:63">
      <c r="B3" s="47" t="s">
        <v>150</v>
      </c>
      <c r="C3" s="68" t="s">
        <v>221</v>
      </c>
    </row>
    <row r="4" spans="2:63">
      <c r="B4" s="47" t="s">
        <v>151</v>
      </c>
      <c r="C4" s="68">
        <v>2143</v>
      </c>
    </row>
    <row r="6" spans="2:63" ht="26.25" customHeight="1">
      <c r="B6" s="112" t="s">
        <v>179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3"/>
    </row>
    <row r="7" spans="2:63" ht="26.25" customHeight="1">
      <c r="B7" s="112" t="s">
        <v>217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3"/>
      <c r="BK7" s="3"/>
    </row>
    <row r="8" spans="2:63" s="3" customFormat="1" ht="74.25" customHeight="1">
      <c r="B8" s="22" t="s">
        <v>85</v>
      </c>
      <c r="C8" s="30" t="s">
        <v>29</v>
      </c>
      <c r="D8" s="30" t="s">
        <v>89</v>
      </c>
      <c r="E8" s="30" t="s">
        <v>87</v>
      </c>
      <c r="F8" s="30" t="s">
        <v>39</v>
      </c>
      <c r="G8" s="30" t="s">
        <v>73</v>
      </c>
      <c r="H8" s="30" t="s">
        <v>200</v>
      </c>
      <c r="I8" s="30" t="s">
        <v>199</v>
      </c>
      <c r="J8" s="30" t="s">
        <v>214</v>
      </c>
      <c r="K8" s="30" t="s">
        <v>38</v>
      </c>
      <c r="L8" s="30" t="s">
        <v>37</v>
      </c>
      <c r="M8" s="30" t="s">
        <v>152</v>
      </c>
      <c r="N8" s="14" t="s">
        <v>154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207</v>
      </c>
      <c r="I9" s="32"/>
      <c r="J9" s="16" t="s">
        <v>203</v>
      </c>
      <c r="K9" s="16" t="s">
        <v>203</v>
      </c>
      <c r="L9" s="16" t="s">
        <v>19</v>
      </c>
      <c r="M9" s="16" t="s">
        <v>19</v>
      </c>
      <c r="N9" s="17" t="s">
        <v>19</v>
      </c>
      <c r="BH9" s="1"/>
      <c r="BK9" s="4"/>
    </row>
    <row r="10" spans="2:6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O10" s="5"/>
      <c r="BH10" s="1"/>
      <c r="BI10" s="3"/>
      <c r="BK10" s="1"/>
    </row>
    <row r="11" spans="2:63" s="4" customFormat="1" ht="18" customHeight="1">
      <c r="B11" s="101" t="s">
        <v>388</v>
      </c>
      <c r="C11" s="69"/>
      <c r="D11" s="69"/>
      <c r="E11" s="69"/>
      <c r="F11" s="69"/>
      <c r="G11" s="69"/>
      <c r="H11" s="69"/>
      <c r="I11" s="69"/>
      <c r="J11" s="69"/>
      <c r="K11" s="102">
        <v>0</v>
      </c>
      <c r="L11" s="69"/>
      <c r="M11" s="69"/>
      <c r="N11" s="69"/>
      <c r="O11" s="5"/>
      <c r="BH11" s="1"/>
      <c r="BI11" s="3"/>
      <c r="BK11" s="1"/>
    </row>
    <row r="12" spans="2:63" ht="20.25">
      <c r="B12" s="85" t="s">
        <v>215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BI12" s="4"/>
    </row>
    <row r="13" spans="2:63">
      <c r="B13" s="85" t="s">
        <v>82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2:63">
      <c r="B14" s="85" t="s">
        <v>198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2:63">
      <c r="B15" s="85" t="s">
        <v>206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2:63" ht="20.25">
      <c r="B16" s="85" t="s">
        <v>213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BH16" s="4"/>
    </row>
    <row r="17" spans="2:14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2:14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2:14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2:14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2:14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2:14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2:14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2:14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2:14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spans="2:14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2:14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spans="2:14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29" spans="2:14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2:14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2:14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2:14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2:14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spans="2:14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</row>
    <row r="35" spans="2:14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2:14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2:14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2:14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2:14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2:14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2:14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</row>
    <row r="42" spans="2:14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spans="2:14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2:14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</row>
    <row r="45" spans="2:14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</row>
    <row r="46" spans="2:14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2:14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2:14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49" spans="2:14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</row>
    <row r="50" spans="2:14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</row>
    <row r="51" spans="2:14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</row>
    <row r="52" spans="2:14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</row>
    <row r="53" spans="2:14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</row>
    <row r="54" spans="2:14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2:14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2:14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2:14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</row>
    <row r="58" spans="2:14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spans="2:14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</row>
    <row r="60" spans="2:14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</row>
    <row r="61" spans="2:14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</row>
    <row r="62" spans="2:14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</row>
    <row r="63" spans="2:14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2:14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</row>
    <row r="65" spans="2:14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spans="2:14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7" spans="2:14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2:14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2:14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spans="2:14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2:14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</row>
    <row r="72" spans="2:14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</row>
    <row r="73" spans="2:14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2:14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2:14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2:14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</row>
    <row r="77" spans="2:14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</row>
    <row r="78" spans="2:14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</row>
    <row r="79" spans="2:14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</row>
    <row r="80" spans="2:14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</row>
    <row r="81" spans="2:14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2" spans="2:14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</row>
    <row r="83" spans="2:14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</row>
    <row r="84" spans="2:14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</row>
    <row r="85" spans="2:14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</row>
    <row r="86" spans="2:14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</row>
    <row r="87" spans="2:14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</row>
    <row r="88" spans="2:14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</row>
    <row r="89" spans="2:14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</row>
    <row r="90" spans="2:14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</row>
    <row r="91" spans="2:14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</row>
    <row r="92" spans="2:14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</row>
    <row r="93" spans="2:14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</row>
    <row r="94" spans="2:14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</row>
    <row r="95" spans="2:14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</row>
    <row r="96" spans="2:14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7" spans="2:14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</row>
    <row r="98" spans="2:14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2:14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</row>
    <row r="100" spans="2:14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</row>
    <row r="101" spans="2:14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</row>
    <row r="102" spans="2:14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</row>
    <row r="103" spans="2:14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</row>
    <row r="104" spans="2:14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</row>
    <row r="105" spans="2:14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</row>
    <row r="106" spans="2:14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</row>
    <row r="107" spans="2:14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</row>
    <row r="108" spans="2:14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</row>
    <row r="109" spans="2:14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</row>
    <row r="110" spans="2:14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</row>
    <row r="111" spans="2:14">
      <c r="D111" s="1"/>
      <c r="E111" s="1"/>
      <c r="F111" s="1"/>
      <c r="G111" s="1"/>
    </row>
    <row r="112" spans="2:14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2"/>
      <c r="D250" s="1"/>
      <c r="E250" s="1"/>
      <c r="F250" s="1"/>
      <c r="G250" s="1"/>
    </row>
    <row r="251" spans="2:7">
      <c r="B251" s="42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K1:AF1048576 AH1:XFD1048576 AG1:AG43 B1:B11 B13:B43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47" t="s">
        <v>149</v>
      </c>
      <c r="C1" s="68" t="s" vm="1">
        <v>219</v>
      </c>
    </row>
    <row r="2" spans="2:65">
      <c r="B2" s="47" t="s">
        <v>148</v>
      </c>
      <c r="C2" s="68" t="s">
        <v>220</v>
      </c>
    </row>
    <row r="3" spans="2:65">
      <c r="B3" s="47" t="s">
        <v>150</v>
      </c>
      <c r="C3" s="68" t="s">
        <v>221</v>
      </c>
    </row>
    <row r="4" spans="2:65">
      <c r="B4" s="47" t="s">
        <v>151</v>
      </c>
      <c r="C4" s="68">
        <v>2143</v>
      </c>
    </row>
    <row r="6" spans="2:65" ht="26.25" customHeight="1">
      <c r="B6" s="112" t="s">
        <v>179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63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3"/>
    </row>
    <row r="8" spans="2:65" s="3" customFormat="1" ht="78.75">
      <c r="B8" s="22" t="s">
        <v>85</v>
      </c>
      <c r="C8" s="30" t="s">
        <v>29</v>
      </c>
      <c r="D8" s="30" t="s">
        <v>89</v>
      </c>
      <c r="E8" s="30" t="s">
        <v>87</v>
      </c>
      <c r="F8" s="30" t="s">
        <v>39</v>
      </c>
      <c r="G8" s="30" t="s">
        <v>14</v>
      </c>
      <c r="H8" s="30" t="s">
        <v>40</v>
      </c>
      <c r="I8" s="30" t="s">
        <v>73</v>
      </c>
      <c r="J8" s="30" t="s">
        <v>200</v>
      </c>
      <c r="K8" s="30" t="s">
        <v>199</v>
      </c>
      <c r="L8" s="30" t="s">
        <v>38</v>
      </c>
      <c r="M8" s="30" t="s">
        <v>37</v>
      </c>
      <c r="N8" s="30" t="s">
        <v>152</v>
      </c>
      <c r="O8" s="20" t="s">
        <v>154</v>
      </c>
      <c r="P8" s="1"/>
      <c r="Q8" s="1"/>
      <c r="BH8" s="1"/>
      <c r="BI8" s="1"/>
    </row>
    <row r="9" spans="2:65" s="3" customFormat="1" ht="25.5">
      <c r="B9" s="15"/>
      <c r="C9" s="16"/>
      <c r="D9" s="16"/>
      <c r="E9" s="16"/>
      <c r="F9" s="16"/>
      <c r="G9" s="16"/>
      <c r="H9" s="16"/>
      <c r="I9" s="16"/>
      <c r="J9" s="32" t="s">
        <v>207</v>
      </c>
      <c r="K9" s="32"/>
      <c r="L9" s="32" t="s">
        <v>203</v>
      </c>
      <c r="M9" s="32" t="s">
        <v>19</v>
      </c>
      <c r="N9" s="32" t="s">
        <v>19</v>
      </c>
      <c r="O9" s="33" t="s">
        <v>19</v>
      </c>
      <c r="BG9" s="1"/>
      <c r="BH9" s="1"/>
      <c r="BI9" s="1"/>
      <c r="BM9" s="4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P10" s="5"/>
      <c r="BG10" s="1"/>
      <c r="BH10" s="3"/>
      <c r="BI10" s="1"/>
    </row>
    <row r="11" spans="2:65" s="4" customFormat="1" ht="18" customHeight="1">
      <c r="B11" s="101" t="s">
        <v>389</v>
      </c>
      <c r="C11" s="69"/>
      <c r="D11" s="69"/>
      <c r="E11" s="69"/>
      <c r="F11" s="69"/>
      <c r="G11" s="69"/>
      <c r="H11" s="69"/>
      <c r="I11" s="69"/>
      <c r="J11" s="69"/>
      <c r="K11" s="69"/>
      <c r="L11" s="102">
        <v>0</v>
      </c>
      <c r="M11" s="69"/>
      <c r="N11" s="69"/>
      <c r="O11" s="69"/>
      <c r="P11" s="5"/>
      <c r="BG11" s="1"/>
      <c r="BH11" s="3"/>
      <c r="BI11" s="1"/>
      <c r="BM11" s="1"/>
    </row>
    <row r="12" spans="2:65" s="4" customFormat="1" ht="18" customHeight="1">
      <c r="B12" s="85" t="s">
        <v>215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5"/>
      <c r="BG12" s="1"/>
      <c r="BH12" s="3"/>
      <c r="BI12" s="1"/>
      <c r="BM12" s="1"/>
    </row>
    <row r="13" spans="2:65">
      <c r="B13" s="85" t="s">
        <v>82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BH13" s="3"/>
    </row>
    <row r="14" spans="2:65" ht="20.25">
      <c r="B14" s="85" t="s">
        <v>198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BH14" s="4"/>
    </row>
    <row r="15" spans="2:65">
      <c r="B15" s="85" t="s">
        <v>206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2:65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2:15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2:15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2:1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2:1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2:15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2:1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2:1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2:15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2:15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2:15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2:1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2:15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2:15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2:15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2:59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2:59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2:59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2:59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2:59" ht="20.2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BG37" s="4"/>
    </row>
    <row r="38" spans="2:59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BG38" s="3"/>
    </row>
    <row r="39" spans="2:59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2:59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2:59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2:59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2:59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2:59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2:59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2:59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2:59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2:59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2:1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2:1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2:1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2:1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2:1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2:1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2:1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2:1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2:1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2:1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2:1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2:1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2:1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2:1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2:1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2:1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2:1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2:1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2:1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2:1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</row>
    <row r="69" spans="2:1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2:1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</row>
    <row r="71" spans="2:1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</row>
    <row r="72" spans="2:1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</row>
    <row r="73" spans="2:1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</row>
    <row r="74" spans="2:1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2:1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</row>
    <row r="76" spans="2:1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</row>
    <row r="77" spans="2:1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</row>
    <row r="78" spans="2:1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</row>
    <row r="79" spans="2:1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2:1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</row>
    <row r="81" spans="2:1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</row>
    <row r="82" spans="2:1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</row>
    <row r="83" spans="2:1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</row>
    <row r="84" spans="2:1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</row>
    <row r="85" spans="2:1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</row>
    <row r="86" spans="2:1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</row>
    <row r="87" spans="2:1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</row>
    <row r="88" spans="2:1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</row>
    <row r="89" spans="2: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</row>
    <row r="90" spans="2:1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</row>
    <row r="91" spans="2:1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</row>
    <row r="92" spans="2:1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</row>
    <row r="93" spans="2:1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</row>
    <row r="94" spans="2:1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</row>
    <row r="95" spans="2:1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</row>
    <row r="96" spans="2:1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</row>
    <row r="97" spans="2:1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</row>
    <row r="98" spans="2:1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</row>
    <row r="99" spans="2:1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</row>
    <row r="100" spans="2:1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</row>
    <row r="101" spans="2:1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</row>
    <row r="102" spans="2:1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</row>
    <row r="103" spans="2:1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</row>
    <row r="104" spans="2:1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</row>
    <row r="105" spans="2:1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</row>
    <row r="106" spans="2:1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</row>
    <row r="107" spans="2:1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</row>
    <row r="108" spans="2:1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</row>
    <row r="109" spans="2:1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  <row r="110" spans="2:1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2"/>
      <c r="C325" s="1"/>
      <c r="D325" s="1"/>
      <c r="E325" s="1"/>
    </row>
    <row r="326" spans="2:5">
      <c r="B326" s="42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149</v>
      </c>
      <c r="C1" s="68" t="s" vm="1">
        <v>219</v>
      </c>
    </row>
    <row r="2" spans="2:60">
      <c r="B2" s="47" t="s">
        <v>148</v>
      </c>
      <c r="C2" s="68" t="s">
        <v>220</v>
      </c>
    </row>
    <row r="3" spans="2:60">
      <c r="B3" s="47" t="s">
        <v>150</v>
      </c>
      <c r="C3" s="68" t="s">
        <v>221</v>
      </c>
    </row>
    <row r="4" spans="2:60">
      <c r="B4" s="47" t="s">
        <v>151</v>
      </c>
      <c r="C4" s="68">
        <v>2143</v>
      </c>
    </row>
    <row r="6" spans="2:60" ht="26.25" customHeight="1">
      <c r="B6" s="112" t="s">
        <v>179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64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3"/>
    </row>
    <row r="8" spans="2:60" s="3" customFormat="1" ht="78.75">
      <c r="B8" s="22" t="s">
        <v>86</v>
      </c>
      <c r="C8" s="30" t="s">
        <v>29</v>
      </c>
      <c r="D8" s="30" t="s">
        <v>89</v>
      </c>
      <c r="E8" s="30" t="s">
        <v>39</v>
      </c>
      <c r="F8" s="30" t="s">
        <v>73</v>
      </c>
      <c r="G8" s="30" t="s">
        <v>200</v>
      </c>
      <c r="H8" s="30" t="s">
        <v>199</v>
      </c>
      <c r="I8" s="30" t="s">
        <v>38</v>
      </c>
      <c r="J8" s="30" t="s">
        <v>37</v>
      </c>
      <c r="K8" s="30" t="s">
        <v>152</v>
      </c>
      <c r="L8" s="66" t="s">
        <v>154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207</v>
      </c>
      <c r="H9" s="16"/>
      <c r="I9" s="16" t="s">
        <v>203</v>
      </c>
      <c r="J9" s="16" t="s">
        <v>19</v>
      </c>
      <c r="K9" s="32" t="s">
        <v>19</v>
      </c>
      <c r="L9" s="17" t="s">
        <v>19</v>
      </c>
      <c r="BC9" s="1"/>
      <c r="BD9" s="1"/>
      <c r="BE9" s="1"/>
      <c r="BG9" s="4"/>
    </row>
    <row r="10" spans="2:60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C10" s="1"/>
      <c r="BD10" s="3"/>
      <c r="BE10" s="1"/>
    </row>
    <row r="11" spans="2:60" s="4" customFormat="1" ht="18" customHeight="1">
      <c r="B11" s="101" t="s">
        <v>390</v>
      </c>
      <c r="C11" s="69"/>
      <c r="D11" s="69"/>
      <c r="E11" s="69"/>
      <c r="F11" s="69"/>
      <c r="G11" s="69"/>
      <c r="H11" s="69"/>
      <c r="I11" s="102">
        <v>0</v>
      </c>
      <c r="J11" s="69"/>
      <c r="K11" s="69"/>
      <c r="L11" s="69"/>
      <c r="BC11" s="1"/>
      <c r="BD11" s="3"/>
      <c r="BE11" s="1"/>
      <c r="BG11" s="1"/>
    </row>
    <row r="12" spans="2:60" s="4" customFormat="1" ht="18" customHeight="1">
      <c r="B12" s="85" t="s">
        <v>215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BC12" s="1"/>
      <c r="BD12" s="3"/>
      <c r="BE12" s="1"/>
      <c r="BG12" s="1"/>
    </row>
    <row r="13" spans="2:60">
      <c r="B13" s="85" t="s">
        <v>82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BD13" s="3"/>
    </row>
    <row r="14" spans="2:60" ht="20.25">
      <c r="B14" s="85" t="s">
        <v>198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BD14" s="4"/>
    </row>
    <row r="15" spans="2:60">
      <c r="B15" s="85" t="s">
        <v>206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2:60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2:56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2:56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56" ht="20.2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BC19" s="4"/>
    </row>
    <row r="20" spans="2:56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BD20" s="3"/>
    </row>
    <row r="21" spans="2:56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56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5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5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5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56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5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5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5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5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5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5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schemas.microsoft.com/office/infopath/2007/PartnerControls"/>
    <ds:schemaRef ds:uri="a46656d4-8850-49b3-aebd-68bd05f7f43d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2020-12-02T14:48:57Z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