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42" i="76" l="1"/>
  <c r="J41" i="76"/>
  <c r="J39" i="76"/>
  <c r="J38" i="76"/>
  <c r="J37" i="76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17" i="66"/>
  <c r="K16" i="66"/>
  <c r="K15" i="66"/>
  <c r="K14" i="66"/>
  <c r="K13" i="66"/>
  <c r="K12" i="66"/>
  <c r="K11" i="66"/>
  <c r="M49" i="63"/>
  <c r="M48" i="63"/>
  <c r="M47" i="63"/>
  <c r="M46" i="63"/>
  <c r="M45" i="63"/>
  <c r="M44" i="63"/>
  <c r="M43" i="63"/>
  <c r="M42" i="63"/>
  <c r="M41" i="63"/>
  <c r="M40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Q54" i="59" l="1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 l="1"/>
  <c r="J12" i="58"/>
  <c r="J11" i="58" s="1"/>
  <c r="J10" i="58" s="1"/>
  <c r="C31" i="88"/>
  <c r="C24" i="88"/>
  <c r="C21" i="88"/>
  <c r="C20" i="88"/>
  <c r="C17" i="88"/>
  <c r="C13" i="88"/>
  <c r="K25" i="58" l="1"/>
  <c r="K21" i="58"/>
  <c r="K16" i="58"/>
  <c r="K12" i="58"/>
  <c r="K28" i="58"/>
  <c r="K24" i="58"/>
  <c r="K20" i="58"/>
  <c r="K15" i="58"/>
  <c r="C11" i="88"/>
  <c r="K27" i="58"/>
  <c r="K23" i="58"/>
  <c r="K18" i="58"/>
  <c r="K14" i="58"/>
  <c r="K10" i="58"/>
  <c r="K26" i="58"/>
  <c r="K22" i="58"/>
  <c r="K17" i="58"/>
  <c r="K13" i="58"/>
  <c r="K11" i="58"/>
  <c r="C23" i="88"/>
  <c r="C12" i="88"/>
  <c r="C10" i="88" l="1"/>
  <c r="C42" i="88" s="1"/>
  <c r="K39" i="76" l="1"/>
  <c r="K35" i="76"/>
  <c r="K30" i="76"/>
  <c r="K26" i="76"/>
  <c r="K22" i="76"/>
  <c r="K18" i="76"/>
  <c r="K14" i="76"/>
  <c r="P108" i="69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4" i="67"/>
  <c r="L16" i="66"/>
  <c r="L12" i="66"/>
  <c r="N47" i="63"/>
  <c r="N43" i="63"/>
  <c r="N38" i="63"/>
  <c r="N34" i="63"/>
  <c r="N30" i="63"/>
  <c r="N25" i="63"/>
  <c r="N21" i="63"/>
  <c r="N16" i="63"/>
  <c r="N12" i="63"/>
  <c r="K19" i="76"/>
  <c r="P101" i="69"/>
  <c r="P81" i="69"/>
  <c r="P61" i="69"/>
  <c r="P49" i="69"/>
  <c r="P29" i="69"/>
  <c r="P17" i="69"/>
  <c r="L17" i="66"/>
  <c r="N40" i="63"/>
  <c r="K38" i="76"/>
  <c r="K34" i="76"/>
  <c r="K29" i="76"/>
  <c r="K25" i="76"/>
  <c r="K21" i="76"/>
  <c r="K17" i="76"/>
  <c r="K13" i="76"/>
  <c r="P111" i="69"/>
  <c r="P107" i="69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3" i="67"/>
  <c r="L15" i="66"/>
  <c r="L11" i="66"/>
  <c r="N46" i="63"/>
  <c r="N42" i="63"/>
  <c r="N37" i="63"/>
  <c r="N33" i="63"/>
  <c r="N29" i="63"/>
  <c r="N24" i="63"/>
  <c r="N20" i="63"/>
  <c r="N15" i="63"/>
  <c r="N11" i="63"/>
  <c r="K36" i="76"/>
  <c r="K23" i="76"/>
  <c r="K11" i="76"/>
  <c r="P109" i="69"/>
  <c r="P97" i="69"/>
  <c r="P89" i="69"/>
  <c r="P77" i="69"/>
  <c r="P69" i="69"/>
  <c r="P57" i="69"/>
  <c r="P41" i="69"/>
  <c r="P33" i="69"/>
  <c r="P21" i="69"/>
  <c r="P13" i="69"/>
  <c r="K11" i="67"/>
  <c r="N48" i="63"/>
  <c r="N35" i="63"/>
  <c r="N26" i="63"/>
  <c r="N17" i="63"/>
  <c r="K42" i="76"/>
  <c r="K37" i="76"/>
  <c r="K33" i="76"/>
  <c r="K28" i="76"/>
  <c r="K24" i="76"/>
  <c r="K20" i="76"/>
  <c r="K16" i="76"/>
  <c r="K12" i="76"/>
  <c r="P110" i="69"/>
  <c r="P106" i="69"/>
  <c r="P102" i="69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2" i="67"/>
  <c r="L14" i="66"/>
  <c r="N49" i="63"/>
  <c r="N45" i="63"/>
  <c r="N41" i="63"/>
  <c r="N36" i="63"/>
  <c r="N32" i="63"/>
  <c r="N28" i="63"/>
  <c r="N23" i="63"/>
  <c r="N19" i="63"/>
  <c r="N14" i="63"/>
  <c r="K41" i="76"/>
  <c r="K31" i="76"/>
  <c r="K27" i="76"/>
  <c r="K15" i="76"/>
  <c r="P105" i="69"/>
  <c r="P93" i="69"/>
  <c r="P85" i="69"/>
  <c r="P73" i="69"/>
  <c r="P65" i="69"/>
  <c r="P53" i="69"/>
  <c r="P45" i="69"/>
  <c r="P37" i="69"/>
  <c r="P25" i="69"/>
  <c r="K15" i="67"/>
  <c r="L13" i="66"/>
  <c r="N44" i="63"/>
  <c r="N31" i="63"/>
  <c r="N22" i="63"/>
  <c r="N13" i="63"/>
  <c r="R52" i="59"/>
  <c r="R48" i="59"/>
  <c r="R44" i="59"/>
  <c r="R40" i="59"/>
  <c r="R35" i="59"/>
  <c r="R31" i="59"/>
  <c r="R27" i="59"/>
  <c r="R22" i="59"/>
  <c r="R18" i="59"/>
  <c r="R14" i="59"/>
  <c r="R39" i="59"/>
  <c r="R30" i="59"/>
  <c r="R21" i="59"/>
  <c r="R13" i="59"/>
  <c r="R50" i="59"/>
  <c r="R42" i="59"/>
  <c r="R33" i="59"/>
  <c r="R24" i="59"/>
  <c r="R16" i="59"/>
  <c r="R11" i="59"/>
  <c r="R51" i="59"/>
  <c r="R47" i="59"/>
  <c r="R43" i="59"/>
  <c r="R34" i="59"/>
  <c r="R25" i="59"/>
  <c r="R17" i="59"/>
  <c r="R54" i="59"/>
  <c r="R46" i="59"/>
  <c r="R38" i="59"/>
  <c r="R29" i="59"/>
  <c r="R20" i="59"/>
  <c r="R12" i="59"/>
  <c r="R53" i="59"/>
  <c r="R49" i="59"/>
  <c r="R45" i="59"/>
  <c r="R41" i="59"/>
  <c r="R37" i="59"/>
  <c r="R32" i="59"/>
  <c r="R28" i="59"/>
  <c r="R23" i="59"/>
  <c r="R19" i="59"/>
  <c r="R15" i="59"/>
  <c r="L27" i="58"/>
  <c r="L23" i="58"/>
  <c r="L18" i="58"/>
  <c r="L14" i="58"/>
  <c r="L10" i="58"/>
  <c r="D38" i="88"/>
  <c r="D33" i="88"/>
  <c r="L26" i="58"/>
  <c r="L22" i="58"/>
  <c r="L17" i="58"/>
  <c r="L13" i="58"/>
  <c r="L25" i="58"/>
  <c r="L21" i="58"/>
  <c r="L16" i="58"/>
  <c r="L12" i="58"/>
  <c r="D20" i="88"/>
  <c r="L28" i="58"/>
  <c r="L24" i="58"/>
  <c r="L20" i="58"/>
  <c r="L15" i="58"/>
  <c r="L11" i="58"/>
  <c r="D42" i="88"/>
  <c r="D13" i="88"/>
  <c r="D23" i="88"/>
  <c r="D11" i="88"/>
  <c r="D31" i="88"/>
  <c r="D17" i="88"/>
  <c r="D21" i="88"/>
  <c r="D24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200930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<sst xmlns="http://schemas.openxmlformats.org/spreadsheetml/2006/main" count="2465" uniqueCount="674">
  <si>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</si>
  <si>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</si>
  <si>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</si>
  <si>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</si>
  <si>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</si>
  <si>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</si>
  <si>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</si>
  <si>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</si>
  <si>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</si>
  <si>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</si>
  <si>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</si>
  <si>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</si>
  <si>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</si>
  <si>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</si>
  <si>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</si>
  <si>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</si>
  <si>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</si>
  <si>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</si>
  <si>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</si>
  <si>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</si>
  <si>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</si>
  <si>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</si>
  <si>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</si>
  <si>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</si>
  <si>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</si>
  <si>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</si>
  <si>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</si>
  <si>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</si>
  <si>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</si>
  <si>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</si>
  <si>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</si>
  <si>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</si>
  <si>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</si>
  <si>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</si>
  <si>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</si>
  <si>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</si>
  <si>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</si>
  <si>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</si>
  <si>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</si>
  <si>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</si>
  <si>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</si>
  <si>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</si>
  <si>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</si>
  <si>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</si>
  <si>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</si>
  <si>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</si>
  <si>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</si>
  <si>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</si>
  <si>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</si>
  <si>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</si>
  <si>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</si>
  <si>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</si>
  <si>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</si>
  <si>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</si>
  <si>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</si>
  <si>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</si>
  <si>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</si>
  <si>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</si>
  <si>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</si>
  <si>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</si>
  <si>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</si>
  <si>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</si>
  <si>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</si>
  <si>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</si>
  <si>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</si>
  <si>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</si>
  <si>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</si>
  <si>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</si>
  <si>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</si>
  <si>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</si>
  <si>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</si>
  <si>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</si>
  <si>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</si>
  <si>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</si>
  <si>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</si>
  <si>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</si>
  <si>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</si>
  <si>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</si>
  <si>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</si>
  <si>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</si>
  <si>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</si>
  <si>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</si>
  <si>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</si>
  <si>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</si>
  <si>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</si>
  <si>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</si>
  <si>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</si>
  <si>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</si>
  <si>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</si>
  <si>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</si>
  <si>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</si>
  <si>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</si>
  <si>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</si>
  <si>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</si>
  <si>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</si>
  <si>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</si>
  <si>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</si>
  <si>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</si>
  <si>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</si>
  <si>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</si>
  <si>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</si>
  <si>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</si>
  <si>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</si>
  <si>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</si>
  <si>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</si>
  <si>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</si>
  <si>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</si>
  <si>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</si>
  <si>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</si>
  <si>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</si>
  <si>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</si>
  <si>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</si>
  <si>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</si>
  <si>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</si>
  <si>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</si>
  <si>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</si>
  <si>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</si>
  <si>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</si>
  <si>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</si>
  <si>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</si>
  <si>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</si>
  <si>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</si>
  <si>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</si>
  <si>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</si>
  <si>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</si>
  <si>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</si>
  <si>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</si>
  <si>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</si>
  <si>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</si>
  <si>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</si>
  <si>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</si>
  <si>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</si>
  <si>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</si>
  <si>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</si>
  <si>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</si>
  <si>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</si>
  <si>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</si>
  <si>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</si>
  <si>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</si>
  <si>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</si>
  <si>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</si>
  <si>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</si>
  <si>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</si>
  <si>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</si>
  <si>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</si>
  <si>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</si>
  <si>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</si>
  <si>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</si>
  <si>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</si>
  <si>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</si>
  <si>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</si>
  <si>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</si>
  <si>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</si>
  <si>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</si>
  <si>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</si>
  <si>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</si>
  <si>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</si>
  <si>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</si>
  <si>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</si>
  <si>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</si>
  <si>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</si>
  <si>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</si>
  <si>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</si>
  <si>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</si>
  <si>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</si>
  <si>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</si>
  <si>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</si>
  <si>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</si>
  <si>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</si>
  <si>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</si>
  <si>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</si>
  <si>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</si>
  <si>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</si>
  <si>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</si>
  <si>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</si>
  <si>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</si>
  <si>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</si>
  <si>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</si>
  <si>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</si>
  <si>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</si>
  <si>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</si>
  <si>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</si>
  <si>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</si>
  <si>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</si>
  <si>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</si>
  <si>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</si>
  <si>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</si>
  <si>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</si>
  <si>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</si>
  <si>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</si>
  <si>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</si>
  <si>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</si>
  <si>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</si>
  <si>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</si>
  <si>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</si>
  <si>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</si>
  <si>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</si>
  <si>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</si>
  <si>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</si>
  <si>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</si>
  <si>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</si>
  <si>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</si>
  <si>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</si>
  <si>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</si>
  <si>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</si>
  <si>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</si>
  <si>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</si>
  <si>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</si>
  <si>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</si>
  <si>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</si>
  <si>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</si>
  <si>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</si>
  <si>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</si>
  <si>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</si>
  <si>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</si>
  <si>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</si>
  <si>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</si>
  <si>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</si>
  <si>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</si>
  <si>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</si>
  <si>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</si>
  <si>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</si>
  <si>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</si>
  <si>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</si>
  <si>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</si>
  <si>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</si>
  <si>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</si>
  <si>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</si>
  <si>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</si>
  <si>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</si>
  <si>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</si>
  <si>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</si>
  <si>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</si>
  <si>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</si>
  <si>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</si>
  <si>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</si>
  <si>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</si>
  <si>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</si>
  <si>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</si>
  <si>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</si>
  <si>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</si>
  <si>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</si>
  <si>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</si>
  <si>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</si>
  <si>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</si>
  <si>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</si>
  <si>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</si>
  <si>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</si>
  <si>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</si>
  <si>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</si>
  <si>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</si>
  <si>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</si>
  <si>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</si>
  <si>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</si>
  <si>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</si>
  <si>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</si>
  <si>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</si>
  <si>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</si>
  <si>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</si>
  <si>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</si>
  <si>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</si>
  <si>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</si>
  <si>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</si>
  <si>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</si>
  <si>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</si>
  <si>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</si>
  <si>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</si>
  <si>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</si>
  <si>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</si>
  <si>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</si>
  <si>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</si>
  <si>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</si>
  <si>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</si>
  <si>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</si>
  <si>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</si>
  <si>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</si>
  <si>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</si>
  <si>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</si>
  <si>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</si>
  <si>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</si>
  <si>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</si>
  <si>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</si>
  <si>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</si>
  <si>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</si>
  <si>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</si>
  <si>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</si>
  <si>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</si>
  <si>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</si>
  <si>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</si>
  <si>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</si>
  <si>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</si>
  <si>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</si>
  <si>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</si>
  <si>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</si>
  <si>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</si>
  <si>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</si>
  <si>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</si>
  <si>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</si>
  <si>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</si>
  <si>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</si>
  <si>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</si>
  <si>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</si>
  <si>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</si>
  <si>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</si>
  <si>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</si>
  <si>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</si>
  <si>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</si>
  <si>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</si>
  <si>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</si>
  <si>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</si>
  <si>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</si>
  <si>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</si>
  <si>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</si>
  <si>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</si>
  <si>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</si>
  <si>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</si>
  <si>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</si>
  <si>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</si>
  <si>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</si>
  <si>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</si>
  <si>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</si>
  <si>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</si>
  <si>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</si>
  <si>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</si>
  <si>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</si>
  <si>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</si>
  <si>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</si>
  <si>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</si>
  <si>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</si>
  <si>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</si>
  <si>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</si>
  <si>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</si>
  <si>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</si>
  <si>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</si>
  <si>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</si>
  <si>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</si>
  <si>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</si>
  <si>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</si>
  <si>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</si>
  <si>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</si>
  <si>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</si>
  <si>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</si>
  <si>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</si>
  <si>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</si>
  <si>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</si>
  <si>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</si>
  <si>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</si>
  <si>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</si>
  <si>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</si>
  <si>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</si>
  <si>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</si>
  <si>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</si>
  <si>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</si>
  <si>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</si>
  <si>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</si>
  <si>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</si>
  <si>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</si>
  <si>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</si>
  <si>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</si>
  <si>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</si>
  <si>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</si>
  <si>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</si>
  <si>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</si>
  <si>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</si>
  <si>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</si>
  <si>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</si>
  <si>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</si>
  <si>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</si>
  <si>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</si>
  <si>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</si>
  <si>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</si>
  <si>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</si>
  <si>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</si>
  <si>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</si>
  <si>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</si>
  <si>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US 12/18/20 C3000</t>
  </si>
  <si>
    <t>SPX1220C3000</t>
  </si>
  <si>
    <t>ל.ר.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</si>
  <si>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</si>
  <si>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</si>
  <si>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</si>
  <si>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</si>
  <si>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</si>
  <si>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</si>
  <si>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</si>
  <si>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</si>
  <si>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S&amp;P500 EMINI FUT DEC20</t>
  </si>
  <si>
    <t>ESZ0</t>
  </si>
  <si>
    <t>STOXX EUROPE 600 DEC20</t>
  </si>
  <si>
    <t>SXOZ0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</si>
  <si>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</si>
  <si>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</si>
  <si>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</si>
  <si>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</si>
  <si>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</si>
  <si>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</si>
  <si>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</si>
  <si>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</si>
  <si>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</si>
  <si>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</si>
  <si>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</si>
  <si>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</si>
  <si>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</si>
  <si>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</si>
  <si>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</si>
  <si>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</si>
  <si>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</si>
  <si>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</si>
  <si>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</si>
  <si>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</si>
  <si>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</si>
  <si>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</si>
  <si>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</si>
  <si>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</si>
  <si>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</si>
  <si>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</si>
  <si>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</si>
  <si>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</si>
  <si>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</si>
  <si>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</si>
  <si>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</si>
  <si>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</si>
  <si>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</si>
  <si>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</si>
  <si>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</si>
  <si>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</si>
  <si>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</si>
  <si>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</si>
  <si>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</si>
  <si>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</si>
  <si>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</si>
  <si>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</si>
  <si>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</si>
  <si>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</si>
  <si>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</si>
  <si>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</si>
  <si>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</si>
  <si>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</si>
  <si>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</si>
  <si>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</si>
  <si>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</si>
  <si>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</si>
  <si>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</si>
  <si>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</si>
  <si>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</si>
  <si>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</si>
  <si>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</si>
  <si>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</si>
  <si>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</si>
  <si>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</si>
  <si>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</si>
  <si>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</si>
  <si>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</si>
  <si>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</si>
  <si>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</si>
  <si>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</si>
  <si>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</si>
  <si>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</si>
  <si>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</si>
  <si>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</si>
  <si>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</si>
  <si>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</si>
  <si>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</si>
  <si>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</si>
  <si>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</si>
  <si>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</si>
  <si>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</si>
  <si>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</si>
  <si>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</si>
  <si>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</si>
  <si>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</si>
  <si>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</si>
  <si>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</si>
  <si>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</si>
  <si>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</si>
  <si>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</si>
  <si>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</si>
  <si>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</si>
  <si>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</si>
  <si>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</si>
  <si>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</si>
  <si>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</si>
  <si>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</si>
  <si>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</si>
  <si>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</si>
  <si>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</si>
  <si>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</si>
  <si>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</si>
  <si>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</si>
  <si>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</si>
  <si>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</si>
  <si>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</si>
  <si>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</si>
  <si>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</si>
  <si>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</si>
  <si>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</si>
  <si>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</si>
  <si>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</si>
  <si>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</si>
  <si>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</si>
  <si>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</si>
  <si>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</si>
  <si>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</si>
  <si>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</si>
  <si>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</si>
  <si>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</si>
  <si>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</si>
  <si>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</si>
  <si>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</si>
  <si>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</si>
  <si>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</si>
  <si>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</si>
  <si>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</si>
  <si>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</si>
  <si>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</si>
  <si>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</si>
  <si>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</si>
  <si>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</si>
  <si>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</si>
  <si>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</si>
  <si>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</si>
  <si>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</si>
  <si>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</si>
  <si>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</si>
  <si>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</si>
  <si>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</si>
  <si>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</si>
  <si>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</si>
  <si>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</si>
  <si>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</si>
  <si>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</si>
  <si>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</si>
  <si>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</si>
  <si>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</si>
  <si>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</si>
  <si>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</si>
  <si>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</si>
  <si>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</si>
  <si>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</si>
  <si>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</si>
  <si>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</si>
  <si>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</si>
  <si>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</si>
  <si>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</si>
  <si>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</si>
  <si>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</si>
  <si>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</si>
  <si>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</si>
  <si>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</si>
  <si>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</si>
  <si>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</si>
  <si>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</si>
  <si>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</si>
  <si>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</si>
  <si>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</si>
  <si>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</si>
  <si>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</si>
  <si>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</si>
  <si>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</si>
  <si>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</si>
  <si>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</si>
  <si>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</si>
  <si>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</si>
  <si>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</si>
  <si>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</si>
  <si>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</si>
  <si>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</si>
  <si>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</si>
  <si>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</si>
  <si>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</si>
  <si>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</si>
  <si>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</si>
  <si>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</si>
  <si>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</si>
  <si>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</si>
  <si>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</si>
  <si>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</si>
  <si>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</si>
  <si>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</si>
  <si>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</si>
  <si>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</si>
  <si>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+ILS/-USD 3.357 10-11-20 (10) -35</t>
  </si>
  <si>
    <t>10001442</t>
  </si>
  <si>
    <t>+ILS/-USD 3.3951 25-03-21 (10) -444</t>
  </si>
  <si>
    <t>10001389</t>
  </si>
  <si>
    <t>+ILS/-USD 3.3988 29-06-21 (10) -212</t>
  </si>
  <si>
    <t>10001446</t>
  </si>
  <si>
    <t>+ILS/-USD 3.406 10-11-20 (10) -665</t>
  </si>
  <si>
    <t>10001332</t>
  </si>
  <si>
    <t>+ILS/-USD 3.4178 10-11-20 (10) -657</t>
  </si>
  <si>
    <t>10001333</t>
  </si>
  <si>
    <t>+ILS/-USD 3.445 25-03-21 (10) -550</t>
  </si>
  <si>
    <t>10001391</t>
  </si>
  <si>
    <t>+ILS/-USD 3.452 10-11-20 (10) -800</t>
  </si>
  <si>
    <t>10001280</t>
  </si>
  <si>
    <t>+ILS/-USD 3.466 10-11-20 (10) -145</t>
  </si>
  <si>
    <t>10001427</t>
  </si>
  <si>
    <t>+ILS/-USD 3.4937 10-11-20 (10) -898</t>
  </si>
  <si>
    <t>10001272</t>
  </si>
  <si>
    <t>+ILS/-USD 3.5021 10-11-20 (10) -904</t>
  </si>
  <si>
    <t>10001271</t>
  </si>
  <si>
    <t>+ILS/-USD 3.5185 25-03-21 (10) -535</t>
  </si>
  <si>
    <t>10001414</t>
  </si>
  <si>
    <t>+ILS/-USD 3.5345 25-03-21 (10) -535</t>
  </si>
  <si>
    <t>10001413</t>
  </si>
  <si>
    <t>+ILS/-USD 3.548 25-03-21 (10) -520</t>
  </si>
  <si>
    <t>10001410</t>
  </si>
  <si>
    <t>+ILS/-USD 3.5905 25-03-21 (10) -525</t>
  </si>
  <si>
    <t>10001408</t>
  </si>
  <si>
    <t>+USD/-ILS 3.4202 10-11-20 (10) -28</t>
  </si>
  <si>
    <t>10001447</t>
  </si>
  <si>
    <t>+USD/-ILS 3.4515 10-11-20 (10) -25</t>
  </si>
  <si>
    <t>10001449</t>
  </si>
  <si>
    <t>+USD/-ILS 3.4543 10-11-20 (10) -27</t>
  </si>
  <si>
    <t>10001448</t>
  </si>
  <si>
    <t>+USD/-ILS 3.623 25-03-21 (10) -500</t>
  </si>
  <si>
    <t>10001401</t>
  </si>
  <si>
    <t>+EUR/-USD 1.17284 30-11-20 (10) +14.4</t>
  </si>
  <si>
    <t>10001450</t>
  </si>
  <si>
    <t>+EUR/-USD 1.1864 05-10-20 (10) +11</t>
  </si>
  <si>
    <t>10001441</t>
  </si>
  <si>
    <t>+USD/-EUR 1.09445 05-10-20 (10) +53.5</t>
  </si>
  <si>
    <t>10001417</t>
  </si>
  <si>
    <t>+USD/-EUR 1.12454 05-10-20 (10) +30.4</t>
  </si>
  <si>
    <t>10001426</t>
  </si>
  <si>
    <t>+USD/-EUR 1.16199 30-11-20 (10) +30.9</t>
  </si>
  <si>
    <t>10001440</t>
  </si>
  <si>
    <t>+USD/-JPY 107.067 16-11-20 (10) -18.3</t>
  </si>
  <si>
    <t>10001438</t>
  </si>
  <si>
    <t>IRS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</si>
  <si>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</si>
  <si>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</si>
  <si>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</si>
  <si>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</si>
  <si>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</si>
  <si>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</si>
  <si>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</si>
  <si>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</si>
  <si>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</si>
  <si>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</si>
  <si>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</si>
  <si>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</si>
  <si>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</si>
  <si>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</si>
  <si>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</si>
  <si>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</si>
  <si>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</si>
  <si>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</si>
  <si>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</si>
  <si>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</si>
  <si>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33810000</t>
  </si>
  <si>
    <t>34510000</t>
  </si>
  <si>
    <t>34010000</t>
  </si>
  <si>
    <t>31210000</t>
  </si>
  <si>
    <t>31110000</t>
  </si>
  <si>
    <t>31710000</t>
  </si>
  <si>
    <t>32026000</t>
  </si>
  <si>
    <t>30326000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</si>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</sst>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47" t="s">
        <v>156</v>
      </c>
      <c r="C1" s="68" t="s" vm="1">
        <v>236</v>
      </c>
    </row>
    <row r="2" spans="1:23">
      <c r="B2" s="47" t="s">
        <v>155</v>
      </c>
      <c r="C2" s="68" t="s">
        <v>237</v>
      </c>
    </row>
    <row r="3" spans="1:23">
      <c r="B3" s="47" t="s">
        <v>157</v>
      </c>
      <c r="C3" s="68" t="s">
        <v>238</v>
      </c>
    </row>
    <row r="4" spans="1:23">
      <c r="B4" s="47" t="s">
        <v>158</v>
      </c>
      <c r="C4" s="68">
        <v>2112</v>
      </c>
    </row>
    <row r="6" spans="1:23" ht="26.25" customHeight="1">
      <c r="B6" s="113" t="s">
        <v>172</v>
      </c>
      <c r="C6" s="114"/>
      <c r="D6" s="115"/>
    </row>
    <row r="7" spans="1:23" s="10" customFormat="1">
      <c r="B7" s="22"/>
      <c r="C7" s="23" t="s">
        <v>88</v>
      </c>
      <c r="D7" s="24" t="s">
        <v>86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215</v>
      </c>
      <c r="D8" s="26" t="s">
        <v>19</v>
      </c>
    </row>
    <row r="9" spans="1:23" s="11" customFormat="1" ht="18" customHeight="1">
      <c r="B9" s="36"/>
      <c r="C9" s="19" t="s">
        <v>0</v>
      </c>
      <c r="D9" s="27" t="s">
        <v>1</v>
      </c>
    </row>
    <row r="10" spans="1:23" s="11" customFormat="1" ht="18" customHeight="1">
      <c r="B10" s="55" t="s">
        <v>171</v>
      </c>
      <c r="C10" s="100">
        <f>C11+C12+C23+C33</f>
        <v>883643.82195324334</v>
      </c>
      <c r="D10" s="101">
        <f>C10/$C$42</f>
        <v>1</v>
      </c>
    </row>
    <row r="11" spans="1:23">
      <c r="A11" s="43" t="s">
        <v>118</v>
      </c>
      <c r="B11" s="28" t="s">
        <v>173</v>
      </c>
      <c r="C11" s="100">
        <f>מזומנים!J10</f>
        <v>100340.86723032499</v>
      </c>
      <c r="D11" s="101">
        <f>C11/$C$42</f>
        <v>0.11355352092942531</v>
      </c>
    </row>
    <row r="12" spans="1:23">
      <c r="B12" s="28" t="s">
        <v>174</v>
      </c>
      <c r="C12" s="100">
        <f>C13+C17+C20+C21</f>
        <v>540756.64766117127</v>
      </c>
      <c r="D12" s="101">
        <f>C12/$C$42</f>
        <v>0.61196223436028796</v>
      </c>
    </row>
    <row r="13" spans="1:23">
      <c r="A13" s="45" t="s">
        <v>118</v>
      </c>
      <c r="B13" s="29" t="s">
        <v>49</v>
      </c>
      <c r="C13" s="100">
        <f>'תעודות התחייבות ממשלתיות'!O11</f>
        <v>45301.352911171001</v>
      </c>
      <c r="D13" s="101">
        <f>C13/$C$42</f>
        <v>5.1266530456847412E-2</v>
      </c>
    </row>
    <row r="14" spans="1:23">
      <c r="A14" s="45" t="s">
        <v>118</v>
      </c>
      <c r="B14" s="29" t="s">
        <v>50</v>
      </c>
      <c r="C14" s="100" t="s" vm="2">
        <v>631</v>
      </c>
      <c r="D14" s="101" t="s" vm="3">
        <v>631</v>
      </c>
    </row>
    <row r="15" spans="1:23">
      <c r="A15" s="45" t="s">
        <v>118</v>
      </c>
      <c r="B15" s="29" t="s">
        <v>51</v>
      </c>
      <c r="C15" s="100" t="s" vm="4">
        <v>631</v>
      </c>
      <c r="D15" s="101" t="s" vm="5">
        <v>631</v>
      </c>
    </row>
    <row r="16" spans="1:23">
      <c r="A16" s="45" t="s">
        <v>118</v>
      </c>
      <c r="B16" s="29" t="s">
        <v>52</v>
      </c>
      <c r="C16" s="100" t="s" vm="6">
        <v>631</v>
      </c>
      <c r="D16" s="101" t="s" vm="7">
        <v>631</v>
      </c>
    </row>
    <row r="17" spans="1:4">
      <c r="A17" s="45" t="s">
        <v>118</v>
      </c>
      <c r="B17" s="29" t="s">
        <v>228</v>
      </c>
      <c r="C17" s="100">
        <f>'קרנות סל'!K11</f>
        <v>498151.69350000017</v>
      </c>
      <c r="D17" s="101">
        <f>C17/$C$42</f>
        <v>0.56374715821456745</v>
      </c>
    </row>
    <row r="18" spans="1:4">
      <c r="A18" s="45" t="s">
        <v>118</v>
      </c>
      <c r="B18" s="29" t="s">
        <v>53</v>
      </c>
      <c r="C18" s="100" t="s" vm="8">
        <v>631</v>
      </c>
      <c r="D18" s="101" t="s" vm="9">
        <v>631</v>
      </c>
    </row>
    <row r="19" spans="1:4">
      <c r="A19" s="45" t="s">
        <v>118</v>
      </c>
      <c r="B19" s="29" t="s">
        <v>54</v>
      </c>
      <c r="C19" s="100" t="s" vm="10">
        <v>631</v>
      </c>
      <c r="D19" s="101" t="s" vm="11">
        <v>631</v>
      </c>
    </row>
    <row r="20" spans="1:4">
      <c r="A20" s="45" t="s">
        <v>118</v>
      </c>
      <c r="B20" s="29" t="s">
        <v>55</v>
      </c>
      <c r="C20" s="100">
        <f>אופציות!I11</f>
        <v>-1774.6894400000003</v>
      </c>
      <c r="D20" s="101">
        <f>C20/$C$42</f>
        <v>-2.0083764475115691E-3</v>
      </c>
    </row>
    <row r="21" spans="1:4">
      <c r="A21" s="45" t="s">
        <v>118</v>
      </c>
      <c r="B21" s="29" t="s">
        <v>56</v>
      </c>
      <c r="C21" s="100">
        <f>'חוזים עתידיים'!I11</f>
        <v>-921.70931000000019</v>
      </c>
      <c r="D21" s="101">
        <f>C21/$C$42</f>
        <v>-1.0430778636154726E-3</v>
      </c>
    </row>
    <row r="22" spans="1:4">
      <c r="A22" s="45" t="s">
        <v>118</v>
      </c>
      <c r="B22" s="29" t="s">
        <v>57</v>
      </c>
      <c r="C22" s="100" t="s" vm="12">
        <v>631</v>
      </c>
      <c r="D22" s="101" t="s" vm="13">
        <v>631</v>
      </c>
    </row>
    <row r="23" spans="1:4">
      <c r="B23" s="28" t="s">
        <v>175</v>
      </c>
      <c r="C23" s="100">
        <f>C24+C31</f>
        <v>242546.30706174709</v>
      </c>
      <c r="D23" s="101">
        <f>C23/$C$42</f>
        <v>0.27448424471028676</v>
      </c>
    </row>
    <row r="24" spans="1:4">
      <c r="A24" s="45" t="s">
        <v>118</v>
      </c>
      <c r="B24" s="29" t="s">
        <v>58</v>
      </c>
      <c r="C24" s="100">
        <f>'לא סחיר- תעודות התחייבות ממשלתי'!M11</f>
        <v>243821.8092800001</v>
      </c>
      <c r="D24" s="101">
        <f>C24/$C$42</f>
        <v>0.27592770211536832</v>
      </c>
    </row>
    <row r="25" spans="1:4">
      <c r="A25" s="45" t="s">
        <v>118</v>
      </c>
      <c r="B25" s="29" t="s">
        <v>59</v>
      </c>
      <c r="C25" s="100" t="s" vm="14">
        <v>631</v>
      </c>
      <c r="D25" s="101" t="s" vm="15">
        <v>631</v>
      </c>
    </row>
    <row r="26" spans="1:4">
      <c r="A26" s="45" t="s">
        <v>118</v>
      </c>
      <c r="B26" s="29" t="s">
        <v>51</v>
      </c>
      <c r="C26" s="100" t="s" vm="16">
        <v>631</v>
      </c>
      <c r="D26" s="101" t="s" vm="17">
        <v>631</v>
      </c>
    </row>
    <row r="27" spans="1:4">
      <c r="A27" s="45" t="s">
        <v>118</v>
      </c>
      <c r="B27" s="29" t="s">
        <v>60</v>
      </c>
      <c r="C27" s="100" t="s" vm="18">
        <v>631</v>
      </c>
      <c r="D27" s="101" t="s" vm="19">
        <v>631</v>
      </c>
    </row>
    <row r="28" spans="1:4">
      <c r="A28" s="45" t="s">
        <v>118</v>
      </c>
      <c r="B28" s="29" t="s">
        <v>61</v>
      </c>
      <c r="C28" s="100" t="s" vm="20">
        <v>631</v>
      </c>
      <c r="D28" s="101" t="s" vm="21">
        <v>631</v>
      </c>
    </row>
    <row r="29" spans="1:4">
      <c r="A29" s="45" t="s">
        <v>118</v>
      </c>
      <c r="B29" s="29" t="s">
        <v>62</v>
      </c>
      <c r="C29" s="100" t="s" vm="22">
        <v>631</v>
      </c>
      <c r="D29" s="101" t="s" vm="23">
        <v>631</v>
      </c>
    </row>
    <row r="30" spans="1:4">
      <c r="A30" s="45" t="s">
        <v>118</v>
      </c>
      <c r="B30" s="29" t="s">
        <v>198</v>
      </c>
      <c r="C30" s="100" t="s" vm="24">
        <v>631</v>
      </c>
      <c r="D30" s="101" t="s" vm="25">
        <v>631</v>
      </c>
    </row>
    <row r="31" spans="1:4">
      <c r="A31" s="45" t="s">
        <v>118</v>
      </c>
      <c r="B31" s="29" t="s">
        <v>83</v>
      </c>
      <c r="C31" s="100">
        <f>'לא סחיר - חוזים עתידיים'!I11</f>
        <v>-1275.5022182530004</v>
      </c>
      <c r="D31" s="101">
        <f>C31/$C$42</f>
        <v>-1.4434574050815822E-3</v>
      </c>
    </row>
    <row r="32" spans="1:4">
      <c r="A32" s="45" t="s">
        <v>118</v>
      </c>
      <c r="B32" s="29" t="s">
        <v>63</v>
      </c>
      <c r="C32" s="100" t="s" vm="26">
        <v>631</v>
      </c>
      <c r="D32" s="101" t="s" vm="27">
        <v>631</v>
      </c>
    </row>
    <row r="33" spans="1:4">
      <c r="A33" s="45" t="s">
        <v>118</v>
      </c>
      <c r="B33" s="28" t="s">
        <v>176</v>
      </c>
      <c r="C33" s="100"/>
      <c r="D33" s="101">
        <f>C33/$C$42</f>
        <v>0</v>
      </c>
    </row>
    <row r="34" spans="1:4">
      <c r="A34" s="45" t="s">
        <v>118</v>
      </c>
      <c r="B34" s="28" t="s">
        <v>177</v>
      </c>
      <c r="C34" s="100" t="s" vm="28">
        <v>631</v>
      </c>
      <c r="D34" s="101" t="s" vm="29">
        <v>631</v>
      </c>
    </row>
    <row r="35" spans="1:4">
      <c r="A35" s="45" t="s">
        <v>118</v>
      </c>
      <c r="B35" s="28" t="s">
        <v>178</v>
      </c>
      <c r="C35" s="100" t="s" vm="30">
        <v>631</v>
      </c>
      <c r="D35" s="101" t="s" vm="31">
        <v>631</v>
      </c>
    </row>
    <row r="36" spans="1:4">
      <c r="A36" s="45" t="s">
        <v>118</v>
      </c>
      <c r="B36" s="46" t="s">
        <v>179</v>
      </c>
      <c r="C36" s="100" t="s" vm="32">
        <v>631</v>
      </c>
      <c r="D36" s="101" t="s" vm="33">
        <v>631</v>
      </c>
    </row>
    <row r="37" spans="1:4">
      <c r="A37" s="45" t="s">
        <v>118</v>
      </c>
      <c r="B37" s="28" t="s">
        <v>180</v>
      </c>
      <c r="C37" s="100" t="s" vm="34">
        <v>631</v>
      </c>
      <c r="D37" s="101" t="s" vm="35">
        <v>631</v>
      </c>
    </row>
    <row r="38" spans="1:4">
      <c r="A38" s="45"/>
      <c r="B38" s="56" t="s">
        <v>182</v>
      </c>
      <c r="C38" s="100">
        <v>0</v>
      </c>
      <c r="D38" s="101">
        <f>C38/$C$42</f>
        <v>0</v>
      </c>
    </row>
    <row r="39" spans="1:4">
      <c r="A39" s="45" t="s">
        <v>118</v>
      </c>
      <c r="B39" s="57" t="s">
        <v>183</v>
      </c>
      <c r="C39" s="100" t="s" vm="36">
        <v>631</v>
      </c>
      <c r="D39" s="101" t="s" vm="37">
        <v>631</v>
      </c>
    </row>
    <row r="40" spans="1:4">
      <c r="A40" s="45" t="s">
        <v>118</v>
      </c>
      <c r="B40" s="57" t="s">
        <v>213</v>
      </c>
      <c r="C40" s="100" t="s" vm="38">
        <v>631</v>
      </c>
      <c r="D40" s="101" t="s" vm="39">
        <v>631</v>
      </c>
    </row>
    <row r="41" spans="1:4">
      <c r="A41" s="45" t="s">
        <v>118</v>
      </c>
      <c r="B41" s="57" t="s">
        <v>184</v>
      </c>
      <c r="C41" s="100" t="s" vm="40">
        <v>631</v>
      </c>
      <c r="D41" s="101" t="s" vm="41">
        <v>631</v>
      </c>
    </row>
    <row r="42" spans="1:4">
      <c r="B42" s="57" t="s">
        <v>64</v>
      </c>
      <c r="C42" s="100">
        <f>C38+C10</f>
        <v>883643.82195324334</v>
      </c>
      <c r="D42" s="101">
        <f>C42/$C$42</f>
        <v>1</v>
      </c>
    </row>
    <row r="43" spans="1:4">
      <c r="A43" s="45" t="s">
        <v>118</v>
      </c>
      <c r="B43" s="57" t="s">
        <v>181</v>
      </c>
      <c r="C43" s="100"/>
      <c r="D43" s="101"/>
    </row>
    <row r="44" spans="1:4">
      <c r="B44" s="6" t="s">
        <v>87</v>
      </c>
    </row>
    <row r="45" spans="1:4">
      <c r="C45" s="63" t="s">
        <v>163</v>
      </c>
      <c r="D45" s="35" t="s">
        <v>82</v>
      </c>
    </row>
    <row r="46" spans="1:4">
      <c r="C46" s="64" t="s">
        <v>0</v>
      </c>
      <c r="D46" s="24" t="s">
        <v>1</v>
      </c>
    </row>
    <row r="47" spans="1:4">
      <c r="C47" s="102" t="s">
        <v>144</v>
      </c>
      <c r="D47" s="103" vm="42">
        <v>2.4483000000000001</v>
      </c>
    </row>
    <row r="48" spans="1:4">
      <c r="C48" s="102" t="s">
        <v>153</v>
      </c>
      <c r="D48" s="103">
        <v>0.61248464783467715</v>
      </c>
    </row>
    <row r="49" spans="2:4">
      <c r="C49" s="102" t="s">
        <v>149</v>
      </c>
      <c r="D49" s="103" vm="43">
        <v>2.5697000000000001</v>
      </c>
    </row>
    <row r="50" spans="2:4">
      <c r="B50" s="12"/>
      <c r="C50" s="102" t="s">
        <v>632</v>
      </c>
      <c r="D50" s="103" vm="44">
        <v>3.726</v>
      </c>
    </row>
    <row r="51" spans="2:4">
      <c r="C51" s="102" t="s">
        <v>142</v>
      </c>
      <c r="D51" s="103" vm="45">
        <v>4.0258000000000003</v>
      </c>
    </row>
    <row r="52" spans="2:4">
      <c r="C52" s="102" t="s">
        <v>143</v>
      </c>
      <c r="D52" s="103" vm="46">
        <v>4.4108000000000001</v>
      </c>
    </row>
    <row r="53" spans="2:4">
      <c r="C53" s="102" t="s">
        <v>145</v>
      </c>
      <c r="D53" s="103">
        <v>0.44400000000000001</v>
      </c>
    </row>
    <row r="54" spans="2:4">
      <c r="C54" s="102" t="s">
        <v>150</v>
      </c>
      <c r="D54" s="103" vm="47">
        <v>3.2545999999999999</v>
      </c>
    </row>
    <row r="55" spans="2:4">
      <c r="C55" s="102" t="s">
        <v>151</v>
      </c>
      <c r="D55" s="103">
        <v>0.15553456248276734</v>
      </c>
    </row>
    <row r="56" spans="2:4">
      <c r="C56" s="102" t="s">
        <v>148</v>
      </c>
      <c r="D56" s="103" vm="48">
        <v>0.54069999999999996</v>
      </c>
    </row>
    <row r="57" spans="2:4">
      <c r="C57" s="102" t="s">
        <v>633</v>
      </c>
      <c r="D57" s="103">
        <v>2.2755332999999998</v>
      </c>
    </row>
    <row r="58" spans="2:4">
      <c r="C58" s="102" t="s">
        <v>147</v>
      </c>
      <c r="D58" s="103" vm="49">
        <v>0.38080000000000003</v>
      </c>
    </row>
    <row r="59" spans="2:4">
      <c r="C59" s="102" t="s">
        <v>140</v>
      </c>
      <c r="D59" s="103" vm="50">
        <v>3.4409999999999998</v>
      </c>
    </row>
    <row r="60" spans="2:4">
      <c r="C60" s="102" t="s">
        <v>154</v>
      </c>
      <c r="D60" s="103" vm="51">
        <v>0.20399999999999999</v>
      </c>
    </row>
    <row r="61" spans="2:4">
      <c r="C61" s="102" t="s">
        <v>634</v>
      </c>
      <c r="D61" s="103" vm="52">
        <v>0.36259999999999998</v>
      </c>
    </row>
    <row r="62" spans="2:4">
      <c r="C62" s="102" t="s">
        <v>635</v>
      </c>
      <c r="D62" s="103">
        <v>4.4234363711624342E-2</v>
      </c>
    </row>
    <row r="63" spans="2:4">
      <c r="C63" s="102" t="s">
        <v>636</v>
      </c>
      <c r="D63" s="103">
        <v>0.50670004417611536</v>
      </c>
    </row>
    <row r="64" spans="2:4">
      <c r="C64" s="102" t="s">
        <v>141</v>
      </c>
      <c r="D64" s="10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156</v>
      </c>
      <c r="C1" s="68" t="s" vm="1">
        <v>236</v>
      </c>
    </row>
    <row r="2" spans="2:61">
      <c r="B2" s="47" t="s">
        <v>155</v>
      </c>
      <c r="C2" s="68" t="s">
        <v>237</v>
      </c>
    </row>
    <row r="3" spans="2:61">
      <c r="B3" s="47" t="s">
        <v>157</v>
      </c>
      <c r="C3" s="68" t="s">
        <v>238</v>
      </c>
    </row>
    <row r="4" spans="2:61">
      <c r="B4" s="47" t="s">
        <v>158</v>
      </c>
      <c r="C4" s="68">
        <v>2112</v>
      </c>
    </row>
    <row r="6" spans="2:61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3"/>
    </row>
    <row r="8" spans="2:61" s="3" customFormat="1" ht="78.75">
      <c r="B8" s="22" t="s">
        <v>93</v>
      </c>
      <c r="C8" s="30" t="s">
        <v>34</v>
      </c>
      <c r="D8" s="30" t="s">
        <v>96</v>
      </c>
      <c r="E8" s="30" t="s">
        <v>46</v>
      </c>
      <c r="F8" s="30" t="s">
        <v>80</v>
      </c>
      <c r="G8" s="30" t="s">
        <v>212</v>
      </c>
      <c r="H8" s="30" t="s">
        <v>211</v>
      </c>
      <c r="I8" s="30" t="s">
        <v>45</v>
      </c>
      <c r="J8" s="30" t="s">
        <v>44</v>
      </c>
      <c r="K8" s="30" t="s">
        <v>159</v>
      </c>
      <c r="L8" s="31" t="s">
        <v>161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219</v>
      </c>
      <c r="H9" s="16"/>
      <c r="I9" s="16" t="s">
        <v>215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4" t="s">
        <v>37</v>
      </c>
      <c r="C11" s="72"/>
      <c r="D11" s="72"/>
      <c r="E11" s="72"/>
      <c r="F11" s="72"/>
      <c r="G11" s="81"/>
      <c r="H11" s="83"/>
      <c r="I11" s="81">
        <v>-1774.6894400000003</v>
      </c>
      <c r="J11" s="72"/>
      <c r="K11" s="82">
        <f>I11/$I$11</f>
        <v>1</v>
      </c>
      <c r="L11" s="82">
        <f>I11/'סכום נכסי הקרן'!$C$42</f>
        <v>-2.0083764475115691E-3</v>
      </c>
      <c r="BD11" s="1"/>
      <c r="BE11" s="3"/>
      <c r="BF11" s="1"/>
      <c r="BH11" s="1"/>
    </row>
    <row r="12" spans="2:61">
      <c r="B12" s="95" t="s">
        <v>207</v>
      </c>
      <c r="C12" s="74"/>
      <c r="D12" s="74"/>
      <c r="E12" s="74"/>
      <c r="F12" s="74"/>
      <c r="G12" s="84"/>
      <c r="H12" s="86"/>
      <c r="I12" s="84">
        <v>-1774.6894400000003</v>
      </c>
      <c r="J12" s="74"/>
      <c r="K12" s="85">
        <f t="shared" ref="K12:K17" si="0">I12/$I$11</f>
        <v>1</v>
      </c>
      <c r="L12" s="85">
        <f>I12/'סכום נכסי הקרן'!$C$42</f>
        <v>-2.0083764475115691E-3</v>
      </c>
      <c r="BE12" s="3"/>
    </row>
    <row r="13" spans="2:61" ht="20.25">
      <c r="B13" s="93" t="s">
        <v>204</v>
      </c>
      <c r="C13" s="72"/>
      <c r="D13" s="72"/>
      <c r="E13" s="72"/>
      <c r="F13" s="72"/>
      <c r="G13" s="81"/>
      <c r="H13" s="83"/>
      <c r="I13" s="81">
        <v>-1774.6894400000003</v>
      </c>
      <c r="J13" s="72"/>
      <c r="K13" s="82">
        <f t="shared" si="0"/>
        <v>1</v>
      </c>
      <c r="L13" s="82">
        <f>I13/'סכום נכסי הקרן'!$C$42</f>
        <v>-2.0083764475115691E-3</v>
      </c>
      <c r="BE13" s="4"/>
    </row>
    <row r="14" spans="2:61">
      <c r="B14" s="77" t="s">
        <v>375</v>
      </c>
      <c r="C14" s="74" t="s">
        <v>376</v>
      </c>
      <c r="D14" s="87" t="s">
        <v>27</v>
      </c>
      <c r="E14" s="87" t="s">
        <v>377</v>
      </c>
      <c r="F14" s="87" t="s">
        <v>140</v>
      </c>
      <c r="G14" s="84">
        <v>-11.000000000000002</v>
      </c>
      <c r="H14" s="86">
        <v>40350</v>
      </c>
      <c r="I14" s="84">
        <v>-1527.2878500000004</v>
      </c>
      <c r="J14" s="74"/>
      <c r="K14" s="85">
        <f t="shared" si="0"/>
        <v>0.86059443166574545</v>
      </c>
      <c r="L14" s="85">
        <f>I14/'סכום נכסי הקרן'!$C$42</f>
        <v>-1.7283975874170876E-3</v>
      </c>
    </row>
    <row r="15" spans="2:61">
      <c r="B15" s="77" t="s">
        <v>378</v>
      </c>
      <c r="C15" s="74" t="s">
        <v>379</v>
      </c>
      <c r="D15" s="87" t="s">
        <v>27</v>
      </c>
      <c r="E15" s="87" t="s">
        <v>377</v>
      </c>
      <c r="F15" s="87" t="s">
        <v>140</v>
      </c>
      <c r="G15" s="84">
        <v>11.000000000000002</v>
      </c>
      <c r="H15" s="86">
        <v>5593</v>
      </c>
      <c r="I15" s="84">
        <v>211.70064000000005</v>
      </c>
      <c r="J15" s="74"/>
      <c r="K15" s="85">
        <f t="shared" si="0"/>
        <v>-0.11928883737540018</v>
      </c>
      <c r="L15" s="85">
        <f>I15/'סכום נכסי הקרן'!$C$42</f>
        <v>2.395768914357915E-4</v>
      </c>
    </row>
    <row r="16" spans="2:61">
      <c r="B16" s="77" t="s">
        <v>380</v>
      </c>
      <c r="C16" s="74" t="s">
        <v>381</v>
      </c>
      <c r="D16" s="87" t="s">
        <v>27</v>
      </c>
      <c r="E16" s="87" t="s">
        <v>377</v>
      </c>
      <c r="F16" s="87" t="s">
        <v>142</v>
      </c>
      <c r="G16" s="84">
        <v>-40.000000000000007</v>
      </c>
      <c r="H16" s="86">
        <v>31520</v>
      </c>
      <c r="I16" s="84">
        <v>-507.57286000000011</v>
      </c>
      <c r="J16" s="74"/>
      <c r="K16" s="85">
        <f t="shared" si="0"/>
        <v>0.28600658152335656</v>
      </c>
      <c r="L16" s="85">
        <f>I16/'סכום נכסי הקרן'!$C$42</f>
        <v>-5.744088821648068E-4</v>
      </c>
    </row>
    <row r="17" spans="2:56">
      <c r="B17" s="77" t="s">
        <v>382</v>
      </c>
      <c r="C17" s="74" t="s">
        <v>383</v>
      </c>
      <c r="D17" s="87" t="s">
        <v>27</v>
      </c>
      <c r="E17" s="87" t="s">
        <v>377</v>
      </c>
      <c r="F17" s="87" t="s">
        <v>142</v>
      </c>
      <c r="G17" s="84">
        <v>40.000000000000007</v>
      </c>
      <c r="H17" s="86">
        <v>3010</v>
      </c>
      <c r="I17" s="84">
        <v>48.47063</v>
      </c>
      <c r="J17" s="74"/>
      <c r="K17" s="85">
        <f t="shared" si="0"/>
        <v>-2.7312175813701798E-2</v>
      </c>
      <c r="L17" s="85">
        <f>I17/'סכום נכסי הקרן'!$C$42</f>
        <v>5.4853130634533821E-5</v>
      </c>
    </row>
    <row r="18" spans="2:56" ht="20.25">
      <c r="B18" s="73"/>
      <c r="C18" s="74"/>
      <c r="D18" s="74"/>
      <c r="E18" s="74"/>
      <c r="F18" s="74"/>
      <c r="G18" s="84"/>
      <c r="H18" s="86"/>
      <c r="I18" s="74"/>
      <c r="J18" s="74"/>
      <c r="K18" s="85"/>
      <c r="L18" s="74"/>
      <c r="BD18" s="4"/>
    </row>
    <row r="19" spans="2:5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5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56">
      <c r="B21" s="89" t="s">
        <v>227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BD21" s="3"/>
    </row>
    <row r="22" spans="2:56">
      <c r="B22" s="89" t="s">
        <v>89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56">
      <c r="B23" s="89" t="s">
        <v>210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56">
      <c r="B24" s="89" t="s">
        <v>218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5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5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5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5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5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5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5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5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5" sqref="J15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156</v>
      </c>
      <c r="C1" s="68" t="s" vm="1">
        <v>236</v>
      </c>
    </row>
    <row r="2" spans="1:60">
      <c r="B2" s="47" t="s">
        <v>155</v>
      </c>
      <c r="C2" s="68" t="s">
        <v>237</v>
      </c>
    </row>
    <row r="3" spans="1:60">
      <c r="B3" s="47" t="s">
        <v>157</v>
      </c>
      <c r="C3" s="68" t="s">
        <v>238</v>
      </c>
    </row>
    <row r="4" spans="1:60">
      <c r="B4" s="47" t="s">
        <v>158</v>
      </c>
      <c r="C4" s="68">
        <v>2112</v>
      </c>
    </row>
    <row r="6" spans="1:60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8"/>
      <c r="BD6" s="1" t="s">
        <v>97</v>
      </c>
      <c r="BF6" s="1" t="s">
        <v>164</v>
      </c>
      <c r="BH6" s="3" t="s">
        <v>141</v>
      </c>
    </row>
    <row r="7" spans="1:60" ht="26.25" customHeight="1">
      <c r="B7" s="116" t="s">
        <v>73</v>
      </c>
      <c r="C7" s="117"/>
      <c r="D7" s="117"/>
      <c r="E7" s="117"/>
      <c r="F7" s="117"/>
      <c r="G7" s="117"/>
      <c r="H7" s="117"/>
      <c r="I7" s="117"/>
      <c r="J7" s="117"/>
      <c r="K7" s="118"/>
      <c r="BD7" s="3" t="s">
        <v>99</v>
      </c>
      <c r="BF7" s="1" t="s">
        <v>119</v>
      </c>
      <c r="BH7" s="3" t="s">
        <v>140</v>
      </c>
    </row>
    <row r="8" spans="1:60" s="3" customFormat="1" ht="78.75">
      <c r="A8" s="2"/>
      <c r="B8" s="22" t="s">
        <v>93</v>
      </c>
      <c r="C8" s="30" t="s">
        <v>34</v>
      </c>
      <c r="D8" s="30" t="s">
        <v>96</v>
      </c>
      <c r="E8" s="30" t="s">
        <v>46</v>
      </c>
      <c r="F8" s="30" t="s">
        <v>80</v>
      </c>
      <c r="G8" s="30" t="s">
        <v>212</v>
      </c>
      <c r="H8" s="30" t="s">
        <v>211</v>
      </c>
      <c r="I8" s="30" t="s">
        <v>45</v>
      </c>
      <c r="J8" s="30" t="s">
        <v>159</v>
      </c>
      <c r="K8" s="31" t="s">
        <v>161</v>
      </c>
      <c r="BC8" s="1" t="s">
        <v>112</v>
      </c>
      <c r="BD8" s="1" t="s">
        <v>113</v>
      </c>
      <c r="BE8" s="1" t="s">
        <v>120</v>
      </c>
      <c r="BG8" s="4" t="s">
        <v>142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219</v>
      </c>
      <c r="H9" s="16"/>
      <c r="I9" s="16" t="s">
        <v>215</v>
      </c>
      <c r="J9" s="32" t="s">
        <v>19</v>
      </c>
      <c r="K9" s="33" t="s">
        <v>19</v>
      </c>
      <c r="BC9" s="1" t="s">
        <v>109</v>
      </c>
      <c r="BE9" s="1" t="s">
        <v>121</v>
      </c>
      <c r="BG9" s="4" t="s">
        <v>143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105</v>
      </c>
      <c r="BD10" s="3"/>
      <c r="BE10" s="1" t="s">
        <v>165</v>
      </c>
      <c r="BG10" s="1" t="s">
        <v>149</v>
      </c>
    </row>
    <row r="11" spans="1:60" s="4" customFormat="1" ht="18" customHeight="1">
      <c r="A11" s="2"/>
      <c r="B11" s="92" t="s">
        <v>36</v>
      </c>
      <c r="C11" s="74"/>
      <c r="D11" s="74"/>
      <c r="E11" s="74"/>
      <c r="F11" s="74"/>
      <c r="G11" s="84"/>
      <c r="H11" s="86"/>
      <c r="I11" s="84">
        <v>-921.70931000000019</v>
      </c>
      <c r="J11" s="85">
        <f>I11/$I$11</f>
        <v>1</v>
      </c>
      <c r="K11" s="85">
        <f>I11/'סכום נכסי הקרן'!$C$42</f>
        <v>-1.0430778636154726E-3</v>
      </c>
      <c r="L11" s="3"/>
      <c r="M11" s="3"/>
      <c r="N11" s="3"/>
      <c r="O11" s="3"/>
      <c r="BC11" s="1" t="s">
        <v>104</v>
      </c>
      <c r="BD11" s="3"/>
      <c r="BE11" s="1" t="s">
        <v>122</v>
      </c>
      <c r="BG11" s="1" t="s">
        <v>144</v>
      </c>
    </row>
    <row r="12" spans="1:60" ht="20.25">
      <c r="B12" s="95" t="s">
        <v>209</v>
      </c>
      <c r="C12" s="74"/>
      <c r="D12" s="74"/>
      <c r="E12" s="74"/>
      <c r="F12" s="74"/>
      <c r="G12" s="84"/>
      <c r="H12" s="86"/>
      <c r="I12" s="84">
        <v>-921.70931000000019</v>
      </c>
      <c r="J12" s="85">
        <f t="shared" ref="J12:J15" si="0">I12/$I$11</f>
        <v>1</v>
      </c>
      <c r="K12" s="85">
        <f>I12/'סכום נכסי הקרן'!$C$42</f>
        <v>-1.0430778636154726E-3</v>
      </c>
      <c r="P12" s="1"/>
      <c r="BC12" s="1" t="s">
        <v>102</v>
      </c>
      <c r="BD12" s="4"/>
      <c r="BE12" s="1" t="s">
        <v>123</v>
      </c>
      <c r="BG12" s="1" t="s">
        <v>145</v>
      </c>
    </row>
    <row r="13" spans="1:60">
      <c r="B13" s="73" t="s">
        <v>384</v>
      </c>
      <c r="C13" s="74" t="s">
        <v>385</v>
      </c>
      <c r="D13" s="87" t="s">
        <v>27</v>
      </c>
      <c r="E13" s="87" t="s">
        <v>377</v>
      </c>
      <c r="F13" s="87" t="s">
        <v>142</v>
      </c>
      <c r="G13" s="84">
        <v>10.000000000000002</v>
      </c>
      <c r="H13" s="86">
        <v>319400</v>
      </c>
      <c r="I13" s="84">
        <v>-50.308050000000009</v>
      </c>
      <c r="J13" s="85">
        <f t="shared" si="0"/>
        <v>5.4581254039844727E-2</v>
      </c>
      <c r="K13" s="85">
        <f>I13/'סכום נכסי הקרן'!$C$42</f>
        <v>-5.6932497857334626E-5</v>
      </c>
      <c r="P13" s="1"/>
      <c r="BC13" s="1" t="s">
        <v>106</v>
      </c>
      <c r="BE13" s="1" t="s">
        <v>124</v>
      </c>
      <c r="BG13" s="1" t="s">
        <v>146</v>
      </c>
    </row>
    <row r="14" spans="1:60">
      <c r="B14" s="73" t="s">
        <v>386</v>
      </c>
      <c r="C14" s="74" t="s">
        <v>387</v>
      </c>
      <c r="D14" s="87" t="s">
        <v>27</v>
      </c>
      <c r="E14" s="87" t="s">
        <v>377</v>
      </c>
      <c r="F14" s="87" t="s">
        <v>140</v>
      </c>
      <c r="G14" s="84">
        <v>119.00000000000001</v>
      </c>
      <c r="H14" s="86">
        <v>335200</v>
      </c>
      <c r="I14" s="84">
        <v>-596.29822000000013</v>
      </c>
      <c r="J14" s="85">
        <f t="shared" si="0"/>
        <v>0.64694824445247279</v>
      </c>
      <c r="K14" s="85">
        <f>I14/'סכום נכסי הקרן'!$C$42</f>
        <v>-6.748173926932659E-4</v>
      </c>
      <c r="P14" s="1"/>
      <c r="BC14" s="1" t="s">
        <v>103</v>
      </c>
      <c r="BE14" s="1" t="s">
        <v>125</v>
      </c>
      <c r="BG14" s="1" t="s">
        <v>148</v>
      </c>
    </row>
    <row r="15" spans="1:60">
      <c r="B15" s="73" t="s">
        <v>388</v>
      </c>
      <c r="C15" s="74" t="s">
        <v>389</v>
      </c>
      <c r="D15" s="87" t="s">
        <v>27</v>
      </c>
      <c r="E15" s="87" t="s">
        <v>377</v>
      </c>
      <c r="F15" s="87" t="s">
        <v>142</v>
      </c>
      <c r="G15" s="84">
        <v>175.00000000000003</v>
      </c>
      <c r="H15" s="86">
        <v>36010</v>
      </c>
      <c r="I15" s="84">
        <v>-275.10303999999996</v>
      </c>
      <c r="J15" s="85">
        <f t="shared" si="0"/>
        <v>0.2984705015076824</v>
      </c>
      <c r="K15" s="85">
        <f>I15/'סכום נכסי הקרן'!$C$42</f>
        <v>-3.1132797306487208E-4</v>
      </c>
      <c r="P15" s="1"/>
      <c r="BC15" s="1" t="s">
        <v>114</v>
      </c>
      <c r="BE15" s="1" t="s">
        <v>166</v>
      </c>
      <c r="BG15" s="1" t="s">
        <v>150</v>
      </c>
    </row>
    <row r="16" spans="1:60" ht="20.25">
      <c r="B16" s="95"/>
      <c r="C16" s="74"/>
      <c r="D16" s="74"/>
      <c r="E16" s="74"/>
      <c r="F16" s="74"/>
      <c r="G16" s="84"/>
      <c r="H16" s="86"/>
      <c r="I16" s="74"/>
      <c r="J16" s="85"/>
      <c r="K16" s="74"/>
      <c r="P16" s="1"/>
      <c r="BC16" s="4" t="s">
        <v>100</v>
      </c>
      <c r="BD16" s="1" t="s">
        <v>115</v>
      </c>
      <c r="BE16" s="1" t="s">
        <v>126</v>
      </c>
      <c r="BG16" s="1" t="s">
        <v>151</v>
      </c>
    </row>
    <row r="17" spans="2:60">
      <c r="B17" s="92"/>
      <c r="C17" s="92"/>
      <c r="D17" s="92"/>
      <c r="E17" s="92"/>
      <c r="F17" s="92"/>
      <c r="G17" s="92"/>
      <c r="H17" s="92"/>
      <c r="I17" s="92"/>
      <c r="J17" s="92"/>
      <c r="K17" s="92"/>
      <c r="P17" s="1"/>
      <c r="BC17" s="1" t="s">
        <v>110</v>
      </c>
      <c r="BE17" s="1" t="s">
        <v>127</v>
      </c>
      <c r="BG17" s="1" t="s">
        <v>152</v>
      </c>
    </row>
    <row r="18" spans="2:60">
      <c r="B18" s="92"/>
      <c r="C18" s="92"/>
      <c r="D18" s="92"/>
      <c r="E18" s="92"/>
      <c r="F18" s="92"/>
      <c r="G18" s="92"/>
      <c r="H18" s="92"/>
      <c r="I18" s="92"/>
      <c r="J18" s="92"/>
      <c r="K18" s="92"/>
      <c r="BD18" s="1" t="s">
        <v>98</v>
      </c>
      <c r="BF18" s="1" t="s">
        <v>128</v>
      </c>
      <c r="BH18" s="1" t="s">
        <v>27</v>
      </c>
    </row>
    <row r="19" spans="2:60">
      <c r="B19" s="89" t="s">
        <v>227</v>
      </c>
      <c r="C19" s="92"/>
      <c r="D19" s="92"/>
      <c r="E19" s="92"/>
      <c r="F19" s="92"/>
      <c r="G19" s="92"/>
      <c r="H19" s="92"/>
      <c r="I19" s="92"/>
      <c r="J19" s="92"/>
      <c r="K19" s="92"/>
      <c r="BD19" s="1" t="s">
        <v>111</v>
      </c>
      <c r="BF19" s="1" t="s">
        <v>129</v>
      </c>
    </row>
    <row r="20" spans="2:60">
      <c r="B20" s="89" t="s">
        <v>89</v>
      </c>
      <c r="C20" s="92"/>
      <c r="D20" s="92"/>
      <c r="E20" s="92"/>
      <c r="F20" s="92"/>
      <c r="G20" s="92"/>
      <c r="H20" s="92"/>
      <c r="I20" s="92"/>
      <c r="J20" s="92"/>
      <c r="K20" s="92"/>
      <c r="BD20" s="1" t="s">
        <v>116</v>
      </c>
      <c r="BF20" s="1" t="s">
        <v>130</v>
      </c>
    </row>
    <row r="21" spans="2:60">
      <c r="B21" s="89" t="s">
        <v>210</v>
      </c>
      <c r="C21" s="92"/>
      <c r="D21" s="92"/>
      <c r="E21" s="92"/>
      <c r="F21" s="92"/>
      <c r="G21" s="92"/>
      <c r="H21" s="92"/>
      <c r="I21" s="92"/>
      <c r="J21" s="92"/>
      <c r="K21" s="92"/>
      <c r="BD21" s="1" t="s">
        <v>101</v>
      </c>
      <c r="BE21" s="1" t="s">
        <v>117</v>
      </c>
      <c r="BF21" s="1" t="s">
        <v>131</v>
      </c>
    </row>
    <row r="22" spans="2:60">
      <c r="B22" s="89" t="s">
        <v>218</v>
      </c>
      <c r="C22" s="92"/>
      <c r="D22" s="92"/>
      <c r="E22" s="92"/>
      <c r="F22" s="92"/>
      <c r="G22" s="92"/>
      <c r="H22" s="92"/>
      <c r="I22" s="92"/>
      <c r="J22" s="92"/>
      <c r="K22" s="92"/>
      <c r="BD22" s="1" t="s">
        <v>107</v>
      </c>
      <c r="BF22" s="1" t="s">
        <v>132</v>
      </c>
    </row>
    <row r="23" spans="2:60">
      <c r="B23" s="92"/>
      <c r="C23" s="92"/>
      <c r="D23" s="92"/>
      <c r="E23" s="92"/>
      <c r="F23" s="92"/>
      <c r="G23" s="92"/>
      <c r="H23" s="92"/>
      <c r="I23" s="92"/>
      <c r="J23" s="92"/>
      <c r="K23" s="92"/>
      <c r="BD23" s="1" t="s">
        <v>27</v>
      </c>
      <c r="BE23" s="1" t="s">
        <v>108</v>
      </c>
      <c r="BF23" s="1" t="s">
        <v>167</v>
      </c>
    </row>
    <row r="24" spans="2:60">
      <c r="B24" s="92"/>
      <c r="C24" s="92"/>
      <c r="D24" s="92"/>
      <c r="E24" s="92"/>
      <c r="F24" s="92"/>
      <c r="G24" s="92"/>
      <c r="H24" s="92"/>
      <c r="I24" s="92"/>
      <c r="J24" s="92"/>
      <c r="K24" s="92"/>
      <c r="BF24" s="1" t="s">
        <v>170</v>
      </c>
    </row>
    <row r="25" spans="2:60">
      <c r="B25" s="92"/>
      <c r="C25" s="92"/>
      <c r="D25" s="92"/>
      <c r="E25" s="92"/>
      <c r="F25" s="92"/>
      <c r="G25" s="92"/>
      <c r="H25" s="92"/>
      <c r="I25" s="92"/>
      <c r="J25" s="92"/>
      <c r="K25" s="92"/>
      <c r="BF25" s="1" t="s">
        <v>133</v>
      </c>
    </row>
    <row r="26" spans="2:60">
      <c r="B26" s="92"/>
      <c r="C26" s="92"/>
      <c r="D26" s="92"/>
      <c r="E26" s="92"/>
      <c r="F26" s="92"/>
      <c r="G26" s="92"/>
      <c r="H26" s="92"/>
      <c r="I26" s="92"/>
      <c r="J26" s="92"/>
      <c r="K26" s="92"/>
      <c r="BF26" s="1" t="s">
        <v>134</v>
      </c>
    </row>
    <row r="27" spans="2:60">
      <c r="B27" s="92"/>
      <c r="C27" s="92"/>
      <c r="D27" s="92"/>
      <c r="E27" s="92"/>
      <c r="F27" s="92"/>
      <c r="G27" s="92"/>
      <c r="H27" s="92"/>
      <c r="I27" s="92"/>
      <c r="J27" s="92"/>
      <c r="K27" s="92"/>
      <c r="BF27" s="1" t="s">
        <v>169</v>
      </c>
    </row>
    <row r="28" spans="2:60">
      <c r="B28" s="92"/>
      <c r="C28" s="92"/>
      <c r="D28" s="92"/>
      <c r="E28" s="92"/>
      <c r="F28" s="92"/>
      <c r="G28" s="92"/>
      <c r="H28" s="92"/>
      <c r="I28" s="92"/>
      <c r="J28" s="92"/>
      <c r="K28" s="92"/>
      <c r="BF28" s="1" t="s">
        <v>135</v>
      </c>
    </row>
    <row r="29" spans="2:60">
      <c r="B29" s="92"/>
      <c r="C29" s="92"/>
      <c r="D29" s="92"/>
      <c r="E29" s="92"/>
      <c r="F29" s="92"/>
      <c r="G29" s="92"/>
      <c r="H29" s="92"/>
      <c r="I29" s="92"/>
      <c r="J29" s="92"/>
      <c r="K29" s="92"/>
      <c r="BF29" s="1" t="s">
        <v>136</v>
      </c>
    </row>
    <row r="30" spans="2:60">
      <c r="B30" s="92"/>
      <c r="C30" s="92"/>
      <c r="D30" s="92"/>
      <c r="E30" s="92"/>
      <c r="F30" s="92"/>
      <c r="G30" s="92"/>
      <c r="H30" s="92"/>
      <c r="I30" s="92"/>
      <c r="J30" s="92"/>
      <c r="K30" s="92"/>
      <c r="BF30" s="1" t="s">
        <v>168</v>
      </c>
    </row>
    <row r="31" spans="2:60">
      <c r="B31" s="92"/>
      <c r="C31" s="92"/>
      <c r="D31" s="92"/>
      <c r="E31" s="92"/>
      <c r="F31" s="92"/>
      <c r="G31" s="92"/>
      <c r="H31" s="92"/>
      <c r="I31" s="92"/>
      <c r="J31" s="92"/>
      <c r="K31" s="92"/>
      <c r="BF31" s="1" t="s">
        <v>27</v>
      </c>
    </row>
    <row r="32" spans="2:60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2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2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156</v>
      </c>
      <c r="C1" s="68" t="s" vm="1">
        <v>236</v>
      </c>
    </row>
    <row r="2" spans="2:81">
      <c r="B2" s="47" t="s">
        <v>155</v>
      </c>
      <c r="C2" s="68" t="s">
        <v>237</v>
      </c>
    </row>
    <row r="3" spans="2:81">
      <c r="B3" s="47" t="s">
        <v>157</v>
      </c>
      <c r="C3" s="68" t="s">
        <v>238</v>
      </c>
      <c r="E3" s="2"/>
    </row>
    <row r="4" spans="2:81">
      <c r="B4" s="47" t="s">
        <v>158</v>
      </c>
      <c r="C4" s="68">
        <v>2112</v>
      </c>
    </row>
    <row r="6" spans="2:81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74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3" customFormat="1" ht="47.25">
      <c r="B8" s="22" t="s">
        <v>93</v>
      </c>
      <c r="C8" s="30" t="s">
        <v>34</v>
      </c>
      <c r="D8" s="13" t="s">
        <v>38</v>
      </c>
      <c r="E8" s="30" t="s">
        <v>14</v>
      </c>
      <c r="F8" s="30" t="s">
        <v>47</v>
      </c>
      <c r="G8" s="30" t="s">
        <v>81</v>
      </c>
      <c r="H8" s="30" t="s">
        <v>17</v>
      </c>
      <c r="I8" s="30" t="s">
        <v>80</v>
      </c>
      <c r="J8" s="30" t="s">
        <v>16</v>
      </c>
      <c r="K8" s="30" t="s">
        <v>18</v>
      </c>
      <c r="L8" s="30" t="s">
        <v>212</v>
      </c>
      <c r="M8" s="30" t="s">
        <v>211</v>
      </c>
      <c r="N8" s="30" t="s">
        <v>45</v>
      </c>
      <c r="O8" s="30" t="s">
        <v>44</v>
      </c>
      <c r="P8" s="30" t="s">
        <v>159</v>
      </c>
      <c r="Q8" s="31" t="s">
        <v>161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219</v>
      </c>
      <c r="M9" s="32"/>
      <c r="N9" s="32" t="s">
        <v>215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0" t="s">
        <v>663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11">
        <v>0</v>
      </c>
      <c r="O11" s="92"/>
      <c r="P11" s="92"/>
      <c r="Q11" s="92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2:81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2:81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2:81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2:81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7"/>
  <sheetViews>
    <sheetView rightToLeft="1" workbookViewId="0">
      <selection activeCell="P110" sqref="P110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9.5703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156</v>
      </c>
      <c r="C1" s="68" t="s" vm="1">
        <v>236</v>
      </c>
    </row>
    <row r="2" spans="2:72">
      <c r="B2" s="47" t="s">
        <v>155</v>
      </c>
      <c r="C2" s="68" t="s">
        <v>237</v>
      </c>
    </row>
    <row r="3" spans="2:72">
      <c r="B3" s="47" t="s">
        <v>157</v>
      </c>
      <c r="C3" s="68" t="s">
        <v>238</v>
      </c>
    </row>
    <row r="4" spans="2:72">
      <c r="B4" s="47" t="s">
        <v>158</v>
      </c>
      <c r="C4" s="68">
        <v>2112</v>
      </c>
    </row>
    <row r="6" spans="2:72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3" customFormat="1" ht="78.75">
      <c r="B8" s="22" t="s">
        <v>93</v>
      </c>
      <c r="C8" s="30" t="s">
        <v>34</v>
      </c>
      <c r="D8" s="30" t="s">
        <v>14</v>
      </c>
      <c r="E8" s="30" t="s">
        <v>47</v>
      </c>
      <c r="F8" s="30" t="s">
        <v>81</v>
      </c>
      <c r="G8" s="30" t="s">
        <v>17</v>
      </c>
      <c r="H8" s="30" t="s">
        <v>80</v>
      </c>
      <c r="I8" s="30" t="s">
        <v>16</v>
      </c>
      <c r="J8" s="30" t="s">
        <v>18</v>
      </c>
      <c r="K8" s="30" t="s">
        <v>212</v>
      </c>
      <c r="L8" s="30" t="s">
        <v>211</v>
      </c>
      <c r="M8" s="30" t="s">
        <v>88</v>
      </c>
      <c r="N8" s="30" t="s">
        <v>44</v>
      </c>
      <c r="O8" s="30" t="s">
        <v>159</v>
      </c>
      <c r="P8" s="31" t="s">
        <v>161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219</v>
      </c>
      <c r="L9" s="32"/>
      <c r="M9" s="32" t="s">
        <v>215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26</v>
      </c>
      <c r="C11" s="70"/>
      <c r="D11" s="70"/>
      <c r="E11" s="70"/>
      <c r="F11" s="70"/>
      <c r="G11" s="78">
        <v>8.6978948661499338</v>
      </c>
      <c r="H11" s="70"/>
      <c r="I11" s="70"/>
      <c r="J11" s="96">
        <v>4.8515926991709486E-2</v>
      </c>
      <c r="K11" s="78"/>
      <c r="L11" s="80"/>
      <c r="M11" s="78">
        <v>243821.8092800001</v>
      </c>
      <c r="N11" s="70"/>
      <c r="O11" s="79">
        <f>M11/$M$11</f>
        <v>1</v>
      </c>
      <c r="P11" s="79">
        <f>M11/'סכום נכסי הקרן'!$C$42</f>
        <v>0.27592770211536832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208</v>
      </c>
      <c r="C12" s="72"/>
      <c r="D12" s="72"/>
      <c r="E12" s="72"/>
      <c r="F12" s="72"/>
      <c r="G12" s="81">
        <v>8.6978948661499338</v>
      </c>
      <c r="H12" s="72"/>
      <c r="I12" s="72"/>
      <c r="J12" s="97">
        <v>4.8515926991709486E-2</v>
      </c>
      <c r="K12" s="81"/>
      <c r="L12" s="83"/>
      <c r="M12" s="81">
        <v>243821.8092800001</v>
      </c>
      <c r="N12" s="72"/>
      <c r="O12" s="82">
        <f t="shared" ref="O12:O75" si="0">M12/$M$11</f>
        <v>1</v>
      </c>
      <c r="P12" s="82">
        <f>M12/'סכום נכסי הקרן'!$C$42</f>
        <v>0.27592770211536832</v>
      </c>
    </row>
    <row r="13" spans="2:72">
      <c r="B13" s="93" t="s">
        <v>48</v>
      </c>
      <c r="C13" s="72"/>
      <c r="D13" s="72"/>
      <c r="E13" s="72"/>
      <c r="F13" s="72"/>
      <c r="G13" s="81">
        <v>8.6978948661499338</v>
      </c>
      <c r="H13" s="72"/>
      <c r="I13" s="72"/>
      <c r="J13" s="97">
        <v>4.8515926991709486E-2</v>
      </c>
      <c r="K13" s="81"/>
      <c r="L13" s="83"/>
      <c r="M13" s="81">
        <v>243821.8092800001</v>
      </c>
      <c r="N13" s="72"/>
      <c r="O13" s="82">
        <f t="shared" si="0"/>
        <v>1</v>
      </c>
      <c r="P13" s="82">
        <f>M13/'סכום נכסי הקרן'!$C$42</f>
        <v>0.27592770211536832</v>
      </c>
    </row>
    <row r="14" spans="2:72">
      <c r="B14" s="77" t="s">
        <v>390</v>
      </c>
      <c r="C14" s="74" t="s">
        <v>391</v>
      </c>
      <c r="D14" s="74" t="s">
        <v>241</v>
      </c>
      <c r="E14" s="74"/>
      <c r="F14" s="98">
        <v>40148</v>
      </c>
      <c r="G14" s="84">
        <v>3.7700000000000005</v>
      </c>
      <c r="H14" s="87" t="s">
        <v>141</v>
      </c>
      <c r="I14" s="88">
        <v>4.8000000000000001E-2</v>
      </c>
      <c r="J14" s="88">
        <v>4.8499999999999995E-2</v>
      </c>
      <c r="K14" s="84">
        <v>61000.000000000007</v>
      </c>
      <c r="L14" s="86">
        <v>110.35326499999999</v>
      </c>
      <c r="M14" s="84">
        <v>67.309370000000015</v>
      </c>
      <c r="N14" s="74"/>
      <c r="O14" s="85">
        <f t="shared" si="0"/>
        <v>2.7605967734700579E-4</v>
      </c>
      <c r="P14" s="85">
        <f>M14/'סכום נכסי הקרן'!$C$42</f>
        <v>7.6172512417069309E-5</v>
      </c>
    </row>
    <row r="15" spans="2:72">
      <c r="B15" s="77" t="s">
        <v>392</v>
      </c>
      <c r="C15" s="74" t="s">
        <v>393</v>
      </c>
      <c r="D15" s="74" t="s">
        <v>241</v>
      </c>
      <c r="E15" s="74"/>
      <c r="F15" s="98">
        <v>40452</v>
      </c>
      <c r="G15" s="84">
        <v>4.4000000000000004</v>
      </c>
      <c r="H15" s="87" t="s">
        <v>141</v>
      </c>
      <c r="I15" s="88">
        <v>4.8000000000000001E-2</v>
      </c>
      <c r="J15" s="88">
        <v>4.8600000000000004E-2</v>
      </c>
      <c r="K15" s="84">
        <v>476000.00000000006</v>
      </c>
      <c r="L15" s="86">
        <v>109.12093900000001</v>
      </c>
      <c r="M15" s="84">
        <v>519.35760000000005</v>
      </c>
      <c r="N15" s="74"/>
      <c r="O15" s="85">
        <f t="shared" si="0"/>
        <v>2.1300703228052096E-3</v>
      </c>
      <c r="P15" s="85">
        <f>M15/'סכום נכסי הקרן'!$C$42</f>
        <v>5.8774540951578237E-4</v>
      </c>
    </row>
    <row r="16" spans="2:72">
      <c r="B16" s="77" t="s">
        <v>394</v>
      </c>
      <c r="C16" s="74" t="s">
        <v>395</v>
      </c>
      <c r="D16" s="74" t="s">
        <v>241</v>
      </c>
      <c r="E16" s="74"/>
      <c r="F16" s="98">
        <v>40909</v>
      </c>
      <c r="G16" s="84">
        <v>5.4200000000000008</v>
      </c>
      <c r="H16" s="87" t="s">
        <v>141</v>
      </c>
      <c r="I16" s="88">
        <v>4.8000000000000001E-2</v>
      </c>
      <c r="J16" s="88">
        <v>4.8500000000000015E-2</v>
      </c>
      <c r="K16" s="84">
        <v>844000.00000000012</v>
      </c>
      <c r="L16" s="86">
        <v>104.49906</v>
      </c>
      <c r="M16" s="84">
        <v>882.00256999999999</v>
      </c>
      <c r="N16" s="74"/>
      <c r="O16" s="85">
        <f t="shared" si="0"/>
        <v>3.617406386264347E-3</v>
      </c>
      <c r="P16" s="85">
        <f>M16/'סכום נכסי הקרן'!$C$42</f>
        <v>9.9814263177937972E-4</v>
      </c>
    </row>
    <row r="17" spans="2:16">
      <c r="B17" s="77" t="s">
        <v>396</v>
      </c>
      <c r="C17" s="74">
        <v>8790</v>
      </c>
      <c r="D17" s="74" t="s">
        <v>241</v>
      </c>
      <c r="E17" s="74"/>
      <c r="F17" s="98">
        <v>41030</v>
      </c>
      <c r="G17" s="84">
        <v>5.61</v>
      </c>
      <c r="H17" s="87" t="s">
        <v>141</v>
      </c>
      <c r="I17" s="88">
        <v>4.8000000000000001E-2</v>
      </c>
      <c r="J17" s="88">
        <v>4.8600000000000004E-2</v>
      </c>
      <c r="K17" s="84">
        <v>580000.00000000012</v>
      </c>
      <c r="L17" s="86">
        <v>104.885368</v>
      </c>
      <c r="M17" s="84">
        <v>608.51751000000013</v>
      </c>
      <c r="N17" s="74"/>
      <c r="O17" s="85">
        <f t="shared" si="0"/>
        <v>2.495746839862019E-3</v>
      </c>
      <c r="P17" s="85">
        <f>M17/'סכום נכסי הקרן'!$C$42</f>
        <v>6.8864569058481903E-4</v>
      </c>
    </row>
    <row r="18" spans="2:16">
      <c r="B18" s="77" t="s">
        <v>397</v>
      </c>
      <c r="C18" s="74" t="s">
        <v>398</v>
      </c>
      <c r="D18" s="74" t="s">
        <v>241</v>
      </c>
      <c r="E18" s="74"/>
      <c r="F18" s="98">
        <v>41091</v>
      </c>
      <c r="G18" s="84">
        <v>5.7799999999999994</v>
      </c>
      <c r="H18" s="87" t="s">
        <v>141</v>
      </c>
      <c r="I18" s="88">
        <v>4.8000000000000001E-2</v>
      </c>
      <c r="J18" s="88">
        <v>4.8599999999999997E-2</v>
      </c>
      <c r="K18" s="84">
        <v>1278000.0000000002</v>
      </c>
      <c r="L18" s="86">
        <v>103.166574</v>
      </c>
      <c r="M18" s="84">
        <v>1318.9175600000003</v>
      </c>
      <c r="N18" s="74"/>
      <c r="O18" s="85">
        <f t="shared" si="0"/>
        <v>5.409350229557938E-3</v>
      </c>
      <c r="P18" s="85">
        <f>M18/'סכום נכסי הקרן'!$C$42</f>
        <v>1.4925895787791621E-3</v>
      </c>
    </row>
    <row r="19" spans="2:16">
      <c r="B19" s="77" t="s">
        <v>399</v>
      </c>
      <c r="C19" s="74">
        <v>8793</v>
      </c>
      <c r="D19" s="74" t="s">
        <v>241</v>
      </c>
      <c r="E19" s="74"/>
      <c r="F19" s="98">
        <v>41122</v>
      </c>
      <c r="G19" s="84">
        <v>5.87</v>
      </c>
      <c r="H19" s="87" t="s">
        <v>141</v>
      </c>
      <c r="I19" s="88">
        <v>4.8000000000000001E-2</v>
      </c>
      <c r="J19" s="88">
        <v>4.8499999999999995E-2</v>
      </c>
      <c r="K19" s="84">
        <v>3291000.0000000005</v>
      </c>
      <c r="L19" s="86">
        <v>103.088223</v>
      </c>
      <c r="M19" s="84">
        <v>3392.6332300000004</v>
      </c>
      <c r="N19" s="74"/>
      <c r="O19" s="85">
        <f t="shared" si="0"/>
        <v>1.3914396091220733E-2</v>
      </c>
      <c r="P19" s="85">
        <f>M19/'סכום נכסי הקרן'!$C$42</f>
        <v>3.8393673397735997E-3</v>
      </c>
    </row>
    <row r="20" spans="2:16">
      <c r="B20" s="77" t="s">
        <v>400</v>
      </c>
      <c r="C20" s="74" t="s">
        <v>401</v>
      </c>
      <c r="D20" s="74" t="s">
        <v>241</v>
      </c>
      <c r="E20" s="74"/>
      <c r="F20" s="98">
        <v>41154</v>
      </c>
      <c r="G20" s="84">
        <v>5.9500000000000011</v>
      </c>
      <c r="H20" s="87" t="s">
        <v>141</v>
      </c>
      <c r="I20" s="88">
        <v>4.8000000000000001E-2</v>
      </c>
      <c r="J20" s="88">
        <v>4.8600000000000011E-2</v>
      </c>
      <c r="K20" s="84">
        <v>683000.00000000012</v>
      </c>
      <c r="L20" s="86">
        <v>102.576374</v>
      </c>
      <c r="M20" s="84">
        <v>700.59681999999998</v>
      </c>
      <c r="N20" s="74"/>
      <c r="O20" s="85">
        <f t="shared" si="0"/>
        <v>2.873396855141242E-3</v>
      </c>
      <c r="P20" s="85">
        <f>M20/'סכום נכסי הקרן'!$C$42</f>
        <v>7.9284979150464881E-4</v>
      </c>
    </row>
    <row r="21" spans="2:16">
      <c r="B21" s="77" t="s">
        <v>402</v>
      </c>
      <c r="C21" s="74" t="s">
        <v>403</v>
      </c>
      <c r="D21" s="74" t="s">
        <v>241</v>
      </c>
      <c r="E21" s="74"/>
      <c r="F21" s="98">
        <v>41184</v>
      </c>
      <c r="G21" s="84">
        <v>5.89</v>
      </c>
      <c r="H21" s="87" t="s">
        <v>141</v>
      </c>
      <c r="I21" s="88">
        <v>4.8000000000000001E-2</v>
      </c>
      <c r="J21" s="88">
        <v>4.8600000000000004E-2</v>
      </c>
      <c r="K21" s="84">
        <v>840000.00000000012</v>
      </c>
      <c r="L21" s="86">
        <v>103.53314399999999</v>
      </c>
      <c r="M21" s="84">
        <v>869.67741000000012</v>
      </c>
      <c r="N21" s="74"/>
      <c r="O21" s="85">
        <f t="shared" si="0"/>
        <v>3.566856519390683E-3</v>
      </c>
      <c r="P21" s="85">
        <f>M21/'סכום נכסי הקרן'!$C$42</f>
        <v>9.8419452317069197E-4</v>
      </c>
    </row>
    <row r="22" spans="2:16">
      <c r="B22" s="77" t="s">
        <v>404</v>
      </c>
      <c r="C22" s="74" t="s">
        <v>405</v>
      </c>
      <c r="D22" s="74" t="s">
        <v>241</v>
      </c>
      <c r="E22" s="74"/>
      <c r="F22" s="98">
        <v>41214</v>
      </c>
      <c r="G22" s="84">
        <v>5.9700000000000006</v>
      </c>
      <c r="H22" s="87" t="s">
        <v>141</v>
      </c>
      <c r="I22" s="88">
        <v>4.8000000000000001E-2</v>
      </c>
      <c r="J22" s="88">
        <v>4.8499999999999995E-2</v>
      </c>
      <c r="K22" s="84">
        <v>1077000.0000000002</v>
      </c>
      <c r="L22" s="86">
        <v>103.140044</v>
      </c>
      <c r="M22" s="84">
        <v>1110.8182300000003</v>
      </c>
      <c r="N22" s="74"/>
      <c r="O22" s="85">
        <f t="shared" si="0"/>
        <v>4.5558608283656809E-3</v>
      </c>
      <c r="P22" s="85">
        <f>M22/'סכום נכסי הקרן'!$C$42</f>
        <v>1.2570882095283608E-3</v>
      </c>
    </row>
    <row r="23" spans="2:16">
      <c r="B23" s="77" t="s">
        <v>406</v>
      </c>
      <c r="C23" s="74" t="s">
        <v>407</v>
      </c>
      <c r="D23" s="74" t="s">
        <v>241</v>
      </c>
      <c r="E23" s="74"/>
      <c r="F23" s="98">
        <v>41245</v>
      </c>
      <c r="G23" s="84">
        <v>6.06</v>
      </c>
      <c r="H23" s="87" t="s">
        <v>141</v>
      </c>
      <c r="I23" s="88">
        <v>4.8000000000000001E-2</v>
      </c>
      <c r="J23" s="88">
        <v>4.8599999999999997E-2</v>
      </c>
      <c r="K23" s="84">
        <v>1294000.0000000002</v>
      </c>
      <c r="L23" s="86">
        <v>102.913675</v>
      </c>
      <c r="M23" s="84">
        <v>1331.7027700000003</v>
      </c>
      <c r="N23" s="74"/>
      <c r="O23" s="85">
        <f t="shared" si="0"/>
        <v>5.4617869251831338E-3</v>
      </c>
      <c r="P23" s="85">
        <f>M23/'סכום נכסי הקרן'!$C$42</f>
        <v>1.5070583157095455E-3</v>
      </c>
    </row>
    <row r="24" spans="2:16">
      <c r="B24" s="77" t="s">
        <v>408</v>
      </c>
      <c r="C24" s="74" t="s">
        <v>409</v>
      </c>
      <c r="D24" s="74" t="s">
        <v>241</v>
      </c>
      <c r="E24" s="74"/>
      <c r="F24" s="98">
        <v>41275</v>
      </c>
      <c r="G24" s="84">
        <v>6.14</v>
      </c>
      <c r="H24" s="87" t="s">
        <v>141</v>
      </c>
      <c r="I24" s="88">
        <v>4.8000000000000001E-2</v>
      </c>
      <c r="J24" s="88">
        <v>4.8499999999999995E-2</v>
      </c>
      <c r="K24" s="84">
        <v>777000.00000000012</v>
      </c>
      <c r="L24" s="86">
        <v>103.000595</v>
      </c>
      <c r="M24" s="84">
        <v>800.31838000000016</v>
      </c>
      <c r="N24" s="74"/>
      <c r="O24" s="85">
        <f t="shared" si="0"/>
        <v>3.2823904570445151E-3</v>
      </c>
      <c r="P24" s="85">
        <f>M24/'סכום נכסי הקרן'!$C$42</f>
        <v>9.0570245625770673E-4</v>
      </c>
    </row>
    <row r="25" spans="2:16">
      <c r="B25" s="77" t="s">
        <v>410</v>
      </c>
      <c r="C25" s="74" t="s">
        <v>411</v>
      </c>
      <c r="D25" s="74" t="s">
        <v>241</v>
      </c>
      <c r="E25" s="74"/>
      <c r="F25" s="98">
        <v>41306</v>
      </c>
      <c r="G25" s="84">
        <v>6.2300000000000013</v>
      </c>
      <c r="H25" s="87" t="s">
        <v>141</v>
      </c>
      <c r="I25" s="88">
        <v>4.8000000000000001E-2</v>
      </c>
      <c r="J25" s="88">
        <v>4.8500000000000008E-2</v>
      </c>
      <c r="K25" s="84">
        <v>1227000.0000000002</v>
      </c>
      <c r="L25" s="86">
        <v>102.40086599999999</v>
      </c>
      <c r="M25" s="84">
        <v>1256.4573799999998</v>
      </c>
      <c r="N25" s="74"/>
      <c r="O25" s="85">
        <f t="shared" si="0"/>
        <v>5.1531788059086597E-3</v>
      </c>
      <c r="P25" s="85">
        <f>M25/'סכום נכסי הקרן'!$C$42</f>
        <v>1.421904786503994E-3</v>
      </c>
    </row>
    <row r="26" spans="2:16">
      <c r="B26" s="77" t="s">
        <v>412</v>
      </c>
      <c r="C26" s="74" t="s">
        <v>413</v>
      </c>
      <c r="D26" s="74" t="s">
        <v>241</v>
      </c>
      <c r="E26" s="74"/>
      <c r="F26" s="98">
        <v>41334</v>
      </c>
      <c r="G26" s="84">
        <v>6.3099999999999987</v>
      </c>
      <c r="H26" s="87" t="s">
        <v>141</v>
      </c>
      <c r="I26" s="88">
        <v>4.8000000000000001E-2</v>
      </c>
      <c r="J26" s="88">
        <v>4.8599999999999997E-2</v>
      </c>
      <c r="K26" s="84">
        <v>1171000.0000000002</v>
      </c>
      <c r="L26" s="86">
        <v>102.174989</v>
      </c>
      <c r="M26" s="84">
        <v>1196.4691100000002</v>
      </c>
      <c r="N26" s="74"/>
      <c r="O26" s="85">
        <f t="shared" si="0"/>
        <v>4.9071455647595455E-3</v>
      </c>
      <c r="P26" s="85">
        <f>M26/'סכום נכסי הקרן'!$C$42</f>
        <v>1.3540173996297227E-3</v>
      </c>
    </row>
    <row r="27" spans="2:16">
      <c r="B27" s="77" t="s">
        <v>414</v>
      </c>
      <c r="C27" s="74" t="s">
        <v>415</v>
      </c>
      <c r="D27" s="74" t="s">
        <v>241</v>
      </c>
      <c r="E27" s="74"/>
      <c r="F27" s="98">
        <v>41366</v>
      </c>
      <c r="G27" s="84">
        <v>6.2399999999999984</v>
      </c>
      <c r="H27" s="87" t="s">
        <v>141</v>
      </c>
      <c r="I27" s="88">
        <v>4.8000000000000001E-2</v>
      </c>
      <c r="J27" s="88">
        <v>4.8600000000000004E-2</v>
      </c>
      <c r="K27" s="84">
        <v>904000.00000000012</v>
      </c>
      <c r="L27" s="86">
        <v>104.205099</v>
      </c>
      <c r="M27" s="84">
        <v>942.02115000000015</v>
      </c>
      <c r="N27" s="74"/>
      <c r="O27" s="85">
        <f t="shared" si="0"/>
        <v>3.8635639395087984E-3</v>
      </c>
      <c r="P27" s="85">
        <f>M27/'סכום נכסי הקרן'!$C$42</f>
        <v>1.0660643198044627E-3</v>
      </c>
    </row>
    <row r="28" spans="2:16">
      <c r="B28" s="77" t="s">
        <v>416</v>
      </c>
      <c r="C28" s="74">
        <v>2704</v>
      </c>
      <c r="D28" s="74" t="s">
        <v>241</v>
      </c>
      <c r="E28" s="74"/>
      <c r="F28" s="98">
        <v>41395</v>
      </c>
      <c r="G28" s="84">
        <v>6.32</v>
      </c>
      <c r="H28" s="87" t="s">
        <v>141</v>
      </c>
      <c r="I28" s="88">
        <v>4.8000000000000001E-2</v>
      </c>
      <c r="J28" s="88">
        <v>4.8600000000000004E-2</v>
      </c>
      <c r="K28" s="84">
        <v>925000.00000000012</v>
      </c>
      <c r="L28" s="86">
        <v>103.59622400000001</v>
      </c>
      <c r="M28" s="84">
        <v>958.2653600000001</v>
      </c>
      <c r="N28" s="74"/>
      <c r="O28" s="85">
        <f t="shared" si="0"/>
        <v>3.930187224964553E-3</v>
      </c>
      <c r="P28" s="85">
        <f>M28/'סכום נכסי הקרן'!$C$42</f>
        <v>1.0844475298676453E-3</v>
      </c>
    </row>
    <row r="29" spans="2:16">
      <c r="B29" s="77" t="s">
        <v>417</v>
      </c>
      <c r="C29" s="74" t="s">
        <v>418</v>
      </c>
      <c r="D29" s="74" t="s">
        <v>241</v>
      </c>
      <c r="E29" s="74"/>
      <c r="F29" s="98">
        <v>41427</v>
      </c>
      <c r="G29" s="84">
        <v>6.410000000000001</v>
      </c>
      <c r="H29" s="87" t="s">
        <v>141</v>
      </c>
      <c r="I29" s="88">
        <v>4.8000000000000001E-2</v>
      </c>
      <c r="J29" s="88">
        <v>4.8599999999999997E-2</v>
      </c>
      <c r="K29" s="84">
        <v>1145000.0000000002</v>
      </c>
      <c r="L29" s="86">
        <v>102.770352</v>
      </c>
      <c r="M29" s="84">
        <v>1176.7227000000003</v>
      </c>
      <c r="N29" s="74"/>
      <c r="O29" s="85">
        <f t="shared" si="0"/>
        <v>4.8261585109011943E-3</v>
      </c>
      <c r="P29" s="85">
        <f>M29/'סכום נכסי הקרן'!$C$42</f>
        <v>1.3316708279574943E-3</v>
      </c>
    </row>
    <row r="30" spans="2:16">
      <c r="B30" s="77" t="s">
        <v>419</v>
      </c>
      <c r="C30" s="74">
        <v>8805</v>
      </c>
      <c r="D30" s="74" t="s">
        <v>241</v>
      </c>
      <c r="E30" s="74"/>
      <c r="F30" s="98">
        <v>41487</v>
      </c>
      <c r="G30" s="84">
        <v>6.58</v>
      </c>
      <c r="H30" s="87" t="s">
        <v>141</v>
      </c>
      <c r="I30" s="88">
        <v>4.8000000000000001E-2</v>
      </c>
      <c r="J30" s="88">
        <v>4.8499999999999995E-2</v>
      </c>
      <c r="K30" s="84">
        <v>1405000.0000000002</v>
      </c>
      <c r="L30" s="86">
        <v>101.067689</v>
      </c>
      <c r="M30" s="84">
        <v>1420.0073600000003</v>
      </c>
      <c r="N30" s="74"/>
      <c r="O30" s="85">
        <f t="shared" si="0"/>
        <v>5.8239554705678204E-3</v>
      </c>
      <c r="P30" s="85">
        <f>M30/'סכום נכסי הקרן'!$C$42</f>
        <v>1.6069906502160073E-3</v>
      </c>
    </row>
    <row r="31" spans="2:16">
      <c r="B31" s="77" t="s">
        <v>420</v>
      </c>
      <c r="C31" s="74">
        <v>8806</v>
      </c>
      <c r="D31" s="74" t="s">
        <v>241</v>
      </c>
      <c r="E31" s="74"/>
      <c r="F31" s="98">
        <v>41518</v>
      </c>
      <c r="G31" s="84">
        <v>6.66</v>
      </c>
      <c r="H31" s="87" t="s">
        <v>141</v>
      </c>
      <c r="I31" s="88">
        <v>4.8000000000000001E-2</v>
      </c>
      <c r="J31" s="88">
        <v>4.8500000000000008E-2</v>
      </c>
      <c r="K31" s="84">
        <v>498000.00000000006</v>
      </c>
      <c r="L31" s="86">
        <v>100.38648499999999</v>
      </c>
      <c r="M31" s="84">
        <v>499.90659000000011</v>
      </c>
      <c r="N31" s="74"/>
      <c r="O31" s="85">
        <f t="shared" si="0"/>
        <v>2.0502948094602864E-3</v>
      </c>
      <c r="P31" s="85">
        <f>M31/'סכום נכסי הקרן'!$C$42</f>
        <v>5.6573313543344377E-4</v>
      </c>
    </row>
    <row r="32" spans="2:16">
      <c r="B32" s="77" t="s">
        <v>421</v>
      </c>
      <c r="C32" s="74" t="s">
        <v>422</v>
      </c>
      <c r="D32" s="74" t="s">
        <v>241</v>
      </c>
      <c r="E32" s="74"/>
      <c r="F32" s="98">
        <v>41548</v>
      </c>
      <c r="G32" s="84">
        <v>6.59</v>
      </c>
      <c r="H32" s="87" t="s">
        <v>141</v>
      </c>
      <c r="I32" s="88">
        <v>4.8000000000000001E-2</v>
      </c>
      <c r="J32" s="88">
        <v>4.8500000000000008E-2</v>
      </c>
      <c r="K32" s="84">
        <v>2035000.0000000002</v>
      </c>
      <c r="L32" s="86">
        <v>102.38486</v>
      </c>
      <c r="M32" s="84">
        <v>2083.6579200000006</v>
      </c>
      <c r="N32" s="74"/>
      <c r="O32" s="85">
        <f t="shared" si="0"/>
        <v>8.5458225667055451E-3</v>
      </c>
      <c r="P32" s="85">
        <f>M32/'סכום נכסי הקרן'!$C$42</f>
        <v>2.3580291835167203E-3</v>
      </c>
    </row>
    <row r="33" spans="2:16">
      <c r="B33" s="77" t="s">
        <v>423</v>
      </c>
      <c r="C33" s="74" t="s">
        <v>424</v>
      </c>
      <c r="D33" s="74" t="s">
        <v>241</v>
      </c>
      <c r="E33" s="74"/>
      <c r="F33" s="98">
        <v>41579</v>
      </c>
      <c r="G33" s="84">
        <v>6.67</v>
      </c>
      <c r="H33" s="87" t="s">
        <v>141</v>
      </c>
      <c r="I33" s="88">
        <v>4.8000000000000001E-2</v>
      </c>
      <c r="J33" s="88">
        <v>4.8499999999999995E-2</v>
      </c>
      <c r="K33" s="84">
        <v>1656000.0000000002</v>
      </c>
      <c r="L33" s="86">
        <v>101.979117</v>
      </c>
      <c r="M33" s="84">
        <v>1688.9063700000004</v>
      </c>
      <c r="N33" s="74"/>
      <c r="O33" s="85">
        <f t="shared" si="0"/>
        <v>6.9268059940466361E-3</v>
      </c>
      <c r="P33" s="85">
        <f>M33/'סכום נכסי הקרן'!$C$42</f>
        <v>1.911297660936248E-3</v>
      </c>
    </row>
    <row r="34" spans="2:16">
      <c r="B34" s="77" t="s">
        <v>425</v>
      </c>
      <c r="C34" s="74" t="s">
        <v>426</v>
      </c>
      <c r="D34" s="74" t="s">
        <v>241</v>
      </c>
      <c r="E34" s="74"/>
      <c r="F34" s="98">
        <v>41609</v>
      </c>
      <c r="G34" s="84">
        <v>6.75</v>
      </c>
      <c r="H34" s="87" t="s">
        <v>141</v>
      </c>
      <c r="I34" s="88">
        <v>4.8000000000000001E-2</v>
      </c>
      <c r="J34" s="88">
        <v>4.8500000000000008E-2</v>
      </c>
      <c r="K34" s="84">
        <v>1765000.0000000002</v>
      </c>
      <c r="L34" s="86">
        <v>101.579578</v>
      </c>
      <c r="M34" s="84">
        <v>1793.2636900000005</v>
      </c>
      <c r="N34" s="74"/>
      <c r="O34" s="85">
        <f t="shared" si="0"/>
        <v>7.3548124972719411E-3</v>
      </c>
      <c r="P34" s="85">
        <f>M34/'סכום נכסי הקרן'!$C$42</f>
        <v>2.0293965118616405E-3</v>
      </c>
    </row>
    <row r="35" spans="2:16">
      <c r="B35" s="77" t="s">
        <v>427</v>
      </c>
      <c r="C35" s="74" t="s">
        <v>428</v>
      </c>
      <c r="D35" s="74" t="s">
        <v>241</v>
      </c>
      <c r="E35" s="74"/>
      <c r="F35" s="98">
        <v>41672</v>
      </c>
      <c r="G35" s="84">
        <v>6.92</v>
      </c>
      <c r="H35" s="87" t="s">
        <v>141</v>
      </c>
      <c r="I35" s="88">
        <v>4.8000000000000001E-2</v>
      </c>
      <c r="J35" s="88">
        <v>4.8500000000000008E-2</v>
      </c>
      <c r="K35" s="84">
        <v>941000.00000000012</v>
      </c>
      <c r="L35" s="86">
        <v>100.777045</v>
      </c>
      <c r="M35" s="84">
        <v>948.30036000000007</v>
      </c>
      <c r="N35" s="74"/>
      <c r="O35" s="85">
        <f t="shared" si="0"/>
        <v>3.8893172140765753E-3</v>
      </c>
      <c r="P35" s="85">
        <f>M35/'סכום נכסי הקרן'!$C$42</f>
        <v>1.0731703616778956E-3</v>
      </c>
    </row>
    <row r="36" spans="2:16">
      <c r="B36" s="77" t="s">
        <v>429</v>
      </c>
      <c r="C36" s="74" t="s">
        <v>430</v>
      </c>
      <c r="D36" s="74" t="s">
        <v>241</v>
      </c>
      <c r="E36" s="74"/>
      <c r="F36" s="98">
        <v>41700</v>
      </c>
      <c r="G36" s="84">
        <v>7</v>
      </c>
      <c r="H36" s="87" t="s">
        <v>141</v>
      </c>
      <c r="I36" s="88">
        <v>4.8000000000000001E-2</v>
      </c>
      <c r="J36" s="88">
        <v>4.8599999999999997E-2</v>
      </c>
      <c r="K36" s="84">
        <v>1915000.0000000002</v>
      </c>
      <c r="L36" s="86">
        <v>100.763704</v>
      </c>
      <c r="M36" s="84">
        <v>1929.6282600000002</v>
      </c>
      <c r="N36" s="74"/>
      <c r="O36" s="85">
        <f t="shared" si="0"/>
        <v>7.9140921220220029E-3</v>
      </c>
      <c r="P36" s="85">
        <f>M36/'סכום נכסי הקרן'!$C$42</f>
        <v>2.1837172535588705E-3</v>
      </c>
    </row>
    <row r="37" spans="2:16">
      <c r="B37" s="77" t="s">
        <v>431</v>
      </c>
      <c r="C37" s="74" t="s">
        <v>432</v>
      </c>
      <c r="D37" s="74" t="s">
        <v>241</v>
      </c>
      <c r="E37" s="74"/>
      <c r="F37" s="98">
        <v>41730</v>
      </c>
      <c r="G37" s="84">
        <v>6.92</v>
      </c>
      <c r="H37" s="87" t="s">
        <v>141</v>
      </c>
      <c r="I37" s="88">
        <v>4.8000000000000001E-2</v>
      </c>
      <c r="J37" s="88">
        <v>4.8500000000000008E-2</v>
      </c>
      <c r="K37" s="84">
        <v>2708000.0000000005</v>
      </c>
      <c r="L37" s="86">
        <v>102.986357</v>
      </c>
      <c r="M37" s="84">
        <v>2788.8774400000002</v>
      </c>
      <c r="N37" s="74"/>
      <c r="O37" s="85">
        <f t="shared" si="0"/>
        <v>1.1438178759461624E-2</v>
      </c>
      <c r="P37" s="85">
        <f>M37/'סכום נכסי הקרן'!$C$42</f>
        <v>3.1561103814830602E-3</v>
      </c>
    </row>
    <row r="38" spans="2:16">
      <c r="B38" s="77" t="s">
        <v>433</v>
      </c>
      <c r="C38" s="74" t="s">
        <v>434</v>
      </c>
      <c r="D38" s="74" t="s">
        <v>241</v>
      </c>
      <c r="E38" s="74"/>
      <c r="F38" s="98">
        <v>41760</v>
      </c>
      <c r="G38" s="84">
        <v>7</v>
      </c>
      <c r="H38" s="87" t="s">
        <v>141</v>
      </c>
      <c r="I38" s="88">
        <v>4.8000000000000001E-2</v>
      </c>
      <c r="J38" s="88">
        <v>4.8599999999999997E-2</v>
      </c>
      <c r="K38" s="84">
        <v>1216000.0000000002</v>
      </c>
      <c r="L38" s="86">
        <v>102.278014</v>
      </c>
      <c r="M38" s="84">
        <v>1243.7005600000002</v>
      </c>
      <c r="N38" s="74"/>
      <c r="O38" s="85">
        <f t="shared" si="0"/>
        <v>5.1008585477755981E-3</v>
      </c>
      <c r="P38" s="85">
        <f>M38/'סכום נכסי הקרן'!$C$42</f>
        <v>1.4074681779032555E-3</v>
      </c>
    </row>
    <row r="39" spans="2:16">
      <c r="B39" s="77" t="s">
        <v>435</v>
      </c>
      <c r="C39" s="74" t="s">
        <v>436</v>
      </c>
      <c r="D39" s="74" t="s">
        <v>241</v>
      </c>
      <c r="E39" s="74"/>
      <c r="F39" s="98">
        <v>41791</v>
      </c>
      <c r="G39" s="84">
        <v>7.080000000000001</v>
      </c>
      <c r="H39" s="87" t="s">
        <v>141</v>
      </c>
      <c r="I39" s="88">
        <v>4.8000000000000001E-2</v>
      </c>
      <c r="J39" s="88">
        <v>4.8500000000000008E-2</v>
      </c>
      <c r="K39" s="84">
        <v>1451000.0000000002</v>
      </c>
      <c r="L39" s="86">
        <v>101.76853699999999</v>
      </c>
      <c r="M39" s="84">
        <v>1476.7451799999999</v>
      </c>
      <c r="N39" s="74"/>
      <c r="O39" s="85">
        <f t="shared" si="0"/>
        <v>6.056657459645602E-3</v>
      </c>
      <c r="P39" s="85">
        <f>M39/'סכום נכסי הקרן'!$C$42</f>
        <v>1.6711995753399152E-3</v>
      </c>
    </row>
    <row r="40" spans="2:16">
      <c r="B40" s="77" t="s">
        <v>437</v>
      </c>
      <c r="C40" s="74" t="s">
        <v>438</v>
      </c>
      <c r="D40" s="74" t="s">
        <v>241</v>
      </c>
      <c r="E40" s="74"/>
      <c r="F40" s="98">
        <v>41821</v>
      </c>
      <c r="G40" s="84">
        <v>7.1700000000000026</v>
      </c>
      <c r="H40" s="87" t="s">
        <v>141</v>
      </c>
      <c r="I40" s="88">
        <v>4.8000000000000001E-2</v>
      </c>
      <c r="J40" s="88">
        <v>4.8500000000000015E-2</v>
      </c>
      <c r="K40" s="84">
        <v>1653000.0000000002</v>
      </c>
      <c r="L40" s="86">
        <v>101.27319300000001</v>
      </c>
      <c r="M40" s="84">
        <v>1674.0491299999999</v>
      </c>
      <c r="N40" s="74"/>
      <c r="O40" s="85">
        <f t="shared" si="0"/>
        <v>6.865871166092264E-3</v>
      </c>
      <c r="P40" s="85">
        <f>M40/'סכום נכסי הקרן'!$C$42</f>
        <v>1.8944840538800028E-3</v>
      </c>
    </row>
    <row r="41" spans="2:16">
      <c r="B41" s="77" t="s">
        <v>439</v>
      </c>
      <c r="C41" s="74" t="s">
        <v>440</v>
      </c>
      <c r="D41" s="74" t="s">
        <v>241</v>
      </c>
      <c r="E41" s="74"/>
      <c r="F41" s="98">
        <v>41852</v>
      </c>
      <c r="G41" s="84">
        <v>7.25</v>
      </c>
      <c r="H41" s="87" t="s">
        <v>141</v>
      </c>
      <c r="I41" s="88">
        <v>4.8000000000000001E-2</v>
      </c>
      <c r="J41" s="88">
        <v>4.8500000000000008E-2</v>
      </c>
      <c r="K41" s="84">
        <v>1436000.0000000002</v>
      </c>
      <c r="L41" s="86">
        <v>100.782968</v>
      </c>
      <c r="M41" s="84">
        <v>1447.2627500000003</v>
      </c>
      <c r="N41" s="74"/>
      <c r="O41" s="85">
        <f t="shared" si="0"/>
        <v>5.9357395233581942E-3</v>
      </c>
      <c r="P41" s="85">
        <f>M41/'סכום נכסי הקרן'!$C$42</f>
        <v>1.6378349670355982E-3</v>
      </c>
    </row>
    <row r="42" spans="2:16">
      <c r="B42" s="77" t="s">
        <v>441</v>
      </c>
      <c r="C42" s="74" t="s">
        <v>442</v>
      </c>
      <c r="D42" s="74" t="s">
        <v>241</v>
      </c>
      <c r="E42" s="74"/>
      <c r="F42" s="98">
        <v>41945</v>
      </c>
      <c r="G42" s="84">
        <v>7.330000000000001</v>
      </c>
      <c r="H42" s="87" t="s">
        <v>141</v>
      </c>
      <c r="I42" s="88">
        <v>4.8000000000000001E-2</v>
      </c>
      <c r="J42" s="88">
        <v>4.8500000000000008E-2</v>
      </c>
      <c r="K42" s="84">
        <v>1303000.0000000002</v>
      </c>
      <c r="L42" s="86">
        <v>102.06344199999999</v>
      </c>
      <c r="M42" s="84">
        <v>1329.8917000000001</v>
      </c>
      <c r="N42" s="74"/>
      <c r="O42" s="85">
        <f t="shared" si="0"/>
        <v>5.4543590826724572E-3</v>
      </c>
      <c r="P42" s="85">
        <f>M42/'סכום נכסי הקרן'!$C$42</f>
        <v>1.5050087681938995E-3</v>
      </c>
    </row>
    <row r="43" spans="2:16">
      <c r="B43" s="77" t="s">
        <v>443</v>
      </c>
      <c r="C43" s="74" t="s">
        <v>444</v>
      </c>
      <c r="D43" s="74" t="s">
        <v>241</v>
      </c>
      <c r="E43" s="74"/>
      <c r="F43" s="98">
        <v>41974</v>
      </c>
      <c r="G43" s="84">
        <v>7.410000000000001</v>
      </c>
      <c r="H43" s="87" t="s">
        <v>141</v>
      </c>
      <c r="I43" s="88">
        <v>4.8000000000000001E-2</v>
      </c>
      <c r="J43" s="88">
        <v>4.8500000000000008E-2</v>
      </c>
      <c r="K43" s="84">
        <v>330000.00000000006</v>
      </c>
      <c r="L43" s="86">
        <v>101.58105500000001</v>
      </c>
      <c r="M43" s="84">
        <v>335.22755000000006</v>
      </c>
      <c r="N43" s="74"/>
      <c r="O43" s="85">
        <f t="shared" si="0"/>
        <v>1.3748874679829458E-3</v>
      </c>
      <c r="P43" s="85">
        <f>M43/'סכום נכסי הקרן'!$C$42</f>
        <v>3.7936953970775132E-4</v>
      </c>
    </row>
    <row r="44" spans="2:16">
      <c r="B44" s="77" t="s">
        <v>445</v>
      </c>
      <c r="C44" s="74" t="s">
        <v>446</v>
      </c>
      <c r="D44" s="74" t="s">
        <v>241</v>
      </c>
      <c r="E44" s="74"/>
      <c r="F44" s="98">
        <v>42005</v>
      </c>
      <c r="G44" s="84">
        <v>7.5000000000000027</v>
      </c>
      <c r="H44" s="87" t="s">
        <v>141</v>
      </c>
      <c r="I44" s="88">
        <v>4.8000000000000001E-2</v>
      </c>
      <c r="J44" s="88">
        <v>4.8500000000000015E-2</v>
      </c>
      <c r="K44" s="84">
        <v>1111000.0000000002</v>
      </c>
      <c r="L44" s="86">
        <v>101.181909</v>
      </c>
      <c r="M44" s="84">
        <v>1124.1466399999999</v>
      </c>
      <c r="N44" s="74"/>
      <c r="O44" s="85">
        <f t="shared" si="0"/>
        <v>4.6105253804800224E-3</v>
      </c>
      <c r="P44" s="85">
        <f>M44/'סכום נכסי הקרן'!$C$42</f>
        <v>1.2721716737804369E-3</v>
      </c>
    </row>
    <row r="45" spans="2:16">
      <c r="B45" s="77" t="s">
        <v>447</v>
      </c>
      <c r="C45" s="74" t="s">
        <v>448</v>
      </c>
      <c r="D45" s="74" t="s">
        <v>241</v>
      </c>
      <c r="E45" s="74"/>
      <c r="F45" s="98">
        <v>42036</v>
      </c>
      <c r="G45" s="84">
        <v>7.580000000000001</v>
      </c>
      <c r="H45" s="87" t="s">
        <v>141</v>
      </c>
      <c r="I45" s="88">
        <v>4.8000000000000001E-2</v>
      </c>
      <c r="J45" s="88">
        <v>4.8499999999999995E-2</v>
      </c>
      <c r="K45" s="84">
        <v>1484000.0000000002</v>
      </c>
      <c r="L45" s="86">
        <v>100.778992</v>
      </c>
      <c r="M45" s="84">
        <v>1495.6364700000001</v>
      </c>
      <c r="N45" s="74"/>
      <c r="O45" s="85">
        <f t="shared" si="0"/>
        <v>6.1341373621029982E-3</v>
      </c>
      <c r="P45" s="85">
        <f>M45/'סכום נכסי הקרן'!$C$42</f>
        <v>1.6925784267851074E-3</v>
      </c>
    </row>
    <row r="46" spans="2:16">
      <c r="B46" s="77" t="s">
        <v>449</v>
      </c>
      <c r="C46" s="74" t="s">
        <v>450</v>
      </c>
      <c r="D46" s="74" t="s">
        <v>241</v>
      </c>
      <c r="E46" s="74"/>
      <c r="F46" s="98">
        <v>42064</v>
      </c>
      <c r="G46" s="84">
        <v>7.66</v>
      </c>
      <c r="H46" s="87" t="s">
        <v>141</v>
      </c>
      <c r="I46" s="88">
        <v>4.8000000000000001E-2</v>
      </c>
      <c r="J46" s="88">
        <v>4.8499999999999995E-2</v>
      </c>
      <c r="K46" s="84">
        <v>3368000.0000000005</v>
      </c>
      <c r="L46" s="86">
        <v>101.259197</v>
      </c>
      <c r="M46" s="84">
        <v>3411.0466000000006</v>
      </c>
      <c r="N46" s="74"/>
      <c r="O46" s="85">
        <f t="shared" si="0"/>
        <v>1.398991587369784E-2</v>
      </c>
      <c r="P46" s="85">
        <f>M46/'סכום נכסי הקרן'!$C$42</f>
        <v>3.8602053398167605E-3</v>
      </c>
    </row>
    <row r="47" spans="2:16">
      <c r="B47" s="77" t="s">
        <v>451</v>
      </c>
      <c r="C47" s="74" t="s">
        <v>452</v>
      </c>
      <c r="D47" s="74" t="s">
        <v>241</v>
      </c>
      <c r="E47" s="74"/>
      <c r="F47" s="98">
        <v>42095</v>
      </c>
      <c r="G47" s="84">
        <v>7.5599999999999987</v>
      </c>
      <c r="H47" s="87" t="s">
        <v>141</v>
      </c>
      <c r="I47" s="88">
        <v>4.8000000000000001E-2</v>
      </c>
      <c r="J47" s="88">
        <v>4.8499999999999995E-2</v>
      </c>
      <c r="K47" s="84">
        <v>2183000.0000000005</v>
      </c>
      <c r="L47" s="86">
        <v>104.04189599999999</v>
      </c>
      <c r="M47" s="84">
        <v>2271.2377500000007</v>
      </c>
      <c r="N47" s="74"/>
      <c r="O47" s="85">
        <f t="shared" si="0"/>
        <v>9.3151541968575762E-3</v>
      </c>
      <c r="P47" s="85">
        <f>M47/'סכום נכסי הקרן'!$C$42</f>
        <v>2.5703090923892406E-3</v>
      </c>
    </row>
    <row r="48" spans="2:16">
      <c r="B48" s="77" t="s">
        <v>453</v>
      </c>
      <c r="C48" s="74" t="s">
        <v>454</v>
      </c>
      <c r="D48" s="74" t="s">
        <v>241</v>
      </c>
      <c r="E48" s="74"/>
      <c r="F48" s="98">
        <v>42156</v>
      </c>
      <c r="G48" s="84">
        <v>7.73</v>
      </c>
      <c r="H48" s="87" t="s">
        <v>141</v>
      </c>
      <c r="I48" s="88">
        <v>4.8000000000000001E-2</v>
      </c>
      <c r="J48" s="88">
        <v>4.8499999999999995E-2</v>
      </c>
      <c r="K48" s="84">
        <v>1274000.0000000002</v>
      </c>
      <c r="L48" s="86">
        <v>102.288561</v>
      </c>
      <c r="M48" s="84">
        <v>1303.1504400000001</v>
      </c>
      <c r="N48" s="74"/>
      <c r="O48" s="85">
        <f t="shared" si="0"/>
        <v>5.3446836599571291E-3</v>
      </c>
      <c r="P48" s="85">
        <f>M48/'סכום נכסי הקרן'!$C$42</f>
        <v>1.4747462808255274E-3</v>
      </c>
    </row>
    <row r="49" spans="2:16">
      <c r="B49" s="77" t="s">
        <v>455</v>
      </c>
      <c r="C49" s="74" t="s">
        <v>456</v>
      </c>
      <c r="D49" s="74" t="s">
        <v>241</v>
      </c>
      <c r="E49" s="74"/>
      <c r="F49" s="98">
        <v>42218</v>
      </c>
      <c r="G49" s="84">
        <v>7.9000000000000012</v>
      </c>
      <c r="H49" s="87" t="s">
        <v>141</v>
      </c>
      <c r="I49" s="88">
        <v>4.8000000000000001E-2</v>
      </c>
      <c r="J49" s="88">
        <v>4.8500000000000008E-2</v>
      </c>
      <c r="K49" s="84">
        <v>2538000.0000000005</v>
      </c>
      <c r="L49" s="86">
        <v>100.96122099999999</v>
      </c>
      <c r="M49" s="84">
        <v>2562.3957800000003</v>
      </c>
      <c r="N49" s="74"/>
      <c r="O49" s="85">
        <f t="shared" si="0"/>
        <v>1.0509296881877355E-2</v>
      </c>
      <c r="P49" s="85">
        <f>M49/'סכום נכסי הקרן'!$C$42</f>
        <v>2.8998061394646243E-3</v>
      </c>
    </row>
    <row r="50" spans="2:16">
      <c r="B50" s="77" t="s">
        <v>457</v>
      </c>
      <c r="C50" s="74" t="s">
        <v>458</v>
      </c>
      <c r="D50" s="74" t="s">
        <v>241</v>
      </c>
      <c r="E50" s="74"/>
      <c r="F50" s="98">
        <v>42309</v>
      </c>
      <c r="G50" s="84">
        <v>7.96</v>
      </c>
      <c r="H50" s="87" t="s">
        <v>141</v>
      </c>
      <c r="I50" s="88">
        <v>4.8000000000000001E-2</v>
      </c>
      <c r="J50" s="88">
        <v>4.8499999999999995E-2</v>
      </c>
      <c r="K50" s="84">
        <v>3361000.0000000005</v>
      </c>
      <c r="L50" s="86">
        <v>102.589732</v>
      </c>
      <c r="M50" s="84">
        <v>3448.0408900000007</v>
      </c>
      <c r="N50" s="74"/>
      <c r="O50" s="85">
        <f t="shared" si="0"/>
        <v>1.4141642620822074E-2</v>
      </c>
      <c r="P50" s="85">
        <f>M50/'סכום נכסי הקרן'!$C$42</f>
        <v>3.9020709525001899E-3</v>
      </c>
    </row>
    <row r="51" spans="2:16">
      <c r="B51" s="77" t="s">
        <v>459</v>
      </c>
      <c r="C51" s="74" t="s">
        <v>460</v>
      </c>
      <c r="D51" s="74" t="s">
        <v>241</v>
      </c>
      <c r="E51" s="74"/>
      <c r="F51" s="98">
        <v>42339</v>
      </c>
      <c r="G51" s="84">
        <v>8.0399999999999991</v>
      </c>
      <c r="H51" s="87" t="s">
        <v>141</v>
      </c>
      <c r="I51" s="88">
        <v>4.8000000000000001E-2</v>
      </c>
      <c r="J51" s="88">
        <v>4.8499999999999995E-2</v>
      </c>
      <c r="K51" s="84">
        <v>1833000.0000000002</v>
      </c>
      <c r="L51" s="86">
        <v>102.08232099999999</v>
      </c>
      <c r="M51" s="84">
        <v>1871.1689300000005</v>
      </c>
      <c r="N51" s="74"/>
      <c r="O51" s="85">
        <f t="shared" si="0"/>
        <v>7.6743296078620573E-3</v>
      </c>
      <c r="P51" s="85">
        <f>M51/'סכום נכסי הקרן'!$C$42</f>
        <v>2.117560133973313E-3</v>
      </c>
    </row>
    <row r="52" spans="2:16">
      <c r="B52" s="77" t="s">
        <v>461</v>
      </c>
      <c r="C52" s="74" t="s">
        <v>462</v>
      </c>
      <c r="D52" s="74" t="s">
        <v>241</v>
      </c>
      <c r="E52" s="74"/>
      <c r="F52" s="98">
        <v>42370</v>
      </c>
      <c r="G52" s="84">
        <v>8.1300000000000008</v>
      </c>
      <c r="H52" s="87" t="s">
        <v>141</v>
      </c>
      <c r="I52" s="88">
        <v>4.8000000000000001E-2</v>
      </c>
      <c r="J52" s="88">
        <v>4.8500000000000008E-2</v>
      </c>
      <c r="K52" s="84">
        <v>1209000.0000000002</v>
      </c>
      <c r="L52" s="86">
        <v>102.089507</v>
      </c>
      <c r="M52" s="84">
        <v>1234.2621700000002</v>
      </c>
      <c r="N52" s="74"/>
      <c r="O52" s="85">
        <f t="shared" si="0"/>
        <v>5.0621483518834779E-3</v>
      </c>
      <c r="P52" s="85">
        <f>M52/'סכום נכסי הקרן'!$C$42</f>
        <v>1.3967869625023071E-3</v>
      </c>
    </row>
    <row r="53" spans="2:16">
      <c r="B53" s="77" t="s">
        <v>463</v>
      </c>
      <c r="C53" s="74" t="s">
        <v>464</v>
      </c>
      <c r="D53" s="74" t="s">
        <v>241</v>
      </c>
      <c r="E53" s="74"/>
      <c r="F53" s="98">
        <v>42461</v>
      </c>
      <c r="G53" s="84">
        <v>8.1799999999999979</v>
      </c>
      <c r="H53" s="87" t="s">
        <v>141</v>
      </c>
      <c r="I53" s="88">
        <v>4.8000000000000001E-2</v>
      </c>
      <c r="J53" s="88">
        <v>4.8500000000000008E-2</v>
      </c>
      <c r="K53" s="84">
        <v>2852000.0000000005</v>
      </c>
      <c r="L53" s="86">
        <v>104.25308099999999</v>
      </c>
      <c r="M53" s="84">
        <v>2973.2982500000003</v>
      </c>
      <c r="N53" s="74"/>
      <c r="O53" s="85">
        <f t="shared" si="0"/>
        <v>1.2194554124506245E-2</v>
      </c>
      <c r="P53" s="85">
        <f>M53/'סכום נכסי הקרן'!$C$42</f>
        <v>3.3648152978964954E-3</v>
      </c>
    </row>
    <row r="54" spans="2:16">
      <c r="B54" s="77" t="s">
        <v>465</v>
      </c>
      <c r="C54" s="74" t="s">
        <v>466</v>
      </c>
      <c r="D54" s="74" t="s">
        <v>241</v>
      </c>
      <c r="E54" s="74"/>
      <c r="F54" s="98">
        <v>42491</v>
      </c>
      <c r="G54" s="84">
        <v>8.2600000000000016</v>
      </c>
      <c r="H54" s="87" t="s">
        <v>141</v>
      </c>
      <c r="I54" s="88">
        <v>4.8000000000000001E-2</v>
      </c>
      <c r="J54" s="88">
        <v>4.8600000000000011E-2</v>
      </c>
      <c r="K54" s="84">
        <v>2210000.0000000005</v>
      </c>
      <c r="L54" s="86">
        <v>104.053422</v>
      </c>
      <c r="M54" s="84">
        <v>2299.5806200000002</v>
      </c>
      <c r="N54" s="74"/>
      <c r="O54" s="85">
        <f t="shared" si="0"/>
        <v>9.4313983920905429E-3</v>
      </c>
      <c r="P54" s="85">
        <f>M54/'סכום נכסי הקרן'!$C$42</f>
        <v>2.6023840860641234E-3</v>
      </c>
    </row>
    <row r="55" spans="2:16">
      <c r="B55" s="77" t="s">
        <v>467</v>
      </c>
      <c r="C55" s="74" t="s">
        <v>468</v>
      </c>
      <c r="D55" s="74" t="s">
        <v>241</v>
      </c>
      <c r="E55" s="74"/>
      <c r="F55" s="98">
        <v>42522</v>
      </c>
      <c r="G55" s="84">
        <v>8.34</v>
      </c>
      <c r="H55" s="87" t="s">
        <v>141</v>
      </c>
      <c r="I55" s="88">
        <v>4.8000000000000001E-2</v>
      </c>
      <c r="J55" s="88">
        <v>4.8599999999999997E-2</v>
      </c>
      <c r="K55" s="84">
        <v>2744000.0000000005</v>
      </c>
      <c r="L55" s="86">
        <v>103.221947</v>
      </c>
      <c r="M55" s="84">
        <v>2832.4102700000003</v>
      </c>
      <c r="N55" s="74"/>
      <c r="O55" s="85">
        <f t="shared" si="0"/>
        <v>1.1616722385762123E-2</v>
      </c>
      <c r="P55" s="85">
        <f>M55/'סכום נכסי הקרן'!$C$42</f>
        <v>3.2053755140155024E-3</v>
      </c>
    </row>
    <row r="56" spans="2:16">
      <c r="B56" s="77" t="s">
        <v>469</v>
      </c>
      <c r="C56" s="74" t="s">
        <v>470</v>
      </c>
      <c r="D56" s="74" t="s">
        <v>241</v>
      </c>
      <c r="E56" s="74"/>
      <c r="F56" s="98">
        <v>42552</v>
      </c>
      <c r="G56" s="84">
        <v>8.4300000000000015</v>
      </c>
      <c r="H56" s="87" t="s">
        <v>141</v>
      </c>
      <c r="I56" s="88">
        <v>4.8000000000000001E-2</v>
      </c>
      <c r="J56" s="88">
        <v>4.8499999999999995E-2</v>
      </c>
      <c r="K56" s="84">
        <v>562000.00000000012</v>
      </c>
      <c r="L56" s="86">
        <v>102.501932</v>
      </c>
      <c r="M56" s="84">
        <v>576.06374000000005</v>
      </c>
      <c r="N56" s="74"/>
      <c r="O56" s="85">
        <f t="shared" si="0"/>
        <v>2.3626423809301649E-3</v>
      </c>
      <c r="P56" s="85">
        <f>M56/'סכום נכסי הקרן'!$C$42</f>
        <v>6.5191848309044322E-4</v>
      </c>
    </row>
    <row r="57" spans="2:16">
      <c r="B57" s="77" t="s">
        <v>471</v>
      </c>
      <c r="C57" s="74" t="s">
        <v>472</v>
      </c>
      <c r="D57" s="74" t="s">
        <v>241</v>
      </c>
      <c r="E57" s="74"/>
      <c r="F57" s="98">
        <v>42583</v>
      </c>
      <c r="G57" s="84">
        <v>8.5100000000000016</v>
      </c>
      <c r="H57" s="87" t="s">
        <v>141</v>
      </c>
      <c r="I57" s="88">
        <v>4.8000000000000001E-2</v>
      </c>
      <c r="J57" s="88">
        <v>4.8499999999999995E-2</v>
      </c>
      <c r="K57" s="84">
        <v>3322000.0000000005</v>
      </c>
      <c r="L57" s="86">
        <v>101.79956900000001</v>
      </c>
      <c r="M57" s="84">
        <v>3381.7804500000007</v>
      </c>
      <c r="N57" s="74"/>
      <c r="O57" s="85">
        <f t="shared" si="0"/>
        <v>1.3869884978650255E-2</v>
      </c>
      <c r="P57" s="85">
        <f>M57/'סכום נכסי הקרן'!$C$42</f>
        <v>3.8270854907634295E-3</v>
      </c>
    </row>
    <row r="58" spans="2:16">
      <c r="B58" s="77" t="s">
        <v>473</v>
      </c>
      <c r="C58" s="74" t="s">
        <v>474</v>
      </c>
      <c r="D58" s="74" t="s">
        <v>241</v>
      </c>
      <c r="E58" s="74"/>
      <c r="F58" s="98">
        <v>42614</v>
      </c>
      <c r="G58" s="84">
        <v>8.5999999999999979</v>
      </c>
      <c r="H58" s="87" t="s">
        <v>141</v>
      </c>
      <c r="I58" s="88">
        <v>4.8000000000000001E-2</v>
      </c>
      <c r="J58" s="88">
        <v>4.8499999999999988E-2</v>
      </c>
      <c r="K58" s="84">
        <v>2259000.0000000005</v>
      </c>
      <c r="L58" s="86">
        <v>100.98041499999999</v>
      </c>
      <c r="M58" s="84">
        <v>2281.1304900000005</v>
      </c>
      <c r="N58" s="74"/>
      <c r="O58" s="85">
        <f t="shared" si="0"/>
        <v>9.3557278437729728E-3</v>
      </c>
      <c r="P58" s="85">
        <f>M58/'סכום נכסי הקרן'!$C$42</f>
        <v>2.5815044855490464E-3</v>
      </c>
    </row>
    <row r="59" spans="2:16">
      <c r="B59" s="77" t="s">
        <v>475</v>
      </c>
      <c r="C59" s="74" t="s">
        <v>476</v>
      </c>
      <c r="D59" s="74" t="s">
        <v>241</v>
      </c>
      <c r="E59" s="74"/>
      <c r="F59" s="98">
        <v>42644</v>
      </c>
      <c r="G59" s="84">
        <v>8.48</v>
      </c>
      <c r="H59" s="87" t="s">
        <v>141</v>
      </c>
      <c r="I59" s="88">
        <v>4.8000000000000001E-2</v>
      </c>
      <c r="J59" s="88">
        <v>4.8499999999999988E-2</v>
      </c>
      <c r="K59" s="84">
        <v>3385000.0000000005</v>
      </c>
      <c r="L59" s="86">
        <v>103.307529</v>
      </c>
      <c r="M59" s="84">
        <v>3497.1129900000005</v>
      </c>
      <c r="N59" s="74"/>
      <c r="O59" s="85">
        <f t="shared" si="0"/>
        <v>1.434290476445438E-2</v>
      </c>
      <c r="P59" s="85">
        <f>M59/'סכום נכסי הקרן'!$C$42</f>
        <v>3.9576047533154655E-3</v>
      </c>
    </row>
    <row r="60" spans="2:16">
      <c r="B60" s="77" t="s">
        <v>477</v>
      </c>
      <c r="C60" s="74" t="s">
        <v>478</v>
      </c>
      <c r="D60" s="74" t="s">
        <v>241</v>
      </c>
      <c r="E60" s="74"/>
      <c r="F60" s="98">
        <v>42675</v>
      </c>
      <c r="G60" s="84">
        <v>8.5599999999999987</v>
      </c>
      <c r="H60" s="87" t="s">
        <v>141</v>
      </c>
      <c r="I60" s="88">
        <v>4.8000000000000001E-2</v>
      </c>
      <c r="J60" s="88">
        <v>4.8499999999999995E-2</v>
      </c>
      <c r="K60" s="84">
        <v>1911000.0000000002</v>
      </c>
      <c r="L60" s="86">
        <v>103.002779</v>
      </c>
      <c r="M60" s="84">
        <v>1968.3884900000003</v>
      </c>
      <c r="N60" s="74"/>
      <c r="O60" s="85">
        <f t="shared" si="0"/>
        <v>8.073061617468116E-3</v>
      </c>
      <c r="P60" s="85">
        <f>M60/'סכום נכסי הקרן'!$C$42</f>
        <v>2.2275813411437562E-3</v>
      </c>
    </row>
    <row r="61" spans="2:16">
      <c r="B61" s="77" t="s">
        <v>479</v>
      </c>
      <c r="C61" s="74" t="s">
        <v>480</v>
      </c>
      <c r="D61" s="74" t="s">
        <v>241</v>
      </c>
      <c r="E61" s="74"/>
      <c r="F61" s="98">
        <v>42705</v>
      </c>
      <c r="G61" s="84">
        <v>8.6400000000000041</v>
      </c>
      <c r="H61" s="87" t="s">
        <v>141</v>
      </c>
      <c r="I61" s="88">
        <v>4.8000000000000001E-2</v>
      </c>
      <c r="J61" s="88">
        <v>4.8500000000000008E-2</v>
      </c>
      <c r="K61" s="84">
        <v>2801000.0000000005</v>
      </c>
      <c r="L61" s="86">
        <v>102.389858</v>
      </c>
      <c r="M61" s="84">
        <v>2867.9433399999998</v>
      </c>
      <c r="N61" s="74"/>
      <c r="O61" s="85">
        <f t="shared" si="0"/>
        <v>1.1762456149714282E-2</v>
      </c>
      <c r="P61" s="85">
        <f>M61/'סכום נכסי הקרן'!$C$42</f>
        <v>3.2455874966234445E-3</v>
      </c>
    </row>
    <row r="62" spans="2:16">
      <c r="B62" s="77" t="s">
        <v>481</v>
      </c>
      <c r="C62" s="74" t="s">
        <v>482</v>
      </c>
      <c r="D62" s="74" t="s">
        <v>241</v>
      </c>
      <c r="E62" s="74"/>
      <c r="F62" s="98">
        <v>42736</v>
      </c>
      <c r="G62" s="84">
        <v>8.73</v>
      </c>
      <c r="H62" s="87" t="s">
        <v>141</v>
      </c>
      <c r="I62" s="88">
        <v>4.8000000000000001E-2</v>
      </c>
      <c r="J62" s="88">
        <v>4.8500000000000008E-2</v>
      </c>
      <c r="K62" s="84">
        <v>3649000.0000000005</v>
      </c>
      <c r="L62" s="86">
        <v>102.398436</v>
      </c>
      <c r="M62" s="84">
        <v>3736.5189100000007</v>
      </c>
      <c r="N62" s="74"/>
      <c r="O62" s="85">
        <f t="shared" si="0"/>
        <v>1.5324793631192593E-2</v>
      </c>
      <c r="P62" s="85">
        <f>M62/'סכום נכסי הקרן'!$C$42</f>
        <v>4.2285350920472035E-3</v>
      </c>
    </row>
    <row r="63" spans="2:16">
      <c r="B63" s="77" t="s">
        <v>483</v>
      </c>
      <c r="C63" s="74" t="s">
        <v>484</v>
      </c>
      <c r="D63" s="74" t="s">
        <v>241</v>
      </c>
      <c r="E63" s="74"/>
      <c r="F63" s="98">
        <v>42767</v>
      </c>
      <c r="G63" s="84">
        <v>8.81</v>
      </c>
      <c r="H63" s="87" t="s">
        <v>141</v>
      </c>
      <c r="I63" s="88">
        <v>4.8000000000000001E-2</v>
      </c>
      <c r="J63" s="88">
        <v>4.8499999999999995E-2</v>
      </c>
      <c r="K63" s="84">
        <v>2410000.0000000005</v>
      </c>
      <c r="L63" s="86">
        <v>101.99437500000001</v>
      </c>
      <c r="M63" s="84">
        <v>2458.0643600000003</v>
      </c>
      <c r="N63" s="74"/>
      <c r="O63" s="85">
        <f t="shared" si="0"/>
        <v>1.0081396603768156E-2</v>
      </c>
      <c r="P63" s="85">
        <f>M63/'סכום נכסי הקרן'!$C$42</f>
        <v>2.7817365989914258E-3</v>
      </c>
    </row>
    <row r="64" spans="2:16">
      <c r="B64" s="77" t="s">
        <v>485</v>
      </c>
      <c r="C64" s="74" t="s">
        <v>486</v>
      </c>
      <c r="D64" s="74" t="s">
        <v>241</v>
      </c>
      <c r="E64" s="74"/>
      <c r="F64" s="98">
        <v>42795</v>
      </c>
      <c r="G64" s="84">
        <v>8.89</v>
      </c>
      <c r="H64" s="87" t="s">
        <v>141</v>
      </c>
      <c r="I64" s="88">
        <v>4.8000000000000001E-2</v>
      </c>
      <c r="J64" s="88">
        <v>4.8499999999999995E-2</v>
      </c>
      <c r="K64" s="84">
        <v>3327000.0000000005</v>
      </c>
      <c r="L64" s="86">
        <v>101.79554400000001</v>
      </c>
      <c r="M64" s="84">
        <v>3386.7377300000003</v>
      </c>
      <c r="N64" s="74"/>
      <c r="O64" s="85">
        <f t="shared" si="0"/>
        <v>1.3890216547900102E-2</v>
      </c>
      <c r="P64" s="85">
        <f>M64/'סכום נכסי הקרן'!$C$42</f>
        <v>3.8326955339469393E-3</v>
      </c>
    </row>
    <row r="65" spans="2:16">
      <c r="B65" s="77" t="s">
        <v>487</v>
      </c>
      <c r="C65" s="74" t="s">
        <v>488</v>
      </c>
      <c r="D65" s="74" t="s">
        <v>241</v>
      </c>
      <c r="E65" s="74"/>
      <c r="F65" s="98">
        <v>42826</v>
      </c>
      <c r="G65" s="84">
        <v>8.7700000000000014</v>
      </c>
      <c r="H65" s="87" t="s">
        <v>141</v>
      </c>
      <c r="I65" s="88">
        <v>4.8000000000000001E-2</v>
      </c>
      <c r="J65" s="88">
        <v>4.8500000000000008E-2</v>
      </c>
      <c r="K65" s="84">
        <v>1995000.0000000002</v>
      </c>
      <c r="L65" s="86">
        <v>103.82758200000001</v>
      </c>
      <c r="M65" s="84">
        <v>2071.3602600000004</v>
      </c>
      <c r="N65" s="74"/>
      <c r="O65" s="85">
        <f t="shared" si="0"/>
        <v>8.4953854871173216E-3</v>
      </c>
      <c r="P65" s="85">
        <f>M65/'סכום נכסי הקרן'!$C$42</f>
        <v>2.3441121960445315E-3</v>
      </c>
    </row>
    <row r="66" spans="2:16">
      <c r="B66" s="77" t="s">
        <v>489</v>
      </c>
      <c r="C66" s="74" t="s">
        <v>490</v>
      </c>
      <c r="D66" s="74" t="s">
        <v>241</v>
      </c>
      <c r="E66" s="74"/>
      <c r="F66" s="98">
        <v>42856</v>
      </c>
      <c r="G66" s="84">
        <v>8.85</v>
      </c>
      <c r="H66" s="87" t="s">
        <v>141</v>
      </c>
      <c r="I66" s="88">
        <v>4.8000000000000001E-2</v>
      </c>
      <c r="J66" s="88">
        <v>4.8499999999999995E-2</v>
      </c>
      <c r="K66" s="84">
        <v>2491000.0000000005</v>
      </c>
      <c r="L66" s="86">
        <v>103.10441400000001</v>
      </c>
      <c r="M66" s="84">
        <v>2568.4170400000007</v>
      </c>
      <c r="N66" s="74"/>
      <c r="O66" s="85">
        <f t="shared" si="0"/>
        <v>1.0533992211707697E-2</v>
      </c>
      <c r="P66" s="85">
        <f>M66/'סכום נכסי הקרן'!$C$42</f>
        <v>2.9066202650776915E-3</v>
      </c>
    </row>
    <row r="67" spans="2:16">
      <c r="B67" s="77" t="s">
        <v>491</v>
      </c>
      <c r="C67" s="74" t="s">
        <v>492</v>
      </c>
      <c r="D67" s="74" t="s">
        <v>241</v>
      </c>
      <c r="E67" s="74"/>
      <c r="F67" s="98">
        <v>42887</v>
      </c>
      <c r="G67" s="84">
        <v>8.9299999999999979</v>
      </c>
      <c r="H67" s="87" t="s">
        <v>141</v>
      </c>
      <c r="I67" s="88">
        <v>4.8000000000000001E-2</v>
      </c>
      <c r="J67" s="88">
        <v>4.8499999999999988E-2</v>
      </c>
      <c r="K67" s="84">
        <v>4799000.0000000009</v>
      </c>
      <c r="L67" s="86">
        <v>102.506102</v>
      </c>
      <c r="M67" s="84">
        <v>4918.7965000000013</v>
      </c>
      <c r="N67" s="74"/>
      <c r="O67" s="85">
        <f t="shared" si="0"/>
        <v>2.0173734722603726E-2</v>
      </c>
      <c r="P67" s="85">
        <f>M67/'סכום נכסי הקרן'!$C$42</f>
        <v>5.566492265093064E-3</v>
      </c>
    </row>
    <row r="68" spans="2:16">
      <c r="B68" s="77" t="s">
        <v>493</v>
      </c>
      <c r="C68" s="74" t="s">
        <v>494</v>
      </c>
      <c r="D68" s="74" t="s">
        <v>241</v>
      </c>
      <c r="E68" s="74"/>
      <c r="F68" s="98">
        <v>42949</v>
      </c>
      <c r="G68" s="84">
        <v>9.11</v>
      </c>
      <c r="H68" s="87" t="s">
        <v>141</v>
      </c>
      <c r="I68" s="88">
        <v>4.8000000000000001E-2</v>
      </c>
      <c r="J68" s="88">
        <v>4.8499999999999995E-2</v>
      </c>
      <c r="K68" s="84">
        <v>3688000.0000000005</v>
      </c>
      <c r="L68" s="86">
        <v>101.99196499999999</v>
      </c>
      <c r="M68" s="84">
        <v>3761.4635600000006</v>
      </c>
      <c r="N68" s="74"/>
      <c r="O68" s="85">
        <f t="shared" si="0"/>
        <v>1.5427100517002607E-2</v>
      </c>
      <c r="P68" s="85">
        <f>M68/'סכום נכסי הקרן'!$C$42</f>
        <v>4.2567643959593405E-3</v>
      </c>
    </row>
    <row r="69" spans="2:16">
      <c r="B69" s="77" t="s">
        <v>495</v>
      </c>
      <c r="C69" s="74" t="s">
        <v>496</v>
      </c>
      <c r="D69" s="74" t="s">
        <v>241</v>
      </c>
      <c r="E69" s="74"/>
      <c r="F69" s="98">
        <v>42979</v>
      </c>
      <c r="G69" s="84">
        <v>9.19</v>
      </c>
      <c r="H69" s="87" t="s">
        <v>141</v>
      </c>
      <c r="I69" s="88">
        <v>4.8000000000000001E-2</v>
      </c>
      <c r="J69" s="88">
        <v>4.8499999999999995E-2</v>
      </c>
      <c r="K69" s="84">
        <v>2108000.0000000005</v>
      </c>
      <c r="L69" s="86">
        <v>101.70472599999999</v>
      </c>
      <c r="M69" s="84">
        <v>2143.9356600000006</v>
      </c>
      <c r="N69" s="74"/>
      <c r="O69" s="85">
        <f t="shared" si="0"/>
        <v>8.7930430273279927E-3</v>
      </c>
      <c r="P69" s="85">
        <f>M69/'סכום נכסי הקרן'!$C$42</f>
        <v>2.426244157132175E-3</v>
      </c>
    </row>
    <row r="70" spans="2:16">
      <c r="B70" s="77" t="s">
        <v>497</v>
      </c>
      <c r="C70" s="74" t="s">
        <v>498</v>
      </c>
      <c r="D70" s="74" t="s">
        <v>241</v>
      </c>
      <c r="E70" s="74"/>
      <c r="F70" s="98">
        <v>43009</v>
      </c>
      <c r="G70" s="84">
        <v>9.0500000000000007</v>
      </c>
      <c r="H70" s="87" t="s">
        <v>141</v>
      </c>
      <c r="I70" s="88">
        <v>4.8000000000000001E-2</v>
      </c>
      <c r="J70" s="88">
        <v>4.8500000000000008E-2</v>
      </c>
      <c r="K70" s="84">
        <v>4474000.0000000009</v>
      </c>
      <c r="L70" s="86">
        <v>103.423463</v>
      </c>
      <c r="M70" s="84">
        <v>4627.1958900000009</v>
      </c>
      <c r="N70" s="74"/>
      <c r="O70" s="85">
        <f t="shared" si="0"/>
        <v>1.8977776859518836E-2</v>
      </c>
      <c r="P70" s="85">
        <f>M70/'סכום נכסי הקרן'!$C$42</f>
        <v>5.2364943601052438E-3</v>
      </c>
    </row>
    <row r="71" spans="2:16">
      <c r="B71" s="77" t="s">
        <v>499</v>
      </c>
      <c r="C71" s="74" t="s">
        <v>500</v>
      </c>
      <c r="D71" s="74" t="s">
        <v>241</v>
      </c>
      <c r="E71" s="74"/>
      <c r="F71" s="98">
        <v>43040</v>
      </c>
      <c r="G71" s="84">
        <v>9.129999999999999</v>
      </c>
      <c r="H71" s="87" t="s">
        <v>141</v>
      </c>
      <c r="I71" s="88">
        <v>4.8000000000000001E-2</v>
      </c>
      <c r="J71" s="88">
        <v>4.8499999999999995E-2</v>
      </c>
      <c r="K71" s="84">
        <v>3864000.0000000005</v>
      </c>
      <c r="L71" s="86">
        <v>102.913337</v>
      </c>
      <c r="M71" s="84">
        <v>3976.5778600000008</v>
      </c>
      <c r="N71" s="74"/>
      <c r="O71" s="85">
        <f t="shared" si="0"/>
        <v>1.6309360806331226E-2</v>
      </c>
      <c r="P71" s="85">
        <f>M71/'סכום נכסי הקרן'!$C$42</f>
        <v>4.5002044502614261E-3</v>
      </c>
    </row>
    <row r="72" spans="2:16">
      <c r="B72" s="77" t="s">
        <v>501</v>
      </c>
      <c r="C72" s="74" t="s">
        <v>502</v>
      </c>
      <c r="D72" s="74" t="s">
        <v>241</v>
      </c>
      <c r="E72" s="74"/>
      <c r="F72" s="98">
        <v>43070</v>
      </c>
      <c r="G72" s="84">
        <v>9.2200000000000024</v>
      </c>
      <c r="H72" s="87" t="s">
        <v>141</v>
      </c>
      <c r="I72" s="88">
        <v>4.8000000000000001E-2</v>
      </c>
      <c r="J72" s="88">
        <v>4.8500000000000008E-2</v>
      </c>
      <c r="K72" s="84">
        <v>3068000.0000000005</v>
      </c>
      <c r="L72" s="86">
        <v>102.199697</v>
      </c>
      <c r="M72" s="84">
        <v>3135.5500099999999</v>
      </c>
      <c r="N72" s="74"/>
      <c r="O72" s="85">
        <f t="shared" si="0"/>
        <v>1.2860006326994305E-2</v>
      </c>
      <c r="P72" s="85">
        <f>M72/'סכום נכסי הקרן'!$C$42</f>
        <v>3.5484319949966366E-3</v>
      </c>
    </row>
    <row r="73" spans="2:16">
      <c r="B73" s="77" t="s">
        <v>503</v>
      </c>
      <c r="C73" s="74" t="s">
        <v>504</v>
      </c>
      <c r="D73" s="74" t="s">
        <v>241</v>
      </c>
      <c r="E73" s="74"/>
      <c r="F73" s="98">
        <v>43101</v>
      </c>
      <c r="G73" s="84">
        <v>9.2999999999999989</v>
      </c>
      <c r="H73" s="87" t="s">
        <v>141</v>
      </c>
      <c r="I73" s="88">
        <v>4.8000000000000001E-2</v>
      </c>
      <c r="J73" s="88">
        <v>4.8499999999999995E-2</v>
      </c>
      <c r="K73" s="84">
        <v>160000.00000000003</v>
      </c>
      <c r="L73" s="86">
        <v>102.09044</v>
      </c>
      <c r="M73" s="84">
        <v>163.36499000000001</v>
      </c>
      <c r="N73" s="74"/>
      <c r="O73" s="85">
        <f t="shared" si="0"/>
        <v>6.7001795484338694E-4</v>
      </c>
      <c r="P73" s="85">
        <f>M73/'סכום נכסי הקרן'!$C$42</f>
        <v>1.8487651465597438E-4</v>
      </c>
    </row>
    <row r="74" spans="2:16">
      <c r="B74" s="77" t="s">
        <v>505</v>
      </c>
      <c r="C74" s="74" t="s">
        <v>506</v>
      </c>
      <c r="D74" s="74" t="s">
        <v>241</v>
      </c>
      <c r="E74" s="74"/>
      <c r="F74" s="98">
        <v>43132</v>
      </c>
      <c r="G74" s="84">
        <v>9.39</v>
      </c>
      <c r="H74" s="87" t="s">
        <v>141</v>
      </c>
      <c r="I74" s="88">
        <v>4.8000000000000001E-2</v>
      </c>
      <c r="J74" s="88">
        <v>4.8499999999999995E-2</v>
      </c>
      <c r="K74" s="84">
        <v>4538000.0000000009</v>
      </c>
      <c r="L74" s="86">
        <v>101.593779</v>
      </c>
      <c r="M74" s="84">
        <v>4610.5638000000008</v>
      </c>
      <c r="N74" s="74"/>
      <c r="O74" s="85">
        <f t="shared" si="0"/>
        <v>1.8909562740162103E-2</v>
      </c>
      <c r="P74" s="85">
        <f>M74/'סכום נכסי הקרן'!$C$42</f>
        <v>5.2176721948993176E-3</v>
      </c>
    </row>
    <row r="75" spans="2:16">
      <c r="B75" s="77" t="s">
        <v>507</v>
      </c>
      <c r="C75" s="74" t="s">
        <v>508</v>
      </c>
      <c r="D75" s="74" t="s">
        <v>241</v>
      </c>
      <c r="E75" s="74"/>
      <c r="F75" s="98">
        <v>43161</v>
      </c>
      <c r="G75" s="84">
        <v>9.4700000000000024</v>
      </c>
      <c r="H75" s="87" t="s">
        <v>141</v>
      </c>
      <c r="I75" s="88">
        <v>4.8000000000000001E-2</v>
      </c>
      <c r="J75" s="88">
        <v>4.8500000000000015E-2</v>
      </c>
      <c r="K75" s="84">
        <v>2402000.0000000005</v>
      </c>
      <c r="L75" s="86">
        <v>101.690819</v>
      </c>
      <c r="M75" s="84">
        <v>2442.6257799999998</v>
      </c>
      <c r="N75" s="74"/>
      <c r="O75" s="85">
        <f t="shared" si="0"/>
        <v>1.0018077493613121E-2</v>
      </c>
      <c r="P75" s="85">
        <f>M75/'סכום נכסי הקרן'!$C$42</f>
        <v>2.764265102426357E-3</v>
      </c>
    </row>
    <row r="76" spans="2:16">
      <c r="B76" s="77" t="s">
        <v>509</v>
      </c>
      <c r="C76" s="74" t="s">
        <v>510</v>
      </c>
      <c r="D76" s="74" t="s">
        <v>241</v>
      </c>
      <c r="E76" s="74"/>
      <c r="F76" s="98">
        <v>43221</v>
      </c>
      <c r="G76" s="84">
        <v>9.4099999999999966</v>
      </c>
      <c r="H76" s="87" t="s">
        <v>141</v>
      </c>
      <c r="I76" s="88">
        <v>4.8000000000000001E-2</v>
      </c>
      <c r="J76" s="88">
        <v>4.8500000000000008E-2</v>
      </c>
      <c r="K76" s="84">
        <v>3642000.0000000005</v>
      </c>
      <c r="L76" s="86">
        <v>102.902789</v>
      </c>
      <c r="M76" s="84">
        <v>3748.1100300000007</v>
      </c>
      <c r="N76" s="74"/>
      <c r="O76" s="85">
        <f t="shared" ref="O76:O111" si="1">M76/$M$11</f>
        <v>1.5372332938829709E-2</v>
      </c>
      <c r="P76" s="85">
        <f>M76/'סכום נכסי הקרן'!$C$42</f>
        <v>4.2416525039636688E-3</v>
      </c>
    </row>
    <row r="77" spans="2:16">
      <c r="B77" s="77" t="s">
        <v>511</v>
      </c>
      <c r="C77" s="74" t="s">
        <v>512</v>
      </c>
      <c r="D77" s="74" t="s">
        <v>241</v>
      </c>
      <c r="E77" s="74"/>
      <c r="F77" s="98">
        <v>43252</v>
      </c>
      <c r="G77" s="84">
        <v>9.4899999999999984</v>
      </c>
      <c r="H77" s="87" t="s">
        <v>141</v>
      </c>
      <c r="I77" s="88">
        <v>4.8000000000000001E-2</v>
      </c>
      <c r="J77" s="88">
        <v>4.8500000000000008E-2</v>
      </c>
      <c r="K77" s="84">
        <v>1952000.0000000002</v>
      </c>
      <c r="L77" s="86">
        <v>102.08853499999999</v>
      </c>
      <c r="M77" s="84">
        <v>1992.9988700000004</v>
      </c>
      <c r="N77" s="74"/>
      <c r="O77" s="85">
        <f t="shared" si="1"/>
        <v>8.1739975430634264E-3</v>
      </c>
      <c r="P77" s="85">
        <f>M77/'סכום נכסי הקרן'!$C$42</f>
        <v>2.2554323591541582E-3</v>
      </c>
    </row>
    <row r="78" spans="2:16">
      <c r="B78" s="77" t="s">
        <v>513</v>
      </c>
      <c r="C78" s="74" t="s">
        <v>514</v>
      </c>
      <c r="D78" s="74" t="s">
        <v>241</v>
      </c>
      <c r="E78" s="74"/>
      <c r="F78" s="98">
        <v>43282</v>
      </c>
      <c r="G78" s="84">
        <v>9.58</v>
      </c>
      <c r="H78" s="87" t="s">
        <v>141</v>
      </c>
      <c r="I78" s="88">
        <v>4.8000000000000001E-2</v>
      </c>
      <c r="J78" s="88">
        <v>4.8500000000000008E-2</v>
      </c>
      <c r="K78" s="84">
        <v>1978000.0000000002</v>
      </c>
      <c r="L78" s="86">
        <v>101.19100299999999</v>
      </c>
      <c r="M78" s="84">
        <v>2001.6391600000004</v>
      </c>
      <c r="N78" s="74"/>
      <c r="O78" s="85">
        <f t="shared" si="1"/>
        <v>8.209434446864259E-3</v>
      </c>
      <c r="P78" s="85">
        <f>M78/'סכום נכסי הקרן'!$C$42</f>
        <v>2.265210382590005E-3</v>
      </c>
    </row>
    <row r="79" spans="2:16">
      <c r="B79" s="77" t="s">
        <v>515</v>
      </c>
      <c r="C79" s="74" t="s">
        <v>516</v>
      </c>
      <c r="D79" s="74" t="s">
        <v>241</v>
      </c>
      <c r="E79" s="74"/>
      <c r="F79" s="98">
        <v>43313</v>
      </c>
      <c r="G79" s="84">
        <v>9.6600000000000019</v>
      </c>
      <c r="H79" s="87" t="s">
        <v>141</v>
      </c>
      <c r="I79" s="88">
        <v>4.8000000000000001E-2</v>
      </c>
      <c r="J79" s="88">
        <v>4.8600000000000004E-2</v>
      </c>
      <c r="K79" s="84">
        <v>16277000.000000002</v>
      </c>
      <c r="L79" s="86">
        <v>100.76055100000001</v>
      </c>
      <c r="M79" s="84">
        <v>16401.324890000004</v>
      </c>
      <c r="N79" s="74"/>
      <c r="O79" s="85">
        <f t="shared" si="1"/>
        <v>6.7267669526498541E-2</v>
      </c>
      <c r="P79" s="85">
        <f>M79/'סכום נכסי הקרן'!$C$42</f>
        <v>1.8561013479102731E-2</v>
      </c>
    </row>
    <row r="80" spans="2:16">
      <c r="B80" s="77" t="s">
        <v>517</v>
      </c>
      <c r="C80" s="74" t="s">
        <v>518</v>
      </c>
      <c r="D80" s="74" t="s">
        <v>241</v>
      </c>
      <c r="E80" s="74"/>
      <c r="F80" s="98">
        <v>43345</v>
      </c>
      <c r="G80" s="84">
        <v>9.75</v>
      </c>
      <c r="H80" s="87" t="s">
        <v>141</v>
      </c>
      <c r="I80" s="88">
        <v>4.8000000000000001E-2</v>
      </c>
      <c r="J80" s="88">
        <v>4.8499999999999995E-2</v>
      </c>
      <c r="K80" s="84">
        <v>3355580.0000000005</v>
      </c>
      <c r="L80" s="86">
        <v>100.36016100000001</v>
      </c>
      <c r="M80" s="84">
        <v>3368.4308300000007</v>
      </c>
      <c r="N80" s="74"/>
      <c r="O80" s="85">
        <f t="shared" si="1"/>
        <v>1.3815133436778667E-2</v>
      </c>
      <c r="P80" s="85">
        <f>M80/'סכום נכסי הקרן'!$C$42</f>
        <v>3.8119780236275289E-3</v>
      </c>
    </row>
    <row r="81" spans="2:16">
      <c r="B81" s="77" t="s">
        <v>519</v>
      </c>
      <c r="C81" s="74" t="s">
        <v>520</v>
      </c>
      <c r="D81" s="74" t="s">
        <v>241</v>
      </c>
      <c r="E81" s="74"/>
      <c r="F81" s="98">
        <v>43375</v>
      </c>
      <c r="G81" s="84">
        <v>9.6000000000000014</v>
      </c>
      <c r="H81" s="87" t="s">
        <v>141</v>
      </c>
      <c r="I81" s="88">
        <v>4.8000000000000001E-2</v>
      </c>
      <c r="J81" s="88">
        <v>4.8500000000000008E-2</v>
      </c>
      <c r="K81" s="84">
        <v>972000.00000000012</v>
      </c>
      <c r="L81" s="86">
        <v>102.383054</v>
      </c>
      <c r="M81" s="84">
        <v>995.19827000000009</v>
      </c>
      <c r="N81" s="74"/>
      <c r="O81" s="85">
        <f t="shared" si="1"/>
        <v>4.0816622308676833E-3</v>
      </c>
      <c r="P81" s="85">
        <f>M81/'סכום נכסי הקרן'!$C$42</f>
        <v>1.126243680174408E-3</v>
      </c>
    </row>
    <row r="82" spans="2:16">
      <c r="B82" s="77" t="s">
        <v>521</v>
      </c>
      <c r="C82" s="74" t="s">
        <v>522</v>
      </c>
      <c r="D82" s="74" t="s">
        <v>241</v>
      </c>
      <c r="E82" s="74"/>
      <c r="F82" s="98">
        <v>43435</v>
      </c>
      <c r="G82" s="84">
        <v>9.759999999999998</v>
      </c>
      <c r="H82" s="87" t="s">
        <v>141</v>
      </c>
      <c r="I82" s="88">
        <v>4.8000000000000001E-2</v>
      </c>
      <c r="J82" s="88">
        <v>4.8499999999999995E-2</v>
      </c>
      <c r="K82" s="84">
        <v>2887000.0000000005</v>
      </c>
      <c r="L82" s="86">
        <v>101.59350000000001</v>
      </c>
      <c r="M82" s="84">
        <v>2933.0132400000007</v>
      </c>
      <c r="N82" s="74"/>
      <c r="O82" s="85">
        <f t="shared" si="1"/>
        <v>1.2029330963711235E-2</v>
      </c>
      <c r="P82" s="85">
        <f>M82/'סכום נכסי הקרן'!$C$42</f>
        <v>3.3192256508020905E-3</v>
      </c>
    </row>
    <row r="83" spans="2:16">
      <c r="B83" s="77" t="s">
        <v>523</v>
      </c>
      <c r="C83" s="74" t="s">
        <v>524</v>
      </c>
      <c r="D83" s="74" t="s">
        <v>241</v>
      </c>
      <c r="E83" s="74"/>
      <c r="F83" s="98">
        <v>43497</v>
      </c>
      <c r="G83" s="84">
        <v>9.9299999999999979</v>
      </c>
      <c r="H83" s="87" t="s">
        <v>141</v>
      </c>
      <c r="I83" s="88">
        <v>4.8000000000000001E-2</v>
      </c>
      <c r="J83" s="88">
        <v>4.8500000000000008E-2</v>
      </c>
      <c r="K83" s="84">
        <v>6906000.0000000009</v>
      </c>
      <c r="L83" s="86">
        <v>100.77892300000001</v>
      </c>
      <c r="M83" s="84">
        <v>6960.9649600000012</v>
      </c>
      <c r="N83" s="74"/>
      <c r="O83" s="85">
        <f t="shared" si="1"/>
        <v>2.8549394250479733E-2</v>
      </c>
      <c r="P83" s="85">
        <f>M83/'סכום נכסי הקרן'!$C$42</f>
        <v>7.8775687523205806E-3</v>
      </c>
    </row>
    <row r="84" spans="2:16">
      <c r="B84" s="77" t="s">
        <v>525</v>
      </c>
      <c r="C84" s="74" t="s">
        <v>526</v>
      </c>
      <c r="D84" s="74" t="s">
        <v>241</v>
      </c>
      <c r="E84" s="74"/>
      <c r="F84" s="98">
        <v>43525</v>
      </c>
      <c r="G84" s="84">
        <v>10.01</v>
      </c>
      <c r="H84" s="87" t="s">
        <v>141</v>
      </c>
      <c r="I84" s="88">
        <v>4.8000000000000001E-2</v>
      </c>
      <c r="J84" s="88">
        <v>4.8500000000000008E-2</v>
      </c>
      <c r="K84" s="84">
        <v>5409000.0000000009</v>
      </c>
      <c r="L84" s="86">
        <v>100.488429</v>
      </c>
      <c r="M84" s="84">
        <v>5435.8562800000009</v>
      </c>
      <c r="N84" s="74"/>
      <c r="O84" s="85">
        <f t="shared" si="1"/>
        <v>2.229438086794595E-2</v>
      </c>
      <c r="P84" s="85">
        <f>M84/'סכום נכסי הקרן'!$C$42</f>
        <v>6.1516372829771571E-3</v>
      </c>
    </row>
    <row r="85" spans="2:16">
      <c r="B85" s="77" t="s">
        <v>527</v>
      </c>
      <c r="C85" s="74" t="s">
        <v>528</v>
      </c>
      <c r="D85" s="74" t="s">
        <v>241</v>
      </c>
      <c r="E85" s="74"/>
      <c r="F85" s="98">
        <v>43556</v>
      </c>
      <c r="G85" s="84">
        <v>9.8599999999999977</v>
      </c>
      <c r="H85" s="87" t="s">
        <v>141</v>
      </c>
      <c r="I85" s="88">
        <v>4.8000000000000001E-2</v>
      </c>
      <c r="J85" s="88">
        <v>4.8500000000000008E-2</v>
      </c>
      <c r="K85" s="84">
        <v>3401000.0000000005</v>
      </c>
      <c r="L85" s="86">
        <v>102.387812</v>
      </c>
      <c r="M85" s="84">
        <v>3482.6289300000008</v>
      </c>
      <c r="N85" s="74"/>
      <c r="O85" s="85">
        <f t="shared" si="1"/>
        <v>1.4283500480470224E-2</v>
      </c>
      <c r="P85" s="85">
        <f>M85/'סכום נכסי הקרן'!$C$42</f>
        <v>3.9412134657399083E-3</v>
      </c>
    </row>
    <row r="86" spans="2:16">
      <c r="B86" s="77" t="s">
        <v>529</v>
      </c>
      <c r="C86" s="74" t="s">
        <v>530</v>
      </c>
      <c r="D86" s="74" t="s">
        <v>241</v>
      </c>
      <c r="E86" s="74"/>
      <c r="F86" s="98">
        <v>43586</v>
      </c>
      <c r="G86" s="84">
        <v>9.94</v>
      </c>
      <c r="H86" s="87" t="s">
        <v>141</v>
      </c>
      <c r="I86" s="88">
        <v>4.8000000000000001E-2</v>
      </c>
      <c r="J86" s="88">
        <v>4.8500000000000008E-2</v>
      </c>
      <c r="K86" s="84">
        <v>7245000.0000000009</v>
      </c>
      <c r="L86" s="86">
        <v>102.01212700000001</v>
      </c>
      <c r="M86" s="84">
        <v>7389.8360900000007</v>
      </c>
      <c r="N86" s="74"/>
      <c r="O86" s="85">
        <f t="shared" si="1"/>
        <v>3.0308347361632692E-2</v>
      </c>
      <c r="P86" s="85">
        <f>M86/'סכום נכסי הקרן'!$C$42</f>
        <v>8.362912642409695E-3</v>
      </c>
    </row>
    <row r="87" spans="2:16">
      <c r="B87" s="77" t="s">
        <v>531</v>
      </c>
      <c r="C87" s="74" t="s">
        <v>532</v>
      </c>
      <c r="D87" s="74" t="s">
        <v>241</v>
      </c>
      <c r="E87" s="74"/>
      <c r="F87" s="98">
        <v>43647</v>
      </c>
      <c r="G87" s="84">
        <v>10.110000000000001</v>
      </c>
      <c r="H87" s="87" t="s">
        <v>141</v>
      </c>
      <c r="I87" s="88">
        <v>4.8000000000000001E-2</v>
      </c>
      <c r="J87" s="88">
        <v>4.8499999999999995E-2</v>
      </c>
      <c r="K87" s="84">
        <v>5515000.0000000009</v>
      </c>
      <c r="L87" s="86">
        <v>101.193032</v>
      </c>
      <c r="M87" s="84">
        <v>5580.7957400000014</v>
      </c>
      <c r="N87" s="74"/>
      <c r="O87" s="85">
        <f t="shared" si="1"/>
        <v>2.2888829167825291E-2</v>
      </c>
      <c r="P87" s="85">
        <f>M87/'סכום נכסי הקרן'!$C$42</f>
        <v>6.3156620363892507E-3</v>
      </c>
    </row>
    <row r="88" spans="2:16">
      <c r="B88" s="77" t="s">
        <v>533</v>
      </c>
      <c r="C88" s="74" t="s">
        <v>534</v>
      </c>
      <c r="D88" s="74" t="s">
        <v>241</v>
      </c>
      <c r="E88" s="74"/>
      <c r="F88" s="98">
        <v>43678</v>
      </c>
      <c r="G88" s="84">
        <v>10.200000000000003</v>
      </c>
      <c r="H88" s="87" t="s">
        <v>141</v>
      </c>
      <c r="I88" s="88">
        <v>4.8000000000000001E-2</v>
      </c>
      <c r="J88" s="88">
        <v>4.8500000000000008E-2</v>
      </c>
      <c r="K88" s="84">
        <v>5960000.0000000009</v>
      </c>
      <c r="L88" s="86">
        <v>100.79386599999999</v>
      </c>
      <c r="M88" s="84">
        <v>6007.3123900000001</v>
      </c>
      <c r="N88" s="74"/>
      <c r="O88" s="85">
        <f t="shared" si="1"/>
        <v>2.4638125718693699E-2</v>
      </c>
      <c r="P88" s="85">
        <f>M88/'סכום נכסי הקרן'!$C$42</f>
        <v>6.7983414139887099E-3</v>
      </c>
    </row>
    <row r="89" spans="2:16">
      <c r="B89" s="77" t="s">
        <v>535</v>
      </c>
      <c r="C89" s="74" t="s">
        <v>536</v>
      </c>
      <c r="D89" s="74" t="s">
        <v>241</v>
      </c>
      <c r="E89" s="74"/>
      <c r="F89" s="98">
        <v>43740</v>
      </c>
      <c r="G89" s="84">
        <v>10.120000000000001</v>
      </c>
      <c r="H89" s="87" t="s">
        <v>141</v>
      </c>
      <c r="I89" s="88">
        <v>4.8000000000000001E-2</v>
      </c>
      <c r="J89" s="88">
        <v>4.8500000000000008E-2</v>
      </c>
      <c r="K89" s="84">
        <v>5179000.0000000009</v>
      </c>
      <c r="L89" s="86">
        <v>102.386658</v>
      </c>
      <c r="M89" s="84">
        <v>5302.6050200000009</v>
      </c>
      <c r="N89" s="74"/>
      <c r="O89" s="85">
        <f t="shared" si="1"/>
        <v>2.1747870035328114E-2</v>
      </c>
      <c r="P89" s="85">
        <f>M89/'סכום נכסי הקרן'!$C$42</f>
        <v>6.0008398047517609E-3</v>
      </c>
    </row>
    <row r="90" spans="2:16">
      <c r="B90" s="77" t="s">
        <v>537</v>
      </c>
      <c r="C90" s="74" t="s">
        <v>538</v>
      </c>
      <c r="D90" s="74" t="s">
        <v>241</v>
      </c>
      <c r="E90" s="74"/>
      <c r="F90" s="98">
        <v>43770</v>
      </c>
      <c r="G90" s="84">
        <v>10.200000000000001</v>
      </c>
      <c r="H90" s="87" t="s">
        <v>141</v>
      </c>
      <c r="I90" s="88">
        <v>4.8000000000000001E-2</v>
      </c>
      <c r="J90" s="88">
        <v>4.8500000000000008E-2</v>
      </c>
      <c r="K90" s="84">
        <v>5828000.0000000009</v>
      </c>
      <c r="L90" s="86">
        <v>101.99618700000001</v>
      </c>
      <c r="M90" s="84">
        <v>5944.3377500000006</v>
      </c>
      <c r="N90" s="74"/>
      <c r="O90" s="85">
        <f t="shared" si="1"/>
        <v>2.4379844311521952E-2</v>
      </c>
      <c r="P90" s="85">
        <f>M90/'סכום נכסי הקרן'!$C$42</f>
        <v>6.7270744188086861E-3</v>
      </c>
    </row>
    <row r="91" spans="2:16">
      <c r="B91" s="77" t="s">
        <v>539</v>
      </c>
      <c r="C91" s="74" t="s">
        <v>540</v>
      </c>
      <c r="D91" s="74" t="s">
        <v>241</v>
      </c>
      <c r="E91" s="74"/>
      <c r="F91" s="98">
        <v>43800</v>
      </c>
      <c r="G91" s="84">
        <v>10.279999999999998</v>
      </c>
      <c r="H91" s="87" t="s">
        <v>141</v>
      </c>
      <c r="I91" s="88">
        <v>4.8000000000000001E-2</v>
      </c>
      <c r="J91" s="88">
        <v>4.8500000000000008E-2</v>
      </c>
      <c r="K91" s="84">
        <v>3408000.0000000005</v>
      </c>
      <c r="L91" s="86">
        <v>101.593818</v>
      </c>
      <c r="M91" s="84">
        <v>3462.3173200000006</v>
      </c>
      <c r="N91" s="74"/>
      <c r="O91" s="85">
        <f t="shared" si="1"/>
        <v>1.4200195340294371E-2</v>
      </c>
      <c r="P91" s="85">
        <f>M91/'סכום נכסי הקרן'!$C$42</f>
        <v>3.9182272698367873E-3</v>
      </c>
    </row>
    <row r="92" spans="2:16">
      <c r="B92" s="77" t="s">
        <v>541</v>
      </c>
      <c r="C92" s="74" t="s">
        <v>542</v>
      </c>
      <c r="D92" s="74" t="s">
        <v>241</v>
      </c>
      <c r="E92" s="74"/>
      <c r="F92" s="98">
        <v>43831</v>
      </c>
      <c r="G92" s="84">
        <v>10.37</v>
      </c>
      <c r="H92" s="87" t="s">
        <v>141</v>
      </c>
      <c r="I92" s="88">
        <v>4.8000000000000001E-2</v>
      </c>
      <c r="J92" s="88">
        <v>4.8499999999999995E-2</v>
      </c>
      <c r="K92" s="84">
        <v>5329000.0000000009</v>
      </c>
      <c r="L92" s="86">
        <v>101.19303600000001</v>
      </c>
      <c r="M92" s="84">
        <v>5392.5769000000009</v>
      </c>
      <c r="N92" s="74"/>
      <c r="O92" s="85">
        <f t="shared" si="1"/>
        <v>2.2116876730281634E-2</v>
      </c>
      <c r="P92" s="85">
        <f>M92/'סכום נכסי הקרן'!$C$42</f>
        <v>6.1026589741554728E-3</v>
      </c>
    </row>
    <row r="93" spans="2:16">
      <c r="B93" s="77" t="s">
        <v>543</v>
      </c>
      <c r="C93" s="74" t="s">
        <v>544</v>
      </c>
      <c r="D93" s="74" t="s">
        <v>241</v>
      </c>
      <c r="E93" s="74"/>
      <c r="F93" s="98">
        <v>43863</v>
      </c>
      <c r="G93" s="84">
        <v>10.459999999999999</v>
      </c>
      <c r="H93" s="87" t="s">
        <v>141</v>
      </c>
      <c r="I93" s="88">
        <v>4.8000000000000001E-2</v>
      </c>
      <c r="J93" s="88">
        <v>4.8500000000000008E-2</v>
      </c>
      <c r="K93" s="84">
        <v>7241000.0000000009</v>
      </c>
      <c r="L93" s="86">
        <v>100.77812400000001</v>
      </c>
      <c r="M93" s="84">
        <v>7297.6971600000015</v>
      </c>
      <c r="N93" s="74"/>
      <c r="O93" s="85">
        <f t="shared" si="1"/>
        <v>2.9930452823518635E-2</v>
      </c>
      <c r="P93" s="85">
        <f>M93/'סכום נכסי הקרן'!$C$42</f>
        <v>8.2586410708659352E-3</v>
      </c>
    </row>
    <row r="94" spans="2:16">
      <c r="B94" s="77" t="s">
        <v>545</v>
      </c>
      <c r="C94" s="74" t="s">
        <v>546</v>
      </c>
      <c r="D94" s="74" t="s">
        <v>241</v>
      </c>
      <c r="E94" s="74"/>
      <c r="F94" s="98">
        <v>44045</v>
      </c>
      <c r="G94" s="84">
        <v>10.709999999999999</v>
      </c>
      <c r="H94" s="87" t="s">
        <v>141</v>
      </c>
      <c r="I94" s="88">
        <v>4.8000000000000001E-2</v>
      </c>
      <c r="J94" s="88">
        <v>4.8499999999999995E-2</v>
      </c>
      <c r="K94" s="84">
        <v>3060000.0000000005</v>
      </c>
      <c r="L94" s="86">
        <v>100.982147</v>
      </c>
      <c r="M94" s="84">
        <v>3090.0537000000008</v>
      </c>
      <c r="N94" s="74"/>
      <c r="O94" s="85">
        <f t="shared" si="1"/>
        <v>1.2673409770540439E-2</v>
      </c>
      <c r="P94" s="85">
        <f>M94/'סכום נכסי הקרן'!$C$42</f>
        <v>3.4969448359516808E-3</v>
      </c>
    </row>
    <row r="95" spans="2:16">
      <c r="B95" s="77" t="s">
        <v>547</v>
      </c>
      <c r="C95" s="74" t="s">
        <v>548</v>
      </c>
      <c r="D95" s="74" t="s">
        <v>241</v>
      </c>
      <c r="E95" s="74"/>
      <c r="F95" s="98">
        <v>44075</v>
      </c>
      <c r="G95" s="84">
        <v>10.79</v>
      </c>
      <c r="H95" s="87" t="s">
        <v>141</v>
      </c>
      <c r="I95" s="88">
        <v>4.8000000000000001E-2</v>
      </c>
      <c r="J95" s="88">
        <v>4.8499999999999995E-2</v>
      </c>
      <c r="K95" s="84">
        <v>9125000.0000000019</v>
      </c>
      <c r="L95" s="86">
        <v>100.396213</v>
      </c>
      <c r="M95" s="84">
        <v>9161.1544900000026</v>
      </c>
      <c r="N95" s="74"/>
      <c r="O95" s="85">
        <f t="shared" si="1"/>
        <v>3.7573154415729546E-2</v>
      </c>
      <c r="P95" s="85">
        <f>M95/'סכום נכסי הקרן'!$C$42</f>
        <v>1.0367474159158159E-2</v>
      </c>
    </row>
    <row r="96" spans="2:16">
      <c r="B96" s="77" t="s">
        <v>549</v>
      </c>
      <c r="C96" s="74" t="s">
        <v>550</v>
      </c>
      <c r="D96" s="74" t="s">
        <v>241</v>
      </c>
      <c r="E96" s="74"/>
      <c r="F96" s="98">
        <v>40057</v>
      </c>
      <c r="G96" s="84">
        <v>3.6100000000000003</v>
      </c>
      <c r="H96" s="87" t="s">
        <v>141</v>
      </c>
      <c r="I96" s="88">
        <v>4.8000000000000001E-2</v>
      </c>
      <c r="J96" s="88">
        <v>4.8499999999999995E-2</v>
      </c>
      <c r="K96" s="84">
        <v>206000.00000000003</v>
      </c>
      <c r="L96" s="86">
        <v>109.471327</v>
      </c>
      <c r="M96" s="84">
        <v>225.52004000000005</v>
      </c>
      <c r="N96" s="74"/>
      <c r="O96" s="85">
        <f t="shared" si="1"/>
        <v>9.2493793178696879E-4</v>
      </c>
      <c r="P96" s="85">
        <f>M96/'סכום נכסי הקרן'!$C$42</f>
        <v>2.5521599811731958E-4</v>
      </c>
    </row>
    <row r="97" spans="2:16">
      <c r="B97" s="77" t="s">
        <v>551</v>
      </c>
      <c r="C97" s="74" t="s">
        <v>552</v>
      </c>
      <c r="D97" s="74" t="s">
        <v>241</v>
      </c>
      <c r="E97" s="74"/>
      <c r="F97" s="98">
        <v>39995</v>
      </c>
      <c r="G97" s="84">
        <v>3.4399999999999995</v>
      </c>
      <c r="H97" s="87" t="s">
        <v>141</v>
      </c>
      <c r="I97" s="88">
        <v>4.8000000000000001E-2</v>
      </c>
      <c r="J97" s="88">
        <v>4.8499999999999995E-2</v>
      </c>
      <c r="K97" s="84">
        <v>251000.00000000003</v>
      </c>
      <c r="L97" s="86">
        <v>112.484801</v>
      </c>
      <c r="M97" s="84">
        <v>282.35102000000006</v>
      </c>
      <c r="N97" s="74"/>
      <c r="O97" s="85">
        <f t="shared" si="1"/>
        <v>1.158022003174268E-3</v>
      </c>
      <c r="P97" s="85">
        <f>M97/'סכום נכסי הקרן'!$C$42</f>
        <v>3.1953035033491158E-4</v>
      </c>
    </row>
    <row r="98" spans="2:16">
      <c r="B98" s="77" t="s">
        <v>553</v>
      </c>
      <c r="C98" s="74" t="s">
        <v>554</v>
      </c>
      <c r="D98" s="74" t="s">
        <v>241</v>
      </c>
      <c r="E98" s="74"/>
      <c r="F98" s="98">
        <v>40027</v>
      </c>
      <c r="G98" s="84">
        <v>3.5299999999999994</v>
      </c>
      <c r="H98" s="87" t="s">
        <v>141</v>
      </c>
      <c r="I98" s="88">
        <v>4.8000000000000001E-2</v>
      </c>
      <c r="J98" s="88">
        <v>4.8499999999999995E-2</v>
      </c>
      <c r="K98" s="84">
        <v>528000.00000000012</v>
      </c>
      <c r="L98" s="86">
        <v>111.05997600000001</v>
      </c>
      <c r="M98" s="84">
        <v>586.41530000000012</v>
      </c>
      <c r="N98" s="74"/>
      <c r="O98" s="85">
        <f t="shared" si="1"/>
        <v>2.4050978119294179E-3</v>
      </c>
      <c r="P98" s="85">
        <f>M98/'סכום נכסי הקרן'!$C$42</f>
        <v>6.6363311260838459E-4</v>
      </c>
    </row>
    <row r="99" spans="2:16">
      <c r="B99" s="77" t="s">
        <v>555</v>
      </c>
      <c r="C99" s="74" t="s">
        <v>556</v>
      </c>
      <c r="D99" s="74" t="s">
        <v>241</v>
      </c>
      <c r="E99" s="74"/>
      <c r="F99" s="98">
        <v>40483</v>
      </c>
      <c r="G99" s="84">
        <v>4.4899999999999993</v>
      </c>
      <c r="H99" s="87" t="s">
        <v>141</v>
      </c>
      <c r="I99" s="88">
        <v>4.8000000000000001E-2</v>
      </c>
      <c r="J99" s="88">
        <v>4.8599999999999997E-2</v>
      </c>
      <c r="K99" s="84">
        <v>307000.00000000006</v>
      </c>
      <c r="L99" s="86">
        <v>108.410386</v>
      </c>
      <c r="M99" s="84">
        <v>332.71345000000008</v>
      </c>
      <c r="N99" s="74"/>
      <c r="O99" s="85">
        <f t="shared" si="1"/>
        <v>1.3645762492801397E-3</v>
      </c>
      <c r="P99" s="85">
        <f>M99/'סכום נכסי הקרן'!$C$42</f>
        <v>3.7652438882507694E-4</v>
      </c>
    </row>
    <row r="100" spans="2:16">
      <c r="B100" s="77" t="s">
        <v>557</v>
      </c>
      <c r="C100" s="74" t="s">
        <v>558</v>
      </c>
      <c r="D100" s="74" t="s">
        <v>241</v>
      </c>
      <c r="E100" s="74"/>
      <c r="F100" s="98">
        <v>40513</v>
      </c>
      <c r="G100" s="84">
        <v>4.5700000000000012</v>
      </c>
      <c r="H100" s="87" t="s">
        <v>141</v>
      </c>
      <c r="I100" s="88">
        <v>4.8000000000000001E-2</v>
      </c>
      <c r="J100" s="88">
        <v>4.8500000000000015E-2</v>
      </c>
      <c r="K100" s="84">
        <v>2887000.0000000005</v>
      </c>
      <c r="L100" s="86">
        <v>107.68332700000001</v>
      </c>
      <c r="M100" s="84">
        <v>3108.8820699999997</v>
      </c>
      <c r="N100" s="74"/>
      <c r="O100" s="85">
        <f t="shared" si="1"/>
        <v>1.275063161568874E-2</v>
      </c>
      <c r="P100" s="85">
        <f>M100/'סכום נכסי הקרן'!$C$42</f>
        <v>3.5182524822365605E-3</v>
      </c>
    </row>
    <row r="101" spans="2:16">
      <c r="B101" s="77" t="s">
        <v>559</v>
      </c>
      <c r="C101" s="74" t="s">
        <v>560</v>
      </c>
      <c r="D101" s="74" t="s">
        <v>241</v>
      </c>
      <c r="E101" s="74"/>
      <c r="F101" s="98">
        <v>40544</v>
      </c>
      <c r="G101" s="84">
        <v>4.6599999999999993</v>
      </c>
      <c r="H101" s="87" t="s">
        <v>141</v>
      </c>
      <c r="I101" s="88">
        <v>4.8000000000000001E-2</v>
      </c>
      <c r="J101" s="88">
        <v>4.8499999999999995E-2</v>
      </c>
      <c r="K101" s="84">
        <v>1264000.0000000002</v>
      </c>
      <c r="L101" s="86">
        <v>107.15967000000001</v>
      </c>
      <c r="M101" s="84">
        <v>1354.4982100000002</v>
      </c>
      <c r="N101" s="74"/>
      <c r="O101" s="85">
        <f t="shared" si="1"/>
        <v>5.5552791360206893E-3</v>
      </c>
      <c r="P101" s="85">
        <f>M101/'סכום נכסי הקרן'!$C$42</f>
        <v>1.5328554066116374E-3</v>
      </c>
    </row>
    <row r="102" spans="2:16">
      <c r="B102" s="77" t="s">
        <v>561</v>
      </c>
      <c r="C102" s="74" t="s">
        <v>562</v>
      </c>
      <c r="D102" s="74" t="s">
        <v>241</v>
      </c>
      <c r="E102" s="74"/>
      <c r="F102" s="98">
        <v>40575</v>
      </c>
      <c r="G102" s="84">
        <v>4.7400000000000011</v>
      </c>
      <c r="H102" s="87" t="s">
        <v>141</v>
      </c>
      <c r="I102" s="88">
        <v>4.8000000000000001E-2</v>
      </c>
      <c r="J102" s="88">
        <v>4.8500000000000015E-2</v>
      </c>
      <c r="K102" s="84">
        <v>568000.00000000012</v>
      </c>
      <c r="L102" s="86">
        <v>106.34278</v>
      </c>
      <c r="M102" s="84">
        <v>604.02681999999993</v>
      </c>
      <c r="N102" s="74"/>
      <c r="O102" s="85">
        <f t="shared" si="1"/>
        <v>2.4773289222308559E-3</v>
      </c>
      <c r="P102" s="85">
        <f>M102/'סכום נכסי הקרן'!$C$42</f>
        <v>6.8356367689510202E-4</v>
      </c>
    </row>
    <row r="103" spans="2:16">
      <c r="B103" s="77" t="s">
        <v>563</v>
      </c>
      <c r="C103" s="74" t="s">
        <v>564</v>
      </c>
      <c r="D103" s="74" t="s">
        <v>241</v>
      </c>
      <c r="E103" s="74"/>
      <c r="F103" s="98">
        <v>40603</v>
      </c>
      <c r="G103" s="84">
        <v>4.82</v>
      </c>
      <c r="H103" s="87" t="s">
        <v>141</v>
      </c>
      <c r="I103" s="88">
        <v>4.8000000000000001E-2</v>
      </c>
      <c r="J103" s="88">
        <v>4.8600000000000004E-2</v>
      </c>
      <c r="K103" s="84">
        <v>829000.00000000012</v>
      </c>
      <c r="L103" s="86">
        <v>105.704695</v>
      </c>
      <c r="M103" s="84">
        <v>876.29884000000015</v>
      </c>
      <c r="N103" s="74"/>
      <c r="O103" s="85">
        <f t="shared" si="1"/>
        <v>3.5940133599520461E-3</v>
      </c>
      <c r="P103" s="85">
        <f>M103/'סכום נכסי הקרן'!$C$42</f>
        <v>9.9168784778350225E-4</v>
      </c>
    </row>
    <row r="104" spans="2:16">
      <c r="B104" s="77" t="s">
        <v>565</v>
      </c>
      <c r="C104" s="74" t="s">
        <v>566</v>
      </c>
      <c r="D104" s="74" t="s">
        <v>241</v>
      </c>
      <c r="E104" s="74"/>
      <c r="F104" s="98">
        <v>40634</v>
      </c>
      <c r="G104" s="84">
        <v>4.7899999999999991</v>
      </c>
      <c r="H104" s="87" t="s">
        <v>141</v>
      </c>
      <c r="I104" s="88">
        <v>4.8000000000000001E-2</v>
      </c>
      <c r="J104" s="88">
        <v>4.8499999999999995E-2</v>
      </c>
      <c r="K104" s="84">
        <v>522000.00000000006</v>
      </c>
      <c r="L104" s="86">
        <v>107.498024</v>
      </c>
      <c r="M104" s="84">
        <v>561.1404100000002</v>
      </c>
      <c r="N104" s="74"/>
      <c r="O104" s="85">
        <f t="shared" si="1"/>
        <v>2.3014364943687122E-3</v>
      </c>
      <c r="P104" s="85">
        <f>M104/'סכום נכסי הקרן'!$C$42</f>
        <v>6.3503008345560763E-4</v>
      </c>
    </row>
    <row r="105" spans="2:16">
      <c r="B105" s="77" t="s">
        <v>567</v>
      </c>
      <c r="C105" s="74" t="s">
        <v>568</v>
      </c>
      <c r="D105" s="74" t="s">
        <v>241</v>
      </c>
      <c r="E105" s="74"/>
      <c r="F105" s="98">
        <v>40664</v>
      </c>
      <c r="G105" s="84">
        <v>4.87</v>
      </c>
      <c r="H105" s="87" t="s">
        <v>141</v>
      </c>
      <c r="I105" s="88">
        <v>4.8000000000000001E-2</v>
      </c>
      <c r="J105" s="88">
        <v>4.8599999999999997E-2</v>
      </c>
      <c r="K105" s="84">
        <v>254000.00000000003</v>
      </c>
      <c r="L105" s="86">
        <v>106.86931199999999</v>
      </c>
      <c r="M105" s="84">
        <v>271.44999000000007</v>
      </c>
      <c r="N105" s="74"/>
      <c r="O105" s="85">
        <f t="shared" si="1"/>
        <v>1.1133130001847878E-3</v>
      </c>
      <c r="P105" s="85">
        <f>M105/'סכום נכסי הקרן'!$C$42</f>
        <v>3.0719389787615514E-4</v>
      </c>
    </row>
    <row r="106" spans="2:16">
      <c r="B106" s="77" t="s">
        <v>569</v>
      </c>
      <c r="C106" s="74" t="s">
        <v>570</v>
      </c>
      <c r="D106" s="74" t="s">
        <v>241</v>
      </c>
      <c r="E106" s="74"/>
      <c r="F106" s="98">
        <v>40756</v>
      </c>
      <c r="G106" s="84">
        <v>5.12</v>
      </c>
      <c r="H106" s="87" t="s">
        <v>141</v>
      </c>
      <c r="I106" s="88">
        <v>4.8000000000000001E-2</v>
      </c>
      <c r="J106" s="88">
        <v>4.8499999999999995E-2</v>
      </c>
      <c r="K106" s="84">
        <v>798000.00000000012</v>
      </c>
      <c r="L106" s="86">
        <v>104.081479</v>
      </c>
      <c r="M106" s="84">
        <v>830.5876800000002</v>
      </c>
      <c r="N106" s="74"/>
      <c r="O106" s="85">
        <f t="shared" si="1"/>
        <v>3.4065356271971957E-3</v>
      </c>
      <c r="P106" s="85">
        <f>M106/'סכום נכסי הקרן'!$C$42</f>
        <v>9.3995754778665723E-4</v>
      </c>
    </row>
    <row r="107" spans="2:16">
      <c r="B107" s="77" t="s">
        <v>571</v>
      </c>
      <c r="C107" s="74" t="s">
        <v>572</v>
      </c>
      <c r="D107" s="74" t="s">
        <v>241</v>
      </c>
      <c r="E107" s="74"/>
      <c r="F107" s="98">
        <v>40848</v>
      </c>
      <c r="G107" s="84">
        <v>5.25</v>
      </c>
      <c r="H107" s="87" t="s">
        <v>141</v>
      </c>
      <c r="I107" s="88">
        <v>4.8000000000000001E-2</v>
      </c>
      <c r="J107" s="88">
        <v>4.8500000000000008E-2</v>
      </c>
      <c r="K107" s="84">
        <v>433000.00000000006</v>
      </c>
      <c r="L107" s="86">
        <v>105.32476800000001</v>
      </c>
      <c r="M107" s="84">
        <v>456.04325000000006</v>
      </c>
      <c r="N107" s="74"/>
      <c r="O107" s="85">
        <f t="shared" si="1"/>
        <v>1.8703956440430194E-3</v>
      </c>
      <c r="P107" s="85">
        <f>M107/'סכום נכסי הקרן'!$C$42</f>
        <v>5.1609397210738474E-4</v>
      </c>
    </row>
    <row r="108" spans="2:16">
      <c r="B108" s="77" t="s">
        <v>573</v>
      </c>
      <c r="C108" s="74" t="s">
        <v>574</v>
      </c>
      <c r="D108" s="74" t="s">
        <v>241</v>
      </c>
      <c r="E108" s="74"/>
      <c r="F108" s="98">
        <v>40940</v>
      </c>
      <c r="G108" s="84">
        <v>5.5</v>
      </c>
      <c r="H108" s="87" t="s">
        <v>141</v>
      </c>
      <c r="I108" s="88">
        <v>4.8000000000000001E-2</v>
      </c>
      <c r="J108" s="88">
        <v>4.8499999999999995E-2</v>
      </c>
      <c r="K108" s="84">
        <v>813000.00000000012</v>
      </c>
      <c r="L108" s="86">
        <v>104.090968</v>
      </c>
      <c r="M108" s="84">
        <v>846.26348000000007</v>
      </c>
      <c r="N108" s="74"/>
      <c r="O108" s="85">
        <f t="shared" si="1"/>
        <v>3.4708276609832223E-3</v>
      </c>
      <c r="P108" s="85">
        <f>M108/'סכום נכסי הקרן'!$C$42</f>
        <v>9.5769750093355915E-4</v>
      </c>
    </row>
    <row r="109" spans="2:16">
      <c r="B109" s="77" t="s">
        <v>575</v>
      </c>
      <c r="C109" s="74" t="s">
        <v>576</v>
      </c>
      <c r="D109" s="74" t="s">
        <v>241</v>
      </c>
      <c r="E109" s="74"/>
      <c r="F109" s="98">
        <v>40969</v>
      </c>
      <c r="G109" s="84">
        <v>5.58</v>
      </c>
      <c r="H109" s="87" t="s">
        <v>141</v>
      </c>
      <c r="I109" s="88">
        <v>4.8000000000000001E-2</v>
      </c>
      <c r="J109" s="88">
        <v>4.8599999999999997E-2</v>
      </c>
      <c r="K109" s="84">
        <v>2313000.0000000005</v>
      </c>
      <c r="L109" s="86">
        <v>103.66264</v>
      </c>
      <c r="M109" s="84">
        <v>2397.0826400000005</v>
      </c>
      <c r="N109" s="74"/>
      <c r="O109" s="85">
        <f t="shared" si="1"/>
        <v>9.8312888706655385E-3</v>
      </c>
      <c r="P109" s="85">
        <f>M109/'סכום נכסי הקרן'!$C$42</f>
        <v>2.7127249469151367E-3</v>
      </c>
    </row>
    <row r="110" spans="2:16">
      <c r="B110" s="77" t="s">
        <v>577</v>
      </c>
      <c r="C110" s="74">
        <v>8789</v>
      </c>
      <c r="D110" s="74" t="s">
        <v>241</v>
      </c>
      <c r="E110" s="74"/>
      <c r="F110" s="98">
        <v>41000</v>
      </c>
      <c r="G110" s="84">
        <v>5.53</v>
      </c>
      <c r="H110" s="87" t="s">
        <v>141</v>
      </c>
      <c r="I110" s="88">
        <v>4.8000000000000001E-2</v>
      </c>
      <c r="J110" s="88">
        <v>4.8600000000000011E-2</v>
      </c>
      <c r="K110" s="84">
        <v>593000.00000000012</v>
      </c>
      <c r="L110" s="86">
        <v>105.742507</v>
      </c>
      <c r="M110" s="84">
        <v>627.04184000000009</v>
      </c>
      <c r="N110" s="74"/>
      <c r="O110" s="85">
        <f t="shared" si="1"/>
        <v>2.5717217087824892E-3</v>
      </c>
      <c r="P110" s="85">
        <f>M110/'סכום נכסי הקרן'!$C$42</f>
        <v>7.096092615845608E-4</v>
      </c>
    </row>
    <row r="111" spans="2:16">
      <c r="B111" s="77" t="s">
        <v>578</v>
      </c>
      <c r="C111" s="74" t="s">
        <v>579</v>
      </c>
      <c r="D111" s="74" t="s">
        <v>241</v>
      </c>
      <c r="E111" s="74"/>
      <c r="F111" s="98">
        <v>41640</v>
      </c>
      <c r="G111" s="84">
        <v>6.84</v>
      </c>
      <c r="H111" s="87" t="s">
        <v>141</v>
      </c>
      <c r="I111" s="88">
        <v>4.8000000000000001E-2</v>
      </c>
      <c r="J111" s="88">
        <v>4.8499999999999995E-2</v>
      </c>
      <c r="K111" s="84">
        <v>1306000.0000000002</v>
      </c>
      <c r="L111" s="86">
        <v>101.18405</v>
      </c>
      <c r="M111" s="84">
        <v>1321.4635500000002</v>
      </c>
      <c r="N111" s="74"/>
      <c r="O111" s="85">
        <f t="shared" si="1"/>
        <v>5.4197922404982972E-3</v>
      </c>
      <c r="P111" s="85">
        <f>M111/'סכום נכסי הקרן'!$C$42</f>
        <v>1.4954708188633988E-3</v>
      </c>
    </row>
    <row r="115" spans="2:2">
      <c r="B115" s="89" t="s">
        <v>89</v>
      </c>
    </row>
    <row r="116" spans="2:2">
      <c r="B116" s="89" t="s">
        <v>210</v>
      </c>
    </row>
    <row r="117" spans="2:2">
      <c r="B117" s="89" t="s">
        <v>218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156</v>
      </c>
      <c r="C1" s="68" t="s" vm="1">
        <v>236</v>
      </c>
    </row>
    <row r="2" spans="2:65">
      <c r="B2" s="47" t="s">
        <v>155</v>
      </c>
      <c r="C2" s="68" t="s">
        <v>237</v>
      </c>
    </row>
    <row r="3" spans="2:65">
      <c r="B3" s="47" t="s">
        <v>157</v>
      </c>
      <c r="C3" s="68" t="s">
        <v>238</v>
      </c>
    </row>
    <row r="4" spans="2:65">
      <c r="B4" s="47" t="s">
        <v>158</v>
      </c>
      <c r="C4" s="68">
        <v>2112</v>
      </c>
    </row>
    <row r="6" spans="2:65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67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3" customFormat="1" ht="78.75">
      <c r="B8" s="22" t="s">
        <v>93</v>
      </c>
      <c r="C8" s="30" t="s">
        <v>34</v>
      </c>
      <c r="D8" s="30" t="s">
        <v>95</v>
      </c>
      <c r="E8" s="30" t="s">
        <v>94</v>
      </c>
      <c r="F8" s="30" t="s">
        <v>46</v>
      </c>
      <c r="G8" s="30" t="s">
        <v>14</v>
      </c>
      <c r="H8" s="30" t="s">
        <v>47</v>
      </c>
      <c r="I8" s="30" t="s">
        <v>81</v>
      </c>
      <c r="J8" s="30" t="s">
        <v>17</v>
      </c>
      <c r="K8" s="30" t="s">
        <v>80</v>
      </c>
      <c r="L8" s="30" t="s">
        <v>16</v>
      </c>
      <c r="M8" s="59" t="s">
        <v>18</v>
      </c>
      <c r="N8" s="30" t="s">
        <v>212</v>
      </c>
      <c r="O8" s="30" t="s">
        <v>211</v>
      </c>
      <c r="P8" s="30" t="s">
        <v>88</v>
      </c>
      <c r="Q8" s="30" t="s">
        <v>44</v>
      </c>
      <c r="R8" s="30" t="s">
        <v>159</v>
      </c>
      <c r="S8" s="31" t="s">
        <v>161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219</v>
      </c>
      <c r="O9" s="32"/>
      <c r="P9" s="32" t="s">
        <v>215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90</v>
      </c>
      <c r="R10" s="19" t="s">
        <v>91</v>
      </c>
      <c r="S10" s="20" t="s">
        <v>162</v>
      </c>
      <c r="T10" s="5"/>
      <c r="BJ10" s="1"/>
    </row>
    <row r="11" spans="2:65" s="4" customFormat="1" ht="18" customHeight="1">
      <c r="B11" s="110" t="s">
        <v>658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111">
        <v>0</v>
      </c>
      <c r="Q11" s="92"/>
      <c r="R11" s="92"/>
      <c r="S11" s="92"/>
      <c r="T11" s="5"/>
      <c r="BJ11" s="1"/>
      <c r="BM11" s="1"/>
    </row>
    <row r="12" spans="2:65" ht="20.25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2:65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2:65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2:65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2:6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spans="2:19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2:19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2:19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2:19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2:19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2:19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2:19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2:19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2:19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19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2:19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2:19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2:19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2:19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2:19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2:19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2:19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2:19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2:19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19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19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2:19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2:19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2:19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spans="2:19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19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2:19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2:19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spans="2:19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spans="2:19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2:19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2:19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2:19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2:19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19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19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19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19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19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19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19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19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19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19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19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19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19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19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19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19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19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19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19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2:19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2:19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2:19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2:19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2:19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2:19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2:19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2:19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2:19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2:19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2:19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2:19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2:19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2:19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2:19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2:19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2:19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2:19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2:19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2:19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2:19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2:19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2:19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2:19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</row>
    <row r="107" spans="2:19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2:19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2:19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2:19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156</v>
      </c>
      <c r="C1" s="68" t="s" vm="1">
        <v>236</v>
      </c>
    </row>
    <row r="2" spans="2:81">
      <c r="B2" s="47" t="s">
        <v>155</v>
      </c>
      <c r="C2" s="68" t="s">
        <v>237</v>
      </c>
    </row>
    <row r="3" spans="2:81">
      <c r="B3" s="47" t="s">
        <v>157</v>
      </c>
      <c r="C3" s="68" t="s">
        <v>238</v>
      </c>
    </row>
    <row r="4" spans="2:81">
      <c r="B4" s="47" t="s">
        <v>158</v>
      </c>
      <c r="C4" s="68">
        <v>2112</v>
      </c>
    </row>
    <row r="6" spans="2:81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3" customFormat="1" ht="78.75">
      <c r="B8" s="22" t="s">
        <v>93</v>
      </c>
      <c r="C8" s="30" t="s">
        <v>34</v>
      </c>
      <c r="D8" s="30" t="s">
        <v>95</v>
      </c>
      <c r="E8" s="30" t="s">
        <v>94</v>
      </c>
      <c r="F8" s="30" t="s">
        <v>46</v>
      </c>
      <c r="G8" s="30" t="s">
        <v>14</v>
      </c>
      <c r="H8" s="30" t="s">
        <v>47</v>
      </c>
      <c r="I8" s="30" t="s">
        <v>81</v>
      </c>
      <c r="J8" s="30" t="s">
        <v>17</v>
      </c>
      <c r="K8" s="30" t="s">
        <v>80</v>
      </c>
      <c r="L8" s="30" t="s">
        <v>16</v>
      </c>
      <c r="M8" s="59" t="s">
        <v>18</v>
      </c>
      <c r="N8" s="59" t="s">
        <v>212</v>
      </c>
      <c r="O8" s="30" t="s">
        <v>211</v>
      </c>
      <c r="P8" s="30" t="s">
        <v>88</v>
      </c>
      <c r="Q8" s="30" t="s">
        <v>44</v>
      </c>
      <c r="R8" s="30" t="s">
        <v>159</v>
      </c>
      <c r="S8" s="31" t="s">
        <v>161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219</v>
      </c>
      <c r="O9" s="32"/>
      <c r="P9" s="32" t="s">
        <v>215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90</v>
      </c>
      <c r="R10" s="19" t="s">
        <v>91</v>
      </c>
      <c r="S10" s="20" t="s">
        <v>162</v>
      </c>
      <c r="T10" s="5"/>
      <c r="BZ10" s="1"/>
    </row>
    <row r="11" spans="2:81" s="4" customFormat="1" ht="18" customHeight="1">
      <c r="B11" s="110" t="s">
        <v>664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111">
        <v>0</v>
      </c>
      <c r="Q11" s="92"/>
      <c r="R11" s="92"/>
      <c r="S11" s="92"/>
      <c r="T11" s="5"/>
      <c r="BZ11" s="1"/>
      <c r="CC11" s="1"/>
    </row>
    <row r="12" spans="2:81" ht="17.25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2:81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2:81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2:81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2:81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spans="2:19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2:19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2:19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2:19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2:19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2:19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2:19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2:19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2:19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19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2:19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2:19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2:19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2:19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2:19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2:19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2:19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2:19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2:19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19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19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2:19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2:19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2:19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spans="2:19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19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2:19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2:19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spans="2:19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spans="2:19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2:19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2:19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2:19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2:19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19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19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19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19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19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19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19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19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19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19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19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19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19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19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19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19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19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19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19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2:19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2:19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2:19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2:19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2:19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2:19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2:19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2:19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2:19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2:19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2:19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2:19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2:19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2:19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2:19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2:19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2:19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2:19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2:19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2:19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2:19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2:19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2:19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2:19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</row>
    <row r="107" spans="2:19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2:19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2:19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2:19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156</v>
      </c>
      <c r="C1" s="68" t="s" vm="1">
        <v>236</v>
      </c>
    </row>
    <row r="2" spans="2:98">
      <c r="B2" s="47" t="s">
        <v>155</v>
      </c>
      <c r="C2" s="68" t="s">
        <v>237</v>
      </c>
    </row>
    <row r="3" spans="2:98">
      <c r="B3" s="47" t="s">
        <v>157</v>
      </c>
      <c r="C3" s="68" t="s">
        <v>238</v>
      </c>
    </row>
    <row r="4" spans="2:98">
      <c r="B4" s="47" t="s">
        <v>158</v>
      </c>
      <c r="C4" s="68">
        <v>2112</v>
      </c>
    </row>
    <row r="6" spans="2:98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3" customFormat="1" ht="78.75">
      <c r="B8" s="22" t="s">
        <v>93</v>
      </c>
      <c r="C8" s="30" t="s">
        <v>34</v>
      </c>
      <c r="D8" s="30" t="s">
        <v>95</v>
      </c>
      <c r="E8" s="30" t="s">
        <v>94</v>
      </c>
      <c r="F8" s="30" t="s">
        <v>46</v>
      </c>
      <c r="G8" s="30" t="s">
        <v>80</v>
      </c>
      <c r="H8" s="30" t="s">
        <v>212</v>
      </c>
      <c r="I8" s="30" t="s">
        <v>211</v>
      </c>
      <c r="J8" s="30" t="s">
        <v>88</v>
      </c>
      <c r="K8" s="30" t="s">
        <v>44</v>
      </c>
      <c r="L8" s="30" t="s">
        <v>159</v>
      </c>
      <c r="M8" s="31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219</v>
      </c>
      <c r="I9" s="32"/>
      <c r="J9" s="32" t="s">
        <v>215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0" t="s">
        <v>660</v>
      </c>
      <c r="C11" s="92"/>
      <c r="D11" s="92"/>
      <c r="E11" s="92"/>
      <c r="F11" s="92"/>
      <c r="G11" s="92"/>
      <c r="H11" s="92"/>
      <c r="I11" s="92"/>
      <c r="J11" s="111">
        <v>0</v>
      </c>
      <c r="K11" s="92"/>
      <c r="L11" s="92"/>
      <c r="M11" s="9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2:98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2:98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2:98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2:9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2:13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2:13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2:13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2:1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2:1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2:1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2:1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2:1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2:1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2:1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2:1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2:1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2:1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2:1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2:1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2:1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2:1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2:1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2:1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2:1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2:1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2:1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2:1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2:1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2:1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2:1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2:1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2:1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2:1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2:1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2:1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2:1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2:1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2:1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2:1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2:1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2:1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2:1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2:1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2:1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2:1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2:1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2:1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2:1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spans="2:1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2:1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2:1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2:1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2:1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2:1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2:1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2:1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2:1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2:1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2:1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2:1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2:1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2:1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2:1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2:1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2:1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spans="2:1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2:1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2:1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2:1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2:1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2:1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2:1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2:1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2:1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2:1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2:1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2:1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2:1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2:1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2:1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2:1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2:1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2:1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2:1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2:1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2:1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2:1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2:1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spans="2:1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spans="2:1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2:1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156</v>
      </c>
      <c r="C1" s="68" t="s" vm="1">
        <v>236</v>
      </c>
    </row>
    <row r="2" spans="2:55">
      <c r="B2" s="47" t="s">
        <v>155</v>
      </c>
      <c r="C2" s="68" t="s">
        <v>237</v>
      </c>
    </row>
    <row r="3" spans="2:55">
      <c r="B3" s="47" t="s">
        <v>157</v>
      </c>
      <c r="C3" s="68" t="s">
        <v>238</v>
      </c>
    </row>
    <row r="4" spans="2:55">
      <c r="B4" s="47" t="s">
        <v>158</v>
      </c>
      <c r="C4" s="68">
        <v>2112</v>
      </c>
    </row>
    <row r="6" spans="2:55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75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3" customFormat="1" ht="78.75">
      <c r="B8" s="22" t="s">
        <v>93</v>
      </c>
      <c r="C8" s="30" t="s">
        <v>34</v>
      </c>
      <c r="D8" s="30" t="s">
        <v>80</v>
      </c>
      <c r="E8" s="30" t="s">
        <v>81</v>
      </c>
      <c r="F8" s="30" t="s">
        <v>212</v>
      </c>
      <c r="G8" s="30" t="s">
        <v>211</v>
      </c>
      <c r="H8" s="30" t="s">
        <v>88</v>
      </c>
      <c r="I8" s="30" t="s">
        <v>44</v>
      </c>
      <c r="J8" s="30" t="s">
        <v>159</v>
      </c>
      <c r="K8" s="31" t="s">
        <v>161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219</v>
      </c>
      <c r="G9" s="32"/>
      <c r="H9" s="32" t="s">
        <v>215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10" t="s">
        <v>665</v>
      </c>
      <c r="C11" s="92"/>
      <c r="D11" s="92"/>
      <c r="E11" s="92"/>
      <c r="F11" s="92"/>
      <c r="G11" s="92"/>
      <c r="H11" s="111">
        <v>0</v>
      </c>
      <c r="I11" s="92"/>
      <c r="J11" s="92"/>
      <c r="K11" s="92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89</v>
      </c>
      <c r="C12" s="92"/>
      <c r="D12" s="92"/>
      <c r="E12" s="92"/>
      <c r="F12" s="92"/>
      <c r="G12" s="92"/>
      <c r="H12" s="92"/>
      <c r="I12" s="92"/>
      <c r="J12" s="92"/>
      <c r="K12" s="92"/>
      <c r="V12" s="1"/>
    </row>
    <row r="13" spans="2:55">
      <c r="B13" s="89" t="s">
        <v>210</v>
      </c>
      <c r="C13" s="92"/>
      <c r="D13" s="92"/>
      <c r="E13" s="92"/>
      <c r="F13" s="92"/>
      <c r="G13" s="92"/>
      <c r="H13" s="92"/>
      <c r="I13" s="92"/>
      <c r="J13" s="92"/>
      <c r="K13" s="92"/>
      <c r="V13" s="1"/>
    </row>
    <row r="14" spans="2:55">
      <c r="B14" s="89" t="s">
        <v>218</v>
      </c>
      <c r="C14" s="92"/>
      <c r="D14" s="92"/>
      <c r="E14" s="92"/>
      <c r="F14" s="92"/>
      <c r="G14" s="92"/>
      <c r="H14" s="92"/>
      <c r="I14" s="92"/>
      <c r="J14" s="92"/>
      <c r="K14" s="92"/>
      <c r="V14" s="1"/>
    </row>
    <row r="15" spans="2:55">
      <c r="B15" s="92"/>
      <c r="C15" s="92"/>
      <c r="D15" s="92"/>
      <c r="E15" s="92"/>
      <c r="F15" s="92"/>
      <c r="G15" s="92"/>
      <c r="H15" s="92"/>
      <c r="I15" s="92"/>
      <c r="J15" s="92"/>
      <c r="K15" s="92"/>
      <c r="V15" s="1"/>
    </row>
    <row r="16" spans="2:55">
      <c r="B16" s="92"/>
      <c r="C16" s="92"/>
      <c r="D16" s="92"/>
      <c r="E16" s="92"/>
      <c r="F16" s="92"/>
      <c r="G16" s="92"/>
      <c r="H16" s="92"/>
      <c r="I16" s="92"/>
      <c r="J16" s="92"/>
      <c r="K16" s="92"/>
      <c r="V16" s="1"/>
    </row>
    <row r="17" spans="2:22">
      <c r="B17" s="92"/>
      <c r="C17" s="92"/>
      <c r="D17" s="92"/>
      <c r="E17" s="92"/>
      <c r="F17" s="92"/>
      <c r="G17" s="92"/>
      <c r="H17" s="92"/>
      <c r="I17" s="92"/>
      <c r="J17" s="92"/>
      <c r="K17" s="92"/>
      <c r="V17" s="1"/>
    </row>
    <row r="18" spans="2:22">
      <c r="B18" s="92"/>
      <c r="C18" s="92"/>
      <c r="D18" s="92"/>
      <c r="E18" s="92"/>
      <c r="F18" s="92"/>
      <c r="G18" s="92"/>
      <c r="H18" s="92"/>
      <c r="I18" s="92"/>
      <c r="J18" s="92"/>
      <c r="K18" s="92"/>
      <c r="V18" s="1"/>
    </row>
    <row r="19" spans="2:22">
      <c r="B19" s="92"/>
      <c r="C19" s="92"/>
      <c r="D19" s="92"/>
      <c r="E19" s="92"/>
      <c r="F19" s="92"/>
      <c r="G19" s="92"/>
      <c r="H19" s="92"/>
      <c r="I19" s="92"/>
      <c r="J19" s="92"/>
      <c r="K19" s="92"/>
      <c r="V19" s="1"/>
    </row>
    <row r="20" spans="2:22">
      <c r="B20" s="92"/>
      <c r="C20" s="92"/>
      <c r="D20" s="92"/>
      <c r="E20" s="92"/>
      <c r="F20" s="92"/>
      <c r="G20" s="92"/>
      <c r="H20" s="92"/>
      <c r="I20" s="92"/>
      <c r="J20" s="92"/>
      <c r="K20" s="92"/>
      <c r="V20" s="1"/>
    </row>
    <row r="21" spans="2:22">
      <c r="B21" s="92"/>
      <c r="C21" s="92"/>
      <c r="D21" s="92"/>
      <c r="E21" s="92"/>
      <c r="F21" s="92"/>
      <c r="G21" s="92"/>
      <c r="H21" s="92"/>
      <c r="I21" s="92"/>
      <c r="J21" s="92"/>
      <c r="K21" s="92"/>
      <c r="V21" s="1"/>
    </row>
    <row r="22" spans="2:22" ht="16.5" customHeight="1">
      <c r="B22" s="92"/>
      <c r="C22" s="92"/>
      <c r="D22" s="92"/>
      <c r="E22" s="92"/>
      <c r="F22" s="92"/>
      <c r="G22" s="92"/>
      <c r="H22" s="92"/>
      <c r="I22" s="92"/>
      <c r="J22" s="92"/>
      <c r="K22" s="92"/>
      <c r="V22" s="1"/>
    </row>
    <row r="23" spans="2:22" ht="16.5" customHeight="1">
      <c r="B23" s="92"/>
      <c r="C23" s="92"/>
      <c r="D23" s="92"/>
      <c r="E23" s="92"/>
      <c r="F23" s="92"/>
      <c r="G23" s="92"/>
      <c r="H23" s="92"/>
      <c r="I23" s="92"/>
      <c r="J23" s="92"/>
      <c r="K23" s="92"/>
      <c r="V23" s="1"/>
    </row>
    <row r="24" spans="2:22" ht="16.5" customHeight="1">
      <c r="B24" s="92"/>
      <c r="C24" s="92"/>
      <c r="D24" s="92"/>
      <c r="E24" s="92"/>
      <c r="F24" s="92"/>
      <c r="G24" s="92"/>
      <c r="H24" s="92"/>
      <c r="I24" s="92"/>
      <c r="J24" s="92"/>
      <c r="K24" s="92"/>
      <c r="V24" s="1"/>
    </row>
    <row r="25" spans="2:22">
      <c r="B25" s="92"/>
      <c r="C25" s="92"/>
      <c r="D25" s="92"/>
      <c r="E25" s="92"/>
      <c r="F25" s="92"/>
      <c r="G25" s="92"/>
      <c r="H25" s="92"/>
      <c r="I25" s="92"/>
      <c r="J25" s="92"/>
      <c r="K25" s="92"/>
      <c r="V25" s="1"/>
    </row>
    <row r="26" spans="2:22">
      <c r="B26" s="92"/>
      <c r="C26" s="92"/>
      <c r="D26" s="92"/>
      <c r="E26" s="92"/>
      <c r="F26" s="92"/>
      <c r="G26" s="92"/>
      <c r="H26" s="92"/>
      <c r="I26" s="92"/>
      <c r="J26" s="92"/>
      <c r="K26" s="92"/>
      <c r="V26" s="1"/>
    </row>
    <row r="27" spans="2:22">
      <c r="B27" s="92"/>
      <c r="C27" s="92"/>
      <c r="D27" s="92"/>
      <c r="E27" s="92"/>
      <c r="F27" s="92"/>
      <c r="G27" s="92"/>
      <c r="H27" s="92"/>
      <c r="I27" s="92"/>
      <c r="J27" s="92"/>
      <c r="K27" s="92"/>
      <c r="V27" s="1"/>
    </row>
    <row r="28" spans="2:22">
      <c r="B28" s="92"/>
      <c r="C28" s="92"/>
      <c r="D28" s="92"/>
      <c r="E28" s="92"/>
      <c r="F28" s="92"/>
      <c r="G28" s="92"/>
      <c r="H28" s="92"/>
      <c r="I28" s="92"/>
      <c r="J28" s="92"/>
      <c r="K28" s="92"/>
      <c r="V28" s="1"/>
    </row>
    <row r="29" spans="2:22">
      <c r="B29" s="92"/>
      <c r="C29" s="92"/>
      <c r="D29" s="92"/>
      <c r="E29" s="92"/>
      <c r="F29" s="92"/>
      <c r="G29" s="92"/>
      <c r="H29" s="92"/>
      <c r="I29" s="92"/>
      <c r="J29" s="92"/>
      <c r="K29" s="92"/>
      <c r="V29" s="1"/>
    </row>
    <row r="30" spans="2:22">
      <c r="B30" s="92"/>
      <c r="C30" s="92"/>
      <c r="D30" s="92"/>
      <c r="E30" s="92"/>
      <c r="F30" s="92"/>
      <c r="G30" s="92"/>
      <c r="H30" s="92"/>
      <c r="I30" s="92"/>
      <c r="J30" s="92"/>
      <c r="K30" s="92"/>
      <c r="V30" s="1"/>
    </row>
    <row r="31" spans="2:22">
      <c r="B31" s="92"/>
      <c r="C31" s="92"/>
      <c r="D31" s="92"/>
      <c r="E31" s="92"/>
      <c r="F31" s="92"/>
      <c r="G31" s="92"/>
      <c r="H31" s="92"/>
      <c r="I31" s="92"/>
      <c r="J31" s="92"/>
      <c r="K31" s="92"/>
      <c r="V31" s="1"/>
    </row>
    <row r="32" spans="2:22">
      <c r="B32" s="92"/>
      <c r="C32" s="92"/>
      <c r="D32" s="92"/>
      <c r="E32" s="92"/>
      <c r="F32" s="92"/>
      <c r="G32" s="92"/>
      <c r="H32" s="92"/>
      <c r="I32" s="92"/>
      <c r="J32" s="92"/>
      <c r="K32" s="92"/>
      <c r="V32" s="1"/>
    </row>
    <row r="33" spans="2:22">
      <c r="B33" s="92"/>
      <c r="C33" s="92"/>
      <c r="D33" s="92"/>
      <c r="E33" s="92"/>
      <c r="F33" s="92"/>
      <c r="G33" s="92"/>
      <c r="H33" s="92"/>
      <c r="I33" s="92"/>
      <c r="J33" s="92"/>
      <c r="K33" s="92"/>
      <c r="V33" s="1"/>
    </row>
    <row r="34" spans="2:22">
      <c r="B34" s="92"/>
      <c r="C34" s="92"/>
      <c r="D34" s="92"/>
      <c r="E34" s="92"/>
      <c r="F34" s="92"/>
      <c r="G34" s="92"/>
      <c r="H34" s="92"/>
      <c r="I34" s="92"/>
      <c r="J34" s="92"/>
      <c r="K34" s="92"/>
      <c r="V34" s="1"/>
    </row>
    <row r="35" spans="2:22">
      <c r="B35" s="92"/>
      <c r="C35" s="92"/>
      <c r="D35" s="92"/>
      <c r="E35" s="92"/>
      <c r="F35" s="92"/>
      <c r="G35" s="92"/>
      <c r="H35" s="92"/>
      <c r="I35" s="92"/>
      <c r="J35" s="92"/>
      <c r="K35" s="92"/>
      <c r="V35" s="1"/>
    </row>
    <row r="36" spans="2:22">
      <c r="B36" s="92"/>
      <c r="C36" s="92"/>
      <c r="D36" s="92"/>
      <c r="E36" s="92"/>
      <c r="F36" s="92"/>
      <c r="G36" s="92"/>
      <c r="H36" s="92"/>
      <c r="I36" s="92"/>
      <c r="J36" s="92"/>
      <c r="K36" s="92"/>
      <c r="V36" s="1"/>
    </row>
    <row r="37" spans="2:22">
      <c r="B37" s="92"/>
      <c r="C37" s="92"/>
      <c r="D37" s="92"/>
      <c r="E37" s="92"/>
      <c r="F37" s="92"/>
      <c r="G37" s="92"/>
      <c r="H37" s="92"/>
      <c r="I37" s="92"/>
      <c r="J37" s="92"/>
      <c r="K37" s="92"/>
      <c r="V37" s="1"/>
    </row>
    <row r="38" spans="2:22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22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22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22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22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22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22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22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22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22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22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A20" sqref="A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156</v>
      </c>
      <c r="C1" s="68" t="s" vm="1">
        <v>236</v>
      </c>
    </row>
    <row r="2" spans="2:59">
      <c r="B2" s="47" t="s">
        <v>155</v>
      </c>
      <c r="C2" s="68" t="s">
        <v>237</v>
      </c>
    </row>
    <row r="3" spans="2:59">
      <c r="B3" s="47" t="s">
        <v>157</v>
      </c>
      <c r="C3" s="68" t="s">
        <v>238</v>
      </c>
    </row>
    <row r="4" spans="2:59">
      <c r="B4" s="47" t="s">
        <v>158</v>
      </c>
      <c r="C4" s="68">
        <v>2112</v>
      </c>
    </row>
    <row r="6" spans="2:59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76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3" customFormat="1" ht="78.75">
      <c r="B8" s="22" t="s">
        <v>93</v>
      </c>
      <c r="C8" s="30" t="s">
        <v>34</v>
      </c>
      <c r="D8" s="30" t="s">
        <v>46</v>
      </c>
      <c r="E8" s="30" t="s">
        <v>80</v>
      </c>
      <c r="F8" s="30" t="s">
        <v>81</v>
      </c>
      <c r="G8" s="30" t="s">
        <v>212</v>
      </c>
      <c r="H8" s="30" t="s">
        <v>211</v>
      </c>
      <c r="I8" s="30" t="s">
        <v>88</v>
      </c>
      <c r="J8" s="30" t="s">
        <v>44</v>
      </c>
      <c r="K8" s="30" t="s">
        <v>159</v>
      </c>
      <c r="L8" s="31" t="s">
        <v>161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219</v>
      </c>
      <c r="H9" s="16"/>
      <c r="I9" s="16" t="s">
        <v>215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0" t="s">
        <v>662</v>
      </c>
      <c r="C11" s="92"/>
      <c r="D11" s="92"/>
      <c r="E11" s="92"/>
      <c r="F11" s="92"/>
      <c r="G11" s="92"/>
      <c r="H11" s="92"/>
      <c r="I11" s="111">
        <v>0</v>
      </c>
      <c r="J11" s="92"/>
      <c r="K11" s="92"/>
      <c r="L11" s="92"/>
      <c r="M11" s="1"/>
      <c r="N11" s="1"/>
      <c r="O11" s="1"/>
      <c r="P11" s="1"/>
      <c r="BG11" s="1"/>
    </row>
    <row r="12" spans="2:59" ht="21" customHeight="1">
      <c r="B12" s="99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2:59">
      <c r="B13" s="91" t="s">
        <v>227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2:59">
      <c r="B14" s="91" t="s">
        <v>89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59">
      <c r="B15" s="91" t="s">
        <v>210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59">
      <c r="B16" s="91" t="s">
        <v>218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12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1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2:1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12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12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1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12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12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12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1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1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1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1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1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1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1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H39:XFD41 D1:XFD38 D42:XFD1048576 D39:AF41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156</v>
      </c>
      <c r="C1" s="68" t="s" vm="1">
        <v>236</v>
      </c>
    </row>
    <row r="2" spans="2:54">
      <c r="B2" s="47" t="s">
        <v>155</v>
      </c>
      <c r="C2" s="68" t="s">
        <v>237</v>
      </c>
    </row>
    <row r="3" spans="2:54">
      <c r="B3" s="47" t="s">
        <v>157</v>
      </c>
      <c r="C3" s="68" t="s">
        <v>238</v>
      </c>
    </row>
    <row r="4" spans="2:54">
      <c r="B4" s="47" t="s">
        <v>158</v>
      </c>
      <c r="C4" s="68">
        <v>2112</v>
      </c>
    </row>
    <row r="6" spans="2:54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4" ht="26.25" customHeight="1">
      <c r="B7" s="116" t="s">
        <v>77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4" s="3" customFormat="1" ht="78.75">
      <c r="B8" s="22" t="s">
        <v>93</v>
      </c>
      <c r="C8" s="30" t="s">
        <v>34</v>
      </c>
      <c r="D8" s="30" t="s">
        <v>46</v>
      </c>
      <c r="E8" s="30" t="s">
        <v>80</v>
      </c>
      <c r="F8" s="30" t="s">
        <v>81</v>
      </c>
      <c r="G8" s="30" t="s">
        <v>212</v>
      </c>
      <c r="H8" s="30" t="s">
        <v>211</v>
      </c>
      <c r="I8" s="30" t="s">
        <v>88</v>
      </c>
      <c r="J8" s="30" t="s">
        <v>44</v>
      </c>
      <c r="K8" s="30" t="s">
        <v>159</v>
      </c>
      <c r="L8" s="31" t="s">
        <v>161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219</v>
      </c>
      <c r="H9" s="16"/>
      <c r="I9" s="16" t="s">
        <v>215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10" t="s">
        <v>37</v>
      </c>
      <c r="C11" s="92"/>
      <c r="D11" s="92"/>
      <c r="E11" s="92"/>
      <c r="F11" s="92"/>
      <c r="G11" s="92"/>
      <c r="H11" s="92"/>
      <c r="I11" s="111">
        <v>0</v>
      </c>
      <c r="J11" s="92"/>
      <c r="K11" s="92"/>
      <c r="L11" s="92"/>
      <c r="AZ11" s="1"/>
    </row>
    <row r="12" spans="2:54" ht="19.5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2:54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2:54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54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54" s="7" customFormat="1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AZ16" s="1"/>
      <c r="BB16" s="1"/>
    </row>
    <row r="17" spans="2:54" s="7" customFormat="1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AZ17" s="1"/>
      <c r="BB17" s="1"/>
    </row>
    <row r="18" spans="2:54" s="7" customFormat="1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AZ18" s="1"/>
      <c r="BB18" s="1"/>
    </row>
    <row r="19" spans="2:54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54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54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54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54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54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54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54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54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54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54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54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54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54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21" sqref="J21:J2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156</v>
      </c>
      <c r="C1" s="68" t="s" vm="1">
        <v>236</v>
      </c>
    </row>
    <row r="2" spans="2:13">
      <c r="B2" s="47" t="s">
        <v>155</v>
      </c>
      <c r="C2" s="68" t="s">
        <v>237</v>
      </c>
    </row>
    <row r="3" spans="2:13">
      <c r="B3" s="47" t="s">
        <v>157</v>
      </c>
      <c r="C3" s="68" t="s">
        <v>238</v>
      </c>
    </row>
    <row r="4" spans="2:13">
      <c r="B4" s="47" t="s">
        <v>158</v>
      </c>
      <c r="C4" s="68">
        <v>2112</v>
      </c>
    </row>
    <row r="6" spans="2:13" ht="26.25" customHeight="1">
      <c r="B6" s="116" t="s">
        <v>185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3" s="3" customFormat="1" ht="63">
      <c r="B7" s="67" t="s">
        <v>92</v>
      </c>
      <c r="C7" s="50" t="s">
        <v>34</v>
      </c>
      <c r="D7" s="50" t="s">
        <v>94</v>
      </c>
      <c r="E7" s="50" t="s">
        <v>14</v>
      </c>
      <c r="F7" s="50" t="s">
        <v>47</v>
      </c>
      <c r="G7" s="50" t="s">
        <v>80</v>
      </c>
      <c r="H7" s="50" t="s">
        <v>16</v>
      </c>
      <c r="I7" s="50" t="s">
        <v>18</v>
      </c>
      <c r="J7" s="50" t="s">
        <v>45</v>
      </c>
      <c r="K7" s="50" t="s">
        <v>159</v>
      </c>
      <c r="L7" s="52" t="s">
        <v>160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215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109" t="s">
        <v>33</v>
      </c>
      <c r="C10" s="105"/>
      <c r="D10" s="105"/>
      <c r="E10" s="105"/>
      <c r="F10" s="105"/>
      <c r="G10" s="105"/>
      <c r="H10" s="105"/>
      <c r="I10" s="105"/>
      <c r="J10" s="106">
        <f>J11+J30</f>
        <v>100340.86723032499</v>
      </c>
      <c r="K10" s="107">
        <f>J10/$J$10</f>
        <v>1</v>
      </c>
      <c r="L10" s="107">
        <f>J10/'סכום נכסי הקרן'!$C$42</f>
        <v>0.11355352092942531</v>
      </c>
    </row>
    <row r="11" spans="2:13" s="90" customFormat="1">
      <c r="B11" s="104" t="s">
        <v>208</v>
      </c>
      <c r="C11" s="105"/>
      <c r="D11" s="105"/>
      <c r="E11" s="105"/>
      <c r="F11" s="105"/>
      <c r="G11" s="105"/>
      <c r="H11" s="105"/>
      <c r="I11" s="105"/>
      <c r="J11" s="106">
        <f>J12+J20</f>
        <v>100340.86723032499</v>
      </c>
      <c r="K11" s="107">
        <f t="shared" ref="K11:K18" si="0">J11/$J$10</f>
        <v>1</v>
      </c>
      <c r="L11" s="107">
        <f>J11/'סכום נכסי הקרן'!$C$42</f>
        <v>0.11355352092942531</v>
      </c>
    </row>
    <row r="12" spans="2:13">
      <c r="B12" s="93" t="s">
        <v>31</v>
      </c>
      <c r="C12" s="72"/>
      <c r="D12" s="72"/>
      <c r="E12" s="72"/>
      <c r="F12" s="72"/>
      <c r="G12" s="72"/>
      <c r="H12" s="72"/>
      <c r="I12" s="72"/>
      <c r="J12" s="81">
        <f>SUM(J13:J18)</f>
        <v>73539.706147324992</v>
      </c>
      <c r="K12" s="82">
        <f t="shared" si="0"/>
        <v>0.7328988494639983</v>
      </c>
      <c r="L12" s="82">
        <f>J12/'סכום נכסי הקרן'!$C$42</f>
        <v>8.3223244841761856E-2</v>
      </c>
    </row>
    <row r="13" spans="2:13">
      <c r="B13" s="77" t="s">
        <v>637</v>
      </c>
      <c r="C13" s="74" t="s">
        <v>638</v>
      </c>
      <c r="D13" s="74">
        <v>11</v>
      </c>
      <c r="E13" s="74" t="s">
        <v>639</v>
      </c>
      <c r="F13" s="74" t="s">
        <v>640</v>
      </c>
      <c r="G13" s="87" t="s">
        <v>141</v>
      </c>
      <c r="H13" s="88">
        <v>0</v>
      </c>
      <c r="I13" s="88">
        <v>0</v>
      </c>
      <c r="J13" s="84">
        <v>6.8343108230000018</v>
      </c>
      <c r="K13" s="85">
        <f t="shared" si="0"/>
        <v>6.81109403540668E-5</v>
      </c>
      <c r="L13" s="85">
        <f>J13/'סכום נכסי הקרן'!$C$42</f>
        <v>7.7342370910183632E-6</v>
      </c>
    </row>
    <row r="14" spans="2:13">
      <c r="B14" s="77" t="s">
        <v>641</v>
      </c>
      <c r="C14" s="74" t="s">
        <v>642</v>
      </c>
      <c r="D14" s="74">
        <v>12</v>
      </c>
      <c r="E14" s="74" t="s">
        <v>639</v>
      </c>
      <c r="F14" s="74" t="s">
        <v>640</v>
      </c>
      <c r="G14" s="87" t="s">
        <v>141</v>
      </c>
      <c r="H14" s="88">
        <v>0</v>
      </c>
      <c r="I14" s="88">
        <v>0</v>
      </c>
      <c r="J14" s="84">
        <v>126.28245615100002</v>
      </c>
      <c r="K14" s="85">
        <f t="shared" si="0"/>
        <v>1.2585346293761649E-3</v>
      </c>
      <c r="L14" s="85">
        <f>J14/'סכום נכסי הקרן'!$C$42</f>
        <v>1.4291103837727286E-4</v>
      </c>
    </row>
    <row r="15" spans="2:13">
      <c r="B15" s="77" t="s">
        <v>643</v>
      </c>
      <c r="C15" s="74" t="s">
        <v>644</v>
      </c>
      <c r="D15" s="74">
        <v>10</v>
      </c>
      <c r="E15" s="74" t="s">
        <v>639</v>
      </c>
      <c r="F15" s="74" t="s">
        <v>640</v>
      </c>
      <c r="G15" s="87" t="s">
        <v>141</v>
      </c>
      <c r="H15" s="88">
        <v>0</v>
      </c>
      <c r="I15" s="88">
        <v>0</v>
      </c>
      <c r="J15" s="84">
        <v>595.3354822870001</v>
      </c>
      <c r="K15" s="85">
        <f t="shared" si="0"/>
        <v>5.9331307244978445E-3</v>
      </c>
      <c r="L15" s="85">
        <f>J15/'סכום נכסי הקרן'!$C$42</f>
        <v>6.7372788390128229E-4</v>
      </c>
    </row>
    <row r="16" spans="2:13">
      <c r="B16" s="77" t="s">
        <v>643</v>
      </c>
      <c r="C16" s="74" t="s">
        <v>645</v>
      </c>
      <c r="D16" s="74">
        <v>10</v>
      </c>
      <c r="E16" s="74" t="s">
        <v>639</v>
      </c>
      <c r="F16" s="74" t="s">
        <v>640</v>
      </c>
      <c r="G16" s="87" t="s">
        <v>141</v>
      </c>
      <c r="H16" s="88">
        <v>0</v>
      </c>
      <c r="I16" s="88">
        <v>0</v>
      </c>
      <c r="J16" s="84">
        <v>72558.22</v>
      </c>
      <c r="K16" s="85">
        <f t="shared" si="0"/>
        <v>0.72311732998527911</v>
      </c>
      <c r="L16" s="85">
        <f>J16/'סכום נכסי הקרן'!$C$42</f>
        <v>8.2112518864913553E-2</v>
      </c>
    </row>
    <row r="17" spans="2:12">
      <c r="B17" s="77" t="s">
        <v>646</v>
      </c>
      <c r="C17" s="74" t="s">
        <v>647</v>
      </c>
      <c r="D17" s="74">
        <v>20</v>
      </c>
      <c r="E17" s="74" t="s">
        <v>639</v>
      </c>
      <c r="F17" s="74" t="s">
        <v>640</v>
      </c>
      <c r="G17" s="87" t="s">
        <v>141</v>
      </c>
      <c r="H17" s="88">
        <v>0</v>
      </c>
      <c r="I17" s="88">
        <v>0</v>
      </c>
      <c r="J17" s="84">
        <v>229.83927806400001</v>
      </c>
      <c r="K17" s="85">
        <f t="shared" si="0"/>
        <v>2.2905849272402746E-3</v>
      </c>
      <c r="L17" s="85">
        <f>J17/'סכום נכסי הקרן'!$C$42</f>
        <v>2.6010398347600465E-4</v>
      </c>
    </row>
    <row r="18" spans="2:12">
      <c r="B18" s="77" t="s">
        <v>648</v>
      </c>
      <c r="C18" s="74" t="s">
        <v>649</v>
      </c>
      <c r="D18" s="74">
        <v>26</v>
      </c>
      <c r="E18" s="74" t="s">
        <v>639</v>
      </c>
      <c r="F18" s="74" t="s">
        <v>640</v>
      </c>
      <c r="G18" s="87" t="s">
        <v>141</v>
      </c>
      <c r="H18" s="88">
        <v>0</v>
      </c>
      <c r="I18" s="88">
        <v>0</v>
      </c>
      <c r="J18" s="84">
        <v>23.19462</v>
      </c>
      <c r="K18" s="85">
        <f t="shared" si="0"/>
        <v>2.3115825725084153E-4</v>
      </c>
      <c r="L18" s="85">
        <f>J18/'סכום נכסי הקרן'!$C$42</f>
        <v>2.6248834002742914E-5</v>
      </c>
    </row>
    <row r="19" spans="2:12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</row>
    <row r="20" spans="2:12">
      <c r="B20" s="93" t="s">
        <v>32</v>
      </c>
      <c r="C20" s="72"/>
      <c r="D20" s="72"/>
      <c r="E20" s="72"/>
      <c r="F20" s="72"/>
      <c r="G20" s="72"/>
      <c r="H20" s="72"/>
      <c r="I20" s="72"/>
      <c r="J20" s="81">
        <f>SUM(J21:J28)</f>
        <v>26801.161083000003</v>
      </c>
      <c r="K20" s="82">
        <f t="shared" ref="K20:K28" si="1">J20/$J$10</f>
        <v>0.26710115053600175</v>
      </c>
      <c r="L20" s="82">
        <f>J20/'סכום נכסי הקרן'!$C$42</f>
        <v>3.033027608766346E-2</v>
      </c>
    </row>
    <row r="21" spans="2:12">
      <c r="B21" s="77" t="s">
        <v>643</v>
      </c>
      <c r="C21" s="74" t="s">
        <v>650</v>
      </c>
      <c r="D21" s="74">
        <v>10</v>
      </c>
      <c r="E21" s="74" t="s">
        <v>639</v>
      </c>
      <c r="F21" s="74" t="s">
        <v>640</v>
      </c>
      <c r="G21" s="87" t="s">
        <v>143</v>
      </c>
      <c r="H21" s="88">
        <v>0</v>
      </c>
      <c r="I21" s="88">
        <v>0</v>
      </c>
      <c r="J21" s="84">
        <v>0.99111000000000016</v>
      </c>
      <c r="K21" s="85">
        <f t="shared" si="1"/>
        <v>9.8774310742698778E-6</v>
      </c>
      <c r="L21" s="85">
        <f>J21/'סכום נכסי הקרן'!$C$42</f>
        <v>1.1216170762210604E-6</v>
      </c>
    </row>
    <row r="22" spans="2:12">
      <c r="B22" s="77" t="s">
        <v>643</v>
      </c>
      <c r="C22" s="74" t="s">
        <v>651</v>
      </c>
      <c r="D22" s="74">
        <v>10</v>
      </c>
      <c r="E22" s="74" t="s">
        <v>639</v>
      </c>
      <c r="F22" s="74" t="s">
        <v>640</v>
      </c>
      <c r="G22" s="87" t="s">
        <v>142</v>
      </c>
      <c r="H22" s="88">
        <v>0</v>
      </c>
      <c r="I22" s="88">
        <v>0</v>
      </c>
      <c r="J22" s="84">
        <v>1235.0208600000001</v>
      </c>
      <c r="K22" s="85">
        <f t="shared" si="1"/>
        <v>1.2308253796183579E-2</v>
      </c>
      <c r="L22" s="85">
        <f>J22/'סכום נכסי הקרן'!$C$42</f>
        <v>1.3976455550496105E-3</v>
      </c>
    </row>
    <row r="23" spans="2:12">
      <c r="B23" s="77" t="s">
        <v>643</v>
      </c>
      <c r="C23" s="74" t="s">
        <v>652</v>
      </c>
      <c r="D23" s="74">
        <v>10</v>
      </c>
      <c r="E23" s="74" t="s">
        <v>639</v>
      </c>
      <c r="F23" s="74" t="s">
        <v>640</v>
      </c>
      <c r="G23" s="87" t="s">
        <v>140</v>
      </c>
      <c r="H23" s="88">
        <v>0</v>
      </c>
      <c r="I23" s="88">
        <v>0</v>
      </c>
      <c r="J23" s="84">
        <v>24790.353013</v>
      </c>
      <c r="K23" s="85">
        <f t="shared" si="1"/>
        <v>0.24706137885070886</v>
      </c>
      <c r="L23" s="85">
        <f>J23/'סכום נכסי הקרן'!$C$42</f>
        <v>2.8054689454176645E-2</v>
      </c>
    </row>
    <row r="24" spans="2:12">
      <c r="B24" s="77" t="s">
        <v>643</v>
      </c>
      <c r="C24" s="74" t="s">
        <v>653</v>
      </c>
      <c r="D24" s="74">
        <v>10</v>
      </c>
      <c r="E24" s="74" t="s">
        <v>639</v>
      </c>
      <c r="F24" s="74" t="s">
        <v>640</v>
      </c>
      <c r="G24" s="87" t="s">
        <v>144</v>
      </c>
      <c r="H24" s="88">
        <v>0</v>
      </c>
      <c r="I24" s="88">
        <v>0</v>
      </c>
      <c r="J24" s="84">
        <v>17.008320000000005</v>
      </c>
      <c r="K24" s="85">
        <f t="shared" si="1"/>
        <v>1.6950541159823417E-4</v>
      </c>
      <c r="L24" s="85">
        <f>J24/'סכום נכסי הקרן'!$C$42</f>
        <v>1.9247936303570934E-5</v>
      </c>
    </row>
    <row r="25" spans="2:12">
      <c r="B25" s="77" t="s">
        <v>643</v>
      </c>
      <c r="C25" s="74" t="s">
        <v>654</v>
      </c>
      <c r="D25" s="74">
        <v>10</v>
      </c>
      <c r="E25" s="74" t="s">
        <v>639</v>
      </c>
      <c r="F25" s="74" t="s">
        <v>640</v>
      </c>
      <c r="G25" s="87" t="s">
        <v>149</v>
      </c>
      <c r="H25" s="88">
        <v>0</v>
      </c>
      <c r="I25" s="88">
        <v>0</v>
      </c>
      <c r="J25" s="84">
        <v>228.06360000000004</v>
      </c>
      <c r="K25" s="85">
        <f t="shared" si="1"/>
        <v>2.2728884680306483E-3</v>
      </c>
      <c r="L25" s="85">
        <f>J25/'סכום נכסי הקרן'!$C$42</f>
        <v>2.5809448822476763E-4</v>
      </c>
    </row>
    <row r="26" spans="2:12">
      <c r="B26" s="77" t="s">
        <v>643</v>
      </c>
      <c r="C26" s="74" t="s">
        <v>655</v>
      </c>
      <c r="D26" s="74">
        <v>10</v>
      </c>
      <c r="E26" s="74" t="s">
        <v>639</v>
      </c>
      <c r="F26" s="74" t="s">
        <v>640</v>
      </c>
      <c r="G26" s="87" t="s">
        <v>150</v>
      </c>
      <c r="H26" s="88">
        <v>0</v>
      </c>
      <c r="I26" s="88">
        <v>0</v>
      </c>
      <c r="J26" s="84">
        <v>529.70000000000005</v>
      </c>
      <c r="K26" s="85">
        <f t="shared" si="1"/>
        <v>5.2790055998231823E-3</v>
      </c>
      <c r="L26" s="85">
        <f>J26/'סכום נכסי הקרן'!$C$42</f>
        <v>5.9944967286607509E-4</v>
      </c>
    </row>
    <row r="27" spans="2:12">
      <c r="B27" s="77" t="s">
        <v>648</v>
      </c>
      <c r="C27" s="74" t="s">
        <v>656</v>
      </c>
      <c r="D27" s="74">
        <v>26</v>
      </c>
      <c r="E27" s="74" t="s">
        <v>639</v>
      </c>
      <c r="F27" s="74" t="s">
        <v>640</v>
      </c>
      <c r="G27" s="87" t="s">
        <v>142</v>
      </c>
      <c r="H27" s="88">
        <v>0</v>
      </c>
      <c r="I27" s="88">
        <v>0</v>
      </c>
      <c r="J27" s="84">
        <v>3.0200000000000005E-3</v>
      </c>
      <c r="K27" s="85">
        <f t="shared" si="1"/>
        <v>3.0097407799633773E-8</v>
      </c>
      <c r="L27" s="85">
        <f>J27/'סכום נכסי הקרן'!$C$42</f>
        <v>3.4176666264971626E-9</v>
      </c>
    </row>
    <row r="28" spans="2:12">
      <c r="B28" s="77" t="s">
        <v>648</v>
      </c>
      <c r="C28" s="74" t="s">
        <v>657</v>
      </c>
      <c r="D28" s="74">
        <v>26</v>
      </c>
      <c r="E28" s="74" t="s">
        <v>639</v>
      </c>
      <c r="F28" s="74" t="s">
        <v>640</v>
      </c>
      <c r="G28" s="87" t="s">
        <v>140</v>
      </c>
      <c r="H28" s="88">
        <v>0</v>
      </c>
      <c r="I28" s="88">
        <v>0</v>
      </c>
      <c r="J28" s="84">
        <v>2.1160000000000005E-2</v>
      </c>
      <c r="K28" s="85">
        <f t="shared" si="1"/>
        <v>2.1088117517889097E-7</v>
      </c>
      <c r="L28" s="85">
        <f>J28/'סכום נכסי הקרן'!$C$42</f>
        <v>2.3946299939298E-8</v>
      </c>
    </row>
    <row r="29" spans="2:12">
      <c r="B29" s="73"/>
      <c r="C29" s="74"/>
      <c r="D29" s="74"/>
      <c r="E29" s="74"/>
      <c r="F29" s="74"/>
      <c r="G29" s="74"/>
      <c r="H29" s="74"/>
      <c r="I29" s="74"/>
      <c r="J29" s="74"/>
      <c r="K29" s="85"/>
      <c r="L29" s="74"/>
    </row>
    <row r="30" spans="2:12" s="90" customFormat="1">
      <c r="B30" s="104"/>
      <c r="C30" s="105"/>
      <c r="D30" s="105"/>
      <c r="E30" s="105"/>
      <c r="F30" s="105"/>
      <c r="G30" s="105"/>
      <c r="H30" s="105"/>
      <c r="I30" s="105"/>
      <c r="J30" s="106"/>
      <c r="K30" s="107"/>
      <c r="L30" s="107"/>
    </row>
    <row r="31" spans="2:12" s="90" customFormat="1">
      <c r="B31" s="108"/>
      <c r="C31" s="105"/>
      <c r="D31" s="105"/>
      <c r="E31" s="105"/>
      <c r="F31" s="105"/>
      <c r="G31" s="105"/>
      <c r="H31" s="105"/>
      <c r="I31" s="105"/>
      <c r="J31" s="106"/>
      <c r="K31" s="107"/>
      <c r="L31" s="107"/>
    </row>
    <row r="32" spans="2:12">
      <c r="B32" s="77"/>
      <c r="C32" s="74"/>
      <c r="D32" s="74"/>
      <c r="E32" s="74"/>
      <c r="F32" s="74"/>
      <c r="G32" s="87"/>
      <c r="H32" s="74"/>
      <c r="I32" s="74"/>
      <c r="J32" s="84"/>
      <c r="K32" s="85"/>
      <c r="L32" s="85"/>
    </row>
    <row r="33" spans="2:12">
      <c r="B33" s="77"/>
      <c r="C33" s="74"/>
      <c r="D33" s="74"/>
      <c r="E33" s="74"/>
      <c r="F33" s="74"/>
      <c r="G33" s="87"/>
      <c r="H33" s="74"/>
      <c r="I33" s="74"/>
      <c r="J33" s="84"/>
      <c r="K33" s="85"/>
      <c r="L33" s="85"/>
    </row>
    <row r="34" spans="2:12">
      <c r="B34" s="73"/>
      <c r="C34" s="74"/>
      <c r="D34" s="74"/>
      <c r="E34" s="74"/>
      <c r="F34" s="74"/>
      <c r="G34" s="74"/>
      <c r="H34" s="74"/>
      <c r="I34" s="74"/>
      <c r="J34" s="74"/>
      <c r="K34" s="85"/>
      <c r="L34" s="74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89" t="s">
        <v>227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9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J35" sqref="J35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9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156</v>
      </c>
      <c r="C1" s="68" t="s" vm="1">
        <v>236</v>
      </c>
    </row>
    <row r="2" spans="2:51">
      <c r="B2" s="47" t="s">
        <v>155</v>
      </c>
      <c r="C2" s="68" t="s">
        <v>237</v>
      </c>
    </row>
    <row r="3" spans="2:51">
      <c r="B3" s="47" t="s">
        <v>157</v>
      </c>
      <c r="C3" s="68" t="s">
        <v>238</v>
      </c>
    </row>
    <row r="4" spans="2:51">
      <c r="B4" s="47" t="s">
        <v>158</v>
      </c>
      <c r="C4" s="68">
        <v>2112</v>
      </c>
    </row>
    <row r="6" spans="2:51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1" ht="26.25" customHeight="1">
      <c r="B7" s="116" t="s">
        <v>78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1" s="3" customFormat="1" ht="63">
      <c r="B8" s="22" t="s">
        <v>93</v>
      </c>
      <c r="C8" s="30" t="s">
        <v>34</v>
      </c>
      <c r="D8" s="30" t="s">
        <v>46</v>
      </c>
      <c r="E8" s="30" t="s">
        <v>80</v>
      </c>
      <c r="F8" s="30" t="s">
        <v>81</v>
      </c>
      <c r="G8" s="30" t="s">
        <v>212</v>
      </c>
      <c r="H8" s="30" t="s">
        <v>211</v>
      </c>
      <c r="I8" s="30" t="s">
        <v>88</v>
      </c>
      <c r="J8" s="30" t="s">
        <v>159</v>
      </c>
      <c r="K8" s="31" t="s">
        <v>161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219</v>
      </c>
      <c r="H9" s="16"/>
      <c r="I9" s="16" t="s">
        <v>215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36</v>
      </c>
      <c r="C11" s="70"/>
      <c r="D11" s="70"/>
      <c r="E11" s="70"/>
      <c r="F11" s="70"/>
      <c r="G11" s="78"/>
      <c r="H11" s="80"/>
      <c r="I11" s="78">
        <v>-1275.5022182530004</v>
      </c>
      <c r="J11" s="79">
        <f>I11/$I$11</f>
        <v>1</v>
      </c>
      <c r="K11" s="79">
        <f>I11/'סכום נכסי הקרן'!$C$42</f>
        <v>-1.4434574050815822E-3</v>
      </c>
      <c r="AW11" s="1"/>
    </row>
    <row r="12" spans="2:51" ht="19.5" customHeight="1">
      <c r="B12" s="71" t="s">
        <v>28</v>
      </c>
      <c r="C12" s="72"/>
      <c r="D12" s="72"/>
      <c r="E12" s="72"/>
      <c r="F12" s="72"/>
      <c r="G12" s="81"/>
      <c r="H12" s="83"/>
      <c r="I12" s="81">
        <v>-1275.5022182530004</v>
      </c>
      <c r="J12" s="82">
        <f t="shared" ref="J12:J31" si="0">I12/$I$11</f>
        <v>1</v>
      </c>
      <c r="K12" s="82">
        <f>I12/'סכום נכסי הקרן'!$C$42</f>
        <v>-1.4434574050815822E-3</v>
      </c>
    </row>
    <row r="13" spans="2:51">
      <c r="B13" s="93" t="s">
        <v>580</v>
      </c>
      <c r="C13" s="72"/>
      <c r="D13" s="72"/>
      <c r="E13" s="72"/>
      <c r="F13" s="72"/>
      <c r="G13" s="81"/>
      <c r="H13" s="83"/>
      <c r="I13" s="81">
        <v>-560.9344900000001</v>
      </c>
      <c r="J13" s="82">
        <f t="shared" si="0"/>
        <v>0.43977539354520884</v>
      </c>
      <c r="K13" s="82">
        <f>I13/'סכום נכסי הקרן'!$C$42</f>
        <v>-6.3479704838549883E-4</v>
      </c>
    </row>
    <row r="14" spans="2:51">
      <c r="B14" s="77" t="s">
        <v>581</v>
      </c>
      <c r="C14" s="74" t="s">
        <v>582</v>
      </c>
      <c r="D14" s="87" t="s">
        <v>377</v>
      </c>
      <c r="E14" s="87" t="s">
        <v>140</v>
      </c>
      <c r="F14" s="98">
        <v>44074</v>
      </c>
      <c r="G14" s="84">
        <v>1678500.0000000002</v>
      </c>
      <c r="H14" s="86">
        <v>-2.4935260000000001</v>
      </c>
      <c r="I14" s="84">
        <v>-41.853830000000009</v>
      </c>
      <c r="J14" s="85">
        <f t="shared" si="0"/>
        <v>3.2813608162379652E-2</v>
      </c>
      <c r="K14" s="85">
        <f>I14/'סכום נכסי הקרן'!$C$42</f>
        <v>-4.7365045689432365E-5</v>
      </c>
    </row>
    <row r="15" spans="2:51">
      <c r="B15" s="77" t="s">
        <v>583</v>
      </c>
      <c r="C15" s="74" t="s">
        <v>584</v>
      </c>
      <c r="D15" s="87" t="s">
        <v>377</v>
      </c>
      <c r="E15" s="87" t="s">
        <v>140</v>
      </c>
      <c r="F15" s="98">
        <v>43894</v>
      </c>
      <c r="G15" s="84">
        <v>6790200.0000000009</v>
      </c>
      <c r="H15" s="86">
        <v>-1.2564169999999999</v>
      </c>
      <c r="I15" s="84">
        <v>-85.313250000000011</v>
      </c>
      <c r="J15" s="85">
        <f t="shared" si="0"/>
        <v>6.6886006765907349E-2</v>
      </c>
      <c r="K15" s="85">
        <f>I15/'סכום נכסי הקרן'!$C$42</f>
        <v>-9.654710176258578E-5</v>
      </c>
    </row>
    <row r="16" spans="2:51" s="7" customFormat="1">
      <c r="B16" s="77" t="s">
        <v>585</v>
      </c>
      <c r="C16" s="74" t="s">
        <v>586</v>
      </c>
      <c r="D16" s="87" t="s">
        <v>377</v>
      </c>
      <c r="E16" s="87" t="s">
        <v>140</v>
      </c>
      <c r="F16" s="98">
        <v>44089</v>
      </c>
      <c r="G16" s="84">
        <v>19624671.200000003</v>
      </c>
      <c r="H16" s="86">
        <v>-1.0551740000000001</v>
      </c>
      <c r="I16" s="84">
        <v>-207.07441000000003</v>
      </c>
      <c r="J16" s="85">
        <f t="shared" si="0"/>
        <v>0.16234735387886726</v>
      </c>
      <c r="K16" s="85">
        <f>I16/'סכום נכסי הקרן'!$C$42</f>
        <v>-2.343414901518511E-4</v>
      </c>
      <c r="AW16" s="1"/>
      <c r="AY16" s="1"/>
    </row>
    <row r="17" spans="2:51" s="7" customFormat="1">
      <c r="B17" s="77" t="s">
        <v>587</v>
      </c>
      <c r="C17" s="74" t="s">
        <v>588</v>
      </c>
      <c r="D17" s="87" t="s">
        <v>377</v>
      </c>
      <c r="E17" s="87" t="s">
        <v>140</v>
      </c>
      <c r="F17" s="98">
        <v>43801</v>
      </c>
      <c r="G17" s="84">
        <v>2043600.0000000002</v>
      </c>
      <c r="H17" s="86">
        <v>-1.019163</v>
      </c>
      <c r="I17" s="84">
        <v>-20.827620000000003</v>
      </c>
      <c r="J17" s="85">
        <f t="shared" si="0"/>
        <v>1.6328956313793545E-2</v>
      </c>
      <c r="K17" s="85">
        <f>I17/'סכום נכסי הקרן'!$C$42</f>
        <v>-2.3570152908398952E-5</v>
      </c>
      <c r="AW17" s="1"/>
      <c r="AY17" s="1"/>
    </row>
    <row r="18" spans="2:51" s="7" customFormat="1">
      <c r="B18" s="77" t="s">
        <v>589</v>
      </c>
      <c r="C18" s="74" t="s">
        <v>590</v>
      </c>
      <c r="D18" s="87" t="s">
        <v>377</v>
      </c>
      <c r="E18" s="87" t="s">
        <v>140</v>
      </c>
      <c r="F18" s="98">
        <v>43802</v>
      </c>
      <c r="G18" s="84">
        <v>1708900.0000000002</v>
      </c>
      <c r="H18" s="86">
        <v>-0.67042900000000005</v>
      </c>
      <c r="I18" s="84">
        <v>-11.456959999999999</v>
      </c>
      <c r="J18" s="85">
        <f t="shared" si="0"/>
        <v>8.982312877269704E-3</v>
      </c>
      <c r="K18" s="85">
        <f>I18/'סכום נכסי הקרן'!$C$42</f>
        <v>-1.2965586037454609E-5</v>
      </c>
      <c r="AW18" s="1"/>
      <c r="AY18" s="1"/>
    </row>
    <row r="19" spans="2:51">
      <c r="B19" s="77" t="s">
        <v>591</v>
      </c>
      <c r="C19" s="74" t="s">
        <v>592</v>
      </c>
      <c r="D19" s="87" t="s">
        <v>377</v>
      </c>
      <c r="E19" s="87" t="s">
        <v>140</v>
      </c>
      <c r="F19" s="98">
        <v>43899</v>
      </c>
      <c r="G19" s="84">
        <v>10335000.000000002</v>
      </c>
      <c r="H19" s="86">
        <v>0.20976</v>
      </c>
      <c r="I19" s="84">
        <v>21.678700000000003</v>
      </c>
      <c r="J19" s="85">
        <f t="shared" si="0"/>
        <v>-1.6996207211377783E-2</v>
      </c>
      <c r="K19" s="85">
        <f>I19/'סכום נכסי הקרן'!$C$42</f>
        <v>2.4533301157564249E-5</v>
      </c>
    </row>
    <row r="20" spans="2:51">
      <c r="B20" s="77" t="s">
        <v>593</v>
      </c>
      <c r="C20" s="74" t="s">
        <v>594</v>
      </c>
      <c r="D20" s="87" t="s">
        <v>377</v>
      </c>
      <c r="E20" s="87" t="s">
        <v>140</v>
      </c>
      <c r="F20" s="98">
        <v>43657</v>
      </c>
      <c r="G20" s="84">
        <v>5626760.0000000009</v>
      </c>
      <c r="H20" s="86">
        <v>0.32684099999999999</v>
      </c>
      <c r="I20" s="84">
        <v>18.390570000000004</v>
      </c>
      <c r="J20" s="85">
        <f t="shared" si="0"/>
        <v>-1.4418297151367375E-2</v>
      </c>
      <c r="K20" s="85">
        <f>I20/'סכום נכסי הקרן'!$C$42</f>
        <v>2.0812197791807923E-5</v>
      </c>
    </row>
    <row r="21" spans="2:51">
      <c r="B21" s="77" t="s">
        <v>595</v>
      </c>
      <c r="C21" s="74" t="s">
        <v>596</v>
      </c>
      <c r="D21" s="87" t="s">
        <v>377</v>
      </c>
      <c r="E21" s="87" t="s">
        <v>140</v>
      </c>
      <c r="F21" s="98">
        <v>43986</v>
      </c>
      <c r="G21" s="84">
        <v>3812600.0000000005</v>
      </c>
      <c r="H21" s="86">
        <v>0.72940300000000002</v>
      </c>
      <c r="I21" s="84">
        <v>27.809230000000003</v>
      </c>
      <c r="J21" s="85">
        <f t="shared" si="0"/>
        <v>-2.1802572823502488E-2</v>
      </c>
      <c r="K21" s="85">
        <f>I21/'סכום נכסי הקרן'!$C$42</f>
        <v>3.1471085191915125E-5</v>
      </c>
    </row>
    <row r="22" spans="2:51">
      <c r="B22" s="77" t="s">
        <v>597</v>
      </c>
      <c r="C22" s="74" t="s">
        <v>598</v>
      </c>
      <c r="D22" s="87" t="s">
        <v>377</v>
      </c>
      <c r="E22" s="87" t="s">
        <v>140</v>
      </c>
      <c r="F22" s="98">
        <v>43643</v>
      </c>
      <c r="G22" s="84">
        <v>3388889.0000000005</v>
      </c>
      <c r="H22" s="86">
        <v>1.516394</v>
      </c>
      <c r="I22" s="84">
        <v>51.388920000000013</v>
      </c>
      <c r="J22" s="85">
        <f t="shared" si="0"/>
        <v>-4.0289165526019369E-2</v>
      </c>
      <c r="K22" s="85">
        <f>I22/'סכום נכסי הקרן'!$C$42</f>
        <v>5.8155694323090262E-5</v>
      </c>
    </row>
    <row r="23" spans="2:51">
      <c r="B23" s="77" t="s">
        <v>599</v>
      </c>
      <c r="C23" s="74" t="s">
        <v>600</v>
      </c>
      <c r="D23" s="87" t="s">
        <v>377</v>
      </c>
      <c r="E23" s="87" t="s">
        <v>140</v>
      </c>
      <c r="F23" s="98">
        <v>43642</v>
      </c>
      <c r="G23" s="84">
        <v>2801680.0000000005</v>
      </c>
      <c r="H23" s="86">
        <v>1.752588</v>
      </c>
      <c r="I23" s="84">
        <v>49.101920000000014</v>
      </c>
      <c r="J23" s="85">
        <f t="shared" si="0"/>
        <v>-3.8496146300123858E-2</v>
      </c>
      <c r="K23" s="85">
        <f>I23/'סכום נכסי הקרן'!$C$42</f>
        <v>5.5567547444017742E-5</v>
      </c>
    </row>
    <row r="24" spans="2:51">
      <c r="B24" s="77" t="s">
        <v>601</v>
      </c>
      <c r="C24" s="74" t="s">
        <v>602</v>
      </c>
      <c r="D24" s="87" t="s">
        <v>377</v>
      </c>
      <c r="E24" s="87" t="s">
        <v>140</v>
      </c>
      <c r="F24" s="98">
        <v>43920</v>
      </c>
      <c r="G24" s="84">
        <v>4925900.0000000009</v>
      </c>
      <c r="H24" s="86">
        <v>2.2936190000000001</v>
      </c>
      <c r="I24" s="84">
        <v>112.98138000000002</v>
      </c>
      <c r="J24" s="85">
        <f t="shared" si="0"/>
        <v>-8.8577956496810856E-2</v>
      </c>
      <c r="K24" s="85">
        <f>I24/'סכום נכסי הקרן'!$C$42</f>
        <v>1.2785850723231589E-4</v>
      </c>
    </row>
    <row r="25" spans="2:51">
      <c r="B25" s="77" t="s">
        <v>603</v>
      </c>
      <c r="C25" s="74" t="s">
        <v>604</v>
      </c>
      <c r="D25" s="87" t="s">
        <v>377</v>
      </c>
      <c r="E25" s="87" t="s">
        <v>140</v>
      </c>
      <c r="F25" s="98">
        <v>43920</v>
      </c>
      <c r="G25" s="84">
        <v>3534500.0000000005</v>
      </c>
      <c r="H25" s="86">
        <v>2.7357610000000001</v>
      </c>
      <c r="I25" s="84">
        <v>96.695490000000021</v>
      </c>
      <c r="J25" s="85">
        <f t="shared" si="0"/>
        <v>-7.5809738796408843E-2</v>
      </c>
      <c r="K25" s="85">
        <f>I25/'סכום נכסי הקרן'!$C$42</f>
        <v>1.0942812884297687E-4</v>
      </c>
    </row>
    <row r="26" spans="2:51">
      <c r="B26" s="77" t="s">
        <v>605</v>
      </c>
      <c r="C26" s="74" t="s">
        <v>606</v>
      </c>
      <c r="D26" s="87" t="s">
        <v>377</v>
      </c>
      <c r="E26" s="87" t="s">
        <v>140</v>
      </c>
      <c r="F26" s="98">
        <v>43916</v>
      </c>
      <c r="G26" s="84">
        <v>2128800.0000000005</v>
      </c>
      <c r="H26" s="86">
        <v>3.1057169999999998</v>
      </c>
      <c r="I26" s="84">
        <v>66.114509999999996</v>
      </c>
      <c r="J26" s="85">
        <f t="shared" si="0"/>
        <v>-5.1834100367582389E-2</v>
      </c>
      <c r="K26" s="85">
        <f>I26/'סכום נכסי הקרן'!$C$42</f>
        <v>7.4820316011328764E-5</v>
      </c>
    </row>
    <row r="27" spans="2:51">
      <c r="B27" s="77" t="s">
        <v>607</v>
      </c>
      <c r="C27" s="74" t="s">
        <v>608</v>
      </c>
      <c r="D27" s="87" t="s">
        <v>377</v>
      </c>
      <c r="E27" s="87" t="s">
        <v>140</v>
      </c>
      <c r="F27" s="98">
        <v>43915</v>
      </c>
      <c r="G27" s="84">
        <v>7181000.0000000009</v>
      </c>
      <c r="H27" s="86">
        <v>4.2522279999999997</v>
      </c>
      <c r="I27" s="84">
        <v>305.35250000000008</v>
      </c>
      <c r="J27" s="85">
        <f t="shared" si="0"/>
        <v>-0.23939785884357617</v>
      </c>
      <c r="K27" s="85">
        <f>I27/'סכום נכסי הקרן'!$C$42</f>
        <v>3.4556061210843541E-4</v>
      </c>
    </row>
    <row r="28" spans="2:51">
      <c r="B28" s="77" t="s">
        <v>609</v>
      </c>
      <c r="C28" s="74" t="s">
        <v>610</v>
      </c>
      <c r="D28" s="87" t="s">
        <v>377</v>
      </c>
      <c r="E28" s="87" t="s">
        <v>140</v>
      </c>
      <c r="F28" s="98">
        <v>44089</v>
      </c>
      <c r="G28" s="84">
        <v>1507158.0000000002</v>
      </c>
      <c r="H28" s="86">
        <v>0.59616800000000003</v>
      </c>
      <c r="I28" s="84">
        <v>8.9852000000000025</v>
      </c>
      <c r="J28" s="85">
        <f t="shared" si="0"/>
        <v>-7.0444409044671348E-3</v>
      </c>
      <c r="K28" s="85">
        <f>I28/'סכום נכסי הקרן'!$C$42</f>
        <v>1.0168350388212685E-5</v>
      </c>
    </row>
    <row r="29" spans="2:51">
      <c r="B29" s="77" t="s">
        <v>611</v>
      </c>
      <c r="C29" s="74" t="s">
        <v>612</v>
      </c>
      <c r="D29" s="87" t="s">
        <v>377</v>
      </c>
      <c r="E29" s="87" t="s">
        <v>140</v>
      </c>
      <c r="F29" s="98">
        <v>44097</v>
      </c>
      <c r="G29" s="84">
        <v>3441000.0000000005</v>
      </c>
      <c r="H29" s="86">
        <v>-0.313357</v>
      </c>
      <c r="I29" s="84">
        <v>-10.782610000000002</v>
      </c>
      <c r="J29" s="85">
        <f t="shared" si="0"/>
        <v>8.4536191671767315E-3</v>
      </c>
      <c r="K29" s="85">
        <f>I29/'סכום נכסי הקרן'!$C$42</f>
        <v>-1.220243918660085E-5</v>
      </c>
    </row>
    <row r="30" spans="2:51">
      <c r="B30" s="77" t="s">
        <v>613</v>
      </c>
      <c r="C30" s="74" t="s">
        <v>614</v>
      </c>
      <c r="D30" s="87" t="s">
        <v>377</v>
      </c>
      <c r="E30" s="87" t="s">
        <v>140</v>
      </c>
      <c r="F30" s="98">
        <v>44096</v>
      </c>
      <c r="G30" s="84">
        <v>4129200.0000000005</v>
      </c>
      <c r="H30" s="86">
        <v>-0.39472000000000002</v>
      </c>
      <c r="I30" s="84">
        <v>-16.298790000000004</v>
      </c>
      <c r="J30" s="85">
        <f t="shared" si="0"/>
        <v>1.2778331363722552E-2</v>
      </c>
      <c r="K30" s="85">
        <f>I30/'סכום נכסי הקרן'!$C$42</f>
        <v>-1.8444977031551555E-5</v>
      </c>
    </row>
    <row r="31" spans="2:51">
      <c r="B31" s="77" t="s">
        <v>615</v>
      </c>
      <c r="C31" s="74" t="s">
        <v>616</v>
      </c>
      <c r="D31" s="87" t="s">
        <v>377</v>
      </c>
      <c r="E31" s="87" t="s">
        <v>140</v>
      </c>
      <c r="F31" s="98">
        <v>43913</v>
      </c>
      <c r="G31" s="84">
        <v>17205000.000000004</v>
      </c>
      <c r="H31" s="86">
        <v>-5.3811419999999996</v>
      </c>
      <c r="I31" s="84">
        <v>-925.82544000000019</v>
      </c>
      <c r="J31" s="85">
        <f t="shared" si="0"/>
        <v>0.72585168943732836</v>
      </c>
      <c r="K31" s="85">
        <f>I31/'סכום נכסי הקרן'!$C$42</f>
        <v>-1.0477359961092885E-3</v>
      </c>
    </row>
    <row r="32" spans="2:51">
      <c r="B32" s="73"/>
      <c r="C32" s="74"/>
      <c r="D32" s="74"/>
      <c r="E32" s="74"/>
      <c r="F32" s="74"/>
      <c r="G32" s="84"/>
      <c r="H32" s="86"/>
      <c r="I32" s="74"/>
      <c r="J32" s="85"/>
      <c r="K32" s="74"/>
    </row>
    <row r="33" spans="2:11">
      <c r="B33" s="93" t="s">
        <v>206</v>
      </c>
      <c r="C33" s="72"/>
      <c r="D33" s="72"/>
      <c r="E33" s="72"/>
      <c r="F33" s="72"/>
      <c r="G33" s="81"/>
      <c r="H33" s="83"/>
      <c r="I33" s="81">
        <v>-719.58260000000007</v>
      </c>
      <c r="J33" s="82">
        <f t="shared" ref="J33:J39" si="1">I33/$I$11</f>
        <v>0.56415629052027905</v>
      </c>
      <c r="K33" s="82">
        <f>I33/'סכום נכסי הקרן'!$C$42</f>
        <v>-8.1433557517485329E-4</v>
      </c>
    </row>
    <row r="34" spans="2:11">
      <c r="B34" s="77" t="s">
        <v>617</v>
      </c>
      <c r="C34" s="74" t="s">
        <v>618</v>
      </c>
      <c r="D34" s="87" t="s">
        <v>377</v>
      </c>
      <c r="E34" s="87" t="s">
        <v>142</v>
      </c>
      <c r="F34" s="98">
        <v>44104</v>
      </c>
      <c r="G34" s="84">
        <v>1932384.0000000002</v>
      </c>
      <c r="H34" s="86">
        <v>-0.15763199999999999</v>
      </c>
      <c r="I34" s="84">
        <v>-3.0460500000000006</v>
      </c>
      <c r="J34" s="85">
        <f t="shared" si="1"/>
        <v>2.3881181517442143E-3</v>
      </c>
      <c r="K34" s="85">
        <f>I34/'סכום נכסי הקרן'!$C$42</f>
        <v>-3.4471468303449277E-6</v>
      </c>
    </row>
    <row r="35" spans="2:11">
      <c r="B35" s="77" t="s">
        <v>619</v>
      </c>
      <c r="C35" s="74" t="s">
        <v>620</v>
      </c>
      <c r="D35" s="87" t="s">
        <v>377</v>
      </c>
      <c r="E35" s="87" t="s">
        <v>142</v>
      </c>
      <c r="F35" s="98">
        <v>44063</v>
      </c>
      <c r="G35" s="84">
        <v>1811610.0000000002</v>
      </c>
      <c r="H35" s="86">
        <v>-1.3974279999999999</v>
      </c>
      <c r="I35" s="84">
        <v>-25.315950000000004</v>
      </c>
      <c r="J35" s="85">
        <f t="shared" si="1"/>
        <v>1.9847829065067525E-2</v>
      </c>
      <c r="K35" s="85">
        <f>I35/'סכום נכסי הקרן'!$C$42</f>
        <v>-2.8649495838765181E-5</v>
      </c>
    </row>
    <row r="36" spans="2:11">
      <c r="B36" s="77" t="s">
        <v>621</v>
      </c>
      <c r="C36" s="74" t="s">
        <v>622</v>
      </c>
      <c r="D36" s="87" t="s">
        <v>377</v>
      </c>
      <c r="E36" s="87" t="s">
        <v>142</v>
      </c>
      <c r="F36" s="98">
        <v>43923</v>
      </c>
      <c r="G36" s="84">
        <v>7614856.9500000011</v>
      </c>
      <c r="H36" s="86">
        <v>-6.9075379999999997</v>
      </c>
      <c r="I36" s="84">
        <v>-525.99914000000012</v>
      </c>
      <c r="J36" s="85">
        <f t="shared" si="1"/>
        <v>0.41238590766266026</v>
      </c>
      <c r="K36" s="85">
        <f>I36/'סכום נכסי הקרן'!$C$42</f>
        <v>-5.9526149216695653E-4</v>
      </c>
    </row>
    <row r="37" spans="2:11">
      <c r="B37" s="77" t="s">
        <v>623</v>
      </c>
      <c r="C37" s="74" t="s">
        <v>624</v>
      </c>
      <c r="D37" s="87" t="s">
        <v>377</v>
      </c>
      <c r="E37" s="87" t="s">
        <v>142</v>
      </c>
      <c r="F37" s="98">
        <v>43985</v>
      </c>
      <c r="G37" s="84">
        <v>3327806.2400000007</v>
      </c>
      <c r="H37" s="86">
        <v>-4.0469840000000001</v>
      </c>
      <c r="I37" s="84">
        <v>-134.67579000000001</v>
      </c>
      <c r="J37" s="85">
        <f t="shared" si="1"/>
        <v>0.10558648042530223</v>
      </c>
      <c r="K37" s="85">
        <f>I37/'סכום נכסי הקרן'!$C$42</f>
        <v>-1.5240958704640405E-4</v>
      </c>
    </row>
    <row r="38" spans="2:11">
      <c r="B38" s="77" t="s">
        <v>625</v>
      </c>
      <c r="C38" s="74" t="s">
        <v>626</v>
      </c>
      <c r="D38" s="87" t="s">
        <v>377</v>
      </c>
      <c r="E38" s="87" t="s">
        <v>142</v>
      </c>
      <c r="F38" s="98">
        <v>44034</v>
      </c>
      <c r="G38" s="84">
        <v>2864459.2100000004</v>
      </c>
      <c r="H38" s="86">
        <v>-0.774729</v>
      </c>
      <c r="I38" s="84">
        <v>-22.191800000000004</v>
      </c>
      <c r="J38" s="85">
        <f t="shared" si="1"/>
        <v>1.7398480129964134E-2</v>
      </c>
      <c r="K38" s="85">
        <f>I38/'סכום נכסי הקרן'!$C$42</f>
        <v>-2.5113964980761501E-5</v>
      </c>
    </row>
    <row r="39" spans="2:11">
      <c r="B39" s="77" t="s">
        <v>627</v>
      </c>
      <c r="C39" s="74" t="s">
        <v>628</v>
      </c>
      <c r="D39" s="87" t="s">
        <v>377</v>
      </c>
      <c r="E39" s="87" t="s">
        <v>140</v>
      </c>
      <c r="F39" s="98">
        <v>44021</v>
      </c>
      <c r="G39" s="84">
        <v>642775.08000000007</v>
      </c>
      <c r="H39" s="86">
        <v>-1.2996570000000001</v>
      </c>
      <c r="I39" s="84">
        <v>-8.3538700000000023</v>
      </c>
      <c r="J39" s="85">
        <f t="shared" si="1"/>
        <v>6.5494750855407628E-3</v>
      </c>
      <c r="K39" s="85">
        <f>I39/'סכום נכסי הקרן'!$C$42</f>
        <v>-9.4538883116211444E-6</v>
      </c>
    </row>
    <row r="40" spans="2:11">
      <c r="B40" s="73"/>
      <c r="C40" s="74"/>
      <c r="D40" s="74"/>
      <c r="E40" s="74"/>
      <c r="F40" s="74"/>
      <c r="G40" s="84"/>
      <c r="H40" s="86"/>
      <c r="I40" s="74"/>
      <c r="J40" s="85"/>
      <c r="K40" s="74"/>
    </row>
    <row r="41" spans="2:11">
      <c r="B41" s="93" t="s">
        <v>205</v>
      </c>
      <c r="C41" s="72"/>
      <c r="D41" s="72"/>
      <c r="E41" s="72"/>
      <c r="F41" s="72"/>
      <c r="G41" s="81"/>
      <c r="H41" s="83"/>
      <c r="I41" s="81">
        <v>5.0148717470000008</v>
      </c>
      <c r="J41" s="82">
        <f t="shared" ref="J41:J42" si="2">I41/$I$11</f>
        <v>-3.9316840654880642E-3</v>
      </c>
      <c r="K41" s="82">
        <f>I41/'סכום נכסי הקרן'!$C$42</f>
        <v>5.675218478770007E-6</v>
      </c>
    </row>
    <row r="42" spans="2:11">
      <c r="B42" s="77" t="s">
        <v>629</v>
      </c>
      <c r="C42" s="74" t="s">
        <v>630</v>
      </c>
      <c r="D42" s="87" t="s">
        <v>377</v>
      </c>
      <c r="E42" s="87" t="s">
        <v>141</v>
      </c>
      <c r="F42" s="98">
        <v>43626</v>
      </c>
      <c r="G42" s="84">
        <v>592942.4</v>
      </c>
      <c r="H42" s="86">
        <v>0.84575999999999996</v>
      </c>
      <c r="I42" s="84">
        <v>5.0148717470000008</v>
      </c>
      <c r="J42" s="85">
        <f t="shared" si="2"/>
        <v>-3.9316840654880642E-3</v>
      </c>
      <c r="K42" s="85">
        <f>I42/'סכום נכסי הקרן'!$C$42</f>
        <v>5.675218478770007E-6</v>
      </c>
    </row>
    <row r="43" spans="2:11">
      <c r="B43" s="6"/>
      <c r="C43" s="1"/>
      <c r="D43" s="1"/>
    </row>
    <row r="44" spans="2:11">
      <c r="B44" s="6"/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B48" s="89" t="s">
        <v>227</v>
      </c>
      <c r="C48" s="1"/>
      <c r="D48" s="1"/>
    </row>
    <row r="49" spans="2:4">
      <c r="B49" s="89" t="s">
        <v>89</v>
      </c>
      <c r="C49" s="1"/>
      <c r="D49" s="1"/>
    </row>
    <row r="50" spans="2:4">
      <c r="B50" s="89" t="s">
        <v>210</v>
      </c>
      <c r="C50" s="1"/>
      <c r="D50" s="1"/>
    </row>
    <row r="51" spans="2:4">
      <c r="B51" s="89" t="s">
        <v>218</v>
      </c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156</v>
      </c>
      <c r="C1" s="68" t="s" vm="1">
        <v>236</v>
      </c>
    </row>
    <row r="2" spans="2:78">
      <c r="B2" s="47" t="s">
        <v>155</v>
      </c>
      <c r="C2" s="68" t="s">
        <v>237</v>
      </c>
    </row>
    <row r="3" spans="2:78">
      <c r="B3" s="47" t="s">
        <v>157</v>
      </c>
      <c r="C3" s="68" t="s">
        <v>238</v>
      </c>
    </row>
    <row r="4" spans="2:78">
      <c r="B4" s="47" t="s">
        <v>158</v>
      </c>
      <c r="C4" s="68">
        <v>2112</v>
      </c>
    </row>
    <row r="6" spans="2:78" ht="26.25" customHeight="1">
      <c r="B6" s="116" t="s">
        <v>187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3" customFormat="1" ht="47.25">
      <c r="B8" s="22" t="s">
        <v>93</v>
      </c>
      <c r="C8" s="30" t="s">
        <v>34</v>
      </c>
      <c r="D8" s="30" t="s">
        <v>38</v>
      </c>
      <c r="E8" s="30" t="s">
        <v>14</v>
      </c>
      <c r="F8" s="30" t="s">
        <v>47</v>
      </c>
      <c r="G8" s="30" t="s">
        <v>81</v>
      </c>
      <c r="H8" s="30" t="s">
        <v>17</v>
      </c>
      <c r="I8" s="30" t="s">
        <v>80</v>
      </c>
      <c r="J8" s="30" t="s">
        <v>16</v>
      </c>
      <c r="K8" s="30" t="s">
        <v>18</v>
      </c>
      <c r="L8" s="30" t="s">
        <v>212</v>
      </c>
      <c r="M8" s="30" t="s">
        <v>211</v>
      </c>
      <c r="N8" s="30" t="s">
        <v>88</v>
      </c>
      <c r="O8" s="30" t="s">
        <v>44</v>
      </c>
      <c r="P8" s="30" t="s">
        <v>159</v>
      </c>
      <c r="Q8" s="31" t="s">
        <v>161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219</v>
      </c>
      <c r="M9" s="16"/>
      <c r="N9" s="16" t="s">
        <v>215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90</v>
      </c>
      <c r="R10" s="1"/>
      <c r="S10" s="1"/>
      <c r="T10" s="1"/>
      <c r="U10" s="1"/>
      <c r="V10" s="1"/>
    </row>
    <row r="11" spans="2:78" s="4" customFormat="1" ht="18" customHeight="1">
      <c r="B11" s="110" t="s">
        <v>663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11">
        <v>0</v>
      </c>
      <c r="O11" s="92"/>
      <c r="P11" s="92"/>
      <c r="Q11" s="92"/>
      <c r="R11" s="1"/>
      <c r="S11" s="1"/>
      <c r="T11" s="1"/>
      <c r="U11" s="1"/>
      <c r="V11" s="1"/>
      <c r="BZ11" s="1"/>
    </row>
    <row r="12" spans="2:78" ht="18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2:78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2:78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2:78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2:7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23"/>
  <sheetViews>
    <sheetView rightToLeft="1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9.8554687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156</v>
      </c>
      <c r="C1" s="68" t="s" vm="1">
        <v>236</v>
      </c>
    </row>
    <row r="2" spans="2:62">
      <c r="B2" s="47" t="s">
        <v>155</v>
      </c>
      <c r="C2" s="68" t="s">
        <v>237</v>
      </c>
    </row>
    <row r="3" spans="2:62">
      <c r="B3" s="47" t="s">
        <v>157</v>
      </c>
      <c r="C3" s="68" t="s">
        <v>238</v>
      </c>
    </row>
    <row r="4" spans="2:62">
      <c r="B4" s="47" t="s">
        <v>158</v>
      </c>
      <c r="C4" s="68">
        <v>2112</v>
      </c>
    </row>
    <row r="6" spans="2:62" ht="26.25" customHeight="1">
      <c r="B6" s="116" t="s">
        <v>188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62" s="3" customFormat="1" ht="78.75">
      <c r="B7" s="48" t="s">
        <v>93</v>
      </c>
      <c r="C7" s="49" t="s">
        <v>200</v>
      </c>
      <c r="D7" s="49" t="s">
        <v>34</v>
      </c>
      <c r="E7" s="49" t="s">
        <v>94</v>
      </c>
      <c r="F7" s="49" t="s">
        <v>14</v>
      </c>
      <c r="G7" s="49" t="s">
        <v>81</v>
      </c>
      <c r="H7" s="49" t="s">
        <v>47</v>
      </c>
      <c r="I7" s="49" t="s">
        <v>17</v>
      </c>
      <c r="J7" s="49" t="s">
        <v>235</v>
      </c>
      <c r="K7" s="49" t="s">
        <v>80</v>
      </c>
      <c r="L7" s="49" t="s">
        <v>29</v>
      </c>
      <c r="M7" s="49" t="s">
        <v>18</v>
      </c>
      <c r="N7" s="49" t="s">
        <v>212</v>
      </c>
      <c r="O7" s="49" t="s">
        <v>211</v>
      </c>
      <c r="P7" s="49" t="s">
        <v>88</v>
      </c>
      <c r="Q7" s="49" t="s">
        <v>159</v>
      </c>
      <c r="R7" s="51" t="s">
        <v>161</v>
      </c>
      <c r="S7" s="1"/>
      <c r="T7" s="1"/>
      <c r="U7" s="1"/>
      <c r="V7" s="1"/>
      <c r="W7" s="1"/>
      <c r="X7" s="1"/>
      <c r="BI7" s="3" t="s">
        <v>139</v>
      </c>
      <c r="BJ7" s="3" t="s">
        <v>141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219</v>
      </c>
      <c r="O8" s="16"/>
      <c r="P8" s="16" t="s">
        <v>215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137</v>
      </c>
      <c r="BJ8" s="3" t="s">
        <v>140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90</v>
      </c>
      <c r="R9" s="20" t="s">
        <v>91</v>
      </c>
      <c r="S9" s="1"/>
      <c r="T9" s="1"/>
      <c r="U9" s="1"/>
      <c r="V9" s="1"/>
      <c r="W9" s="1"/>
      <c r="X9" s="1"/>
      <c r="BI9" s="4" t="s">
        <v>138</v>
      </c>
      <c r="BJ9" s="4" t="s">
        <v>142</v>
      </c>
    </row>
    <row r="10" spans="2:62" s="4" customFormat="1" ht="18" customHeight="1">
      <c r="B10" s="110" t="s">
        <v>30</v>
      </c>
      <c r="C10" s="74"/>
      <c r="D10" s="74"/>
      <c r="E10" s="74"/>
      <c r="F10" s="74"/>
      <c r="G10" s="74"/>
      <c r="H10" s="74"/>
      <c r="I10" s="84"/>
      <c r="J10" s="74"/>
      <c r="K10" s="74"/>
      <c r="L10" s="74"/>
      <c r="M10" s="88"/>
      <c r="N10" s="84"/>
      <c r="O10" s="86"/>
      <c r="P10" s="111">
        <v>0</v>
      </c>
      <c r="Q10" s="85"/>
      <c r="R10" s="85"/>
      <c r="S10" s="1"/>
      <c r="T10" s="1"/>
      <c r="U10" s="1"/>
      <c r="V10" s="1"/>
      <c r="W10" s="1"/>
      <c r="X10" s="1"/>
      <c r="BI10" s="1"/>
    </row>
    <row r="11" spans="2:62" ht="21.75" customHeight="1">
      <c r="B11" s="95"/>
      <c r="C11" s="74"/>
      <c r="D11" s="74"/>
      <c r="E11" s="74"/>
      <c r="F11" s="74"/>
      <c r="G11" s="74"/>
      <c r="H11" s="74"/>
      <c r="I11" s="84"/>
      <c r="J11" s="74"/>
      <c r="K11" s="74"/>
      <c r="L11" s="74"/>
      <c r="M11" s="88"/>
      <c r="N11" s="84"/>
      <c r="O11" s="86"/>
      <c r="P11" s="84"/>
      <c r="Q11" s="85"/>
      <c r="R11" s="85"/>
    </row>
    <row r="12" spans="2:62">
      <c r="B12" s="93"/>
      <c r="C12" s="72"/>
      <c r="D12" s="72"/>
      <c r="E12" s="72"/>
      <c r="F12" s="72"/>
      <c r="G12" s="72"/>
      <c r="H12" s="72"/>
      <c r="I12" s="81"/>
      <c r="J12" s="72"/>
      <c r="K12" s="72"/>
      <c r="L12" s="72"/>
      <c r="M12" s="97"/>
      <c r="N12" s="81"/>
      <c r="O12" s="83"/>
      <c r="P12" s="81"/>
      <c r="Q12" s="82"/>
      <c r="R12" s="82"/>
    </row>
    <row r="13" spans="2:62">
      <c r="B13" s="77"/>
      <c r="C13" s="87"/>
      <c r="D13" s="74"/>
      <c r="E13" s="74"/>
      <c r="F13" s="74"/>
      <c r="G13" s="98"/>
      <c r="H13" s="74"/>
      <c r="I13" s="84"/>
      <c r="J13" s="87"/>
      <c r="K13" s="87"/>
      <c r="L13" s="74"/>
      <c r="M13" s="88"/>
      <c r="N13" s="84"/>
      <c r="O13" s="86"/>
      <c r="P13" s="84"/>
      <c r="Q13" s="85"/>
      <c r="R13" s="85"/>
    </row>
    <row r="14" spans="2:62">
      <c r="B14" s="77"/>
      <c r="C14" s="87"/>
      <c r="D14" s="74"/>
      <c r="E14" s="74"/>
      <c r="F14" s="74"/>
      <c r="G14" s="98"/>
      <c r="H14" s="74"/>
      <c r="I14" s="84"/>
      <c r="J14" s="87"/>
      <c r="K14" s="87"/>
      <c r="L14" s="74"/>
      <c r="M14" s="88"/>
      <c r="N14" s="84"/>
      <c r="O14" s="86"/>
      <c r="P14" s="84"/>
      <c r="Q14" s="85"/>
      <c r="R14" s="85"/>
    </row>
    <row r="15" spans="2:62">
      <c r="B15" s="77"/>
      <c r="C15" s="87"/>
      <c r="D15" s="74"/>
      <c r="E15" s="74"/>
      <c r="F15" s="74"/>
      <c r="G15" s="98"/>
      <c r="H15" s="74"/>
      <c r="I15" s="84"/>
      <c r="J15" s="87"/>
      <c r="K15" s="87"/>
      <c r="L15" s="74"/>
      <c r="M15" s="88"/>
      <c r="N15" s="84"/>
      <c r="O15" s="86"/>
      <c r="P15" s="84"/>
      <c r="Q15" s="85"/>
      <c r="R15" s="85"/>
    </row>
    <row r="16" spans="2:62">
      <c r="B16" s="77"/>
      <c r="C16" s="87"/>
      <c r="D16" s="74"/>
      <c r="E16" s="74"/>
      <c r="F16" s="74"/>
      <c r="G16" s="98"/>
      <c r="H16" s="74"/>
      <c r="I16" s="84"/>
      <c r="J16" s="87"/>
      <c r="K16" s="87"/>
      <c r="L16" s="74"/>
      <c r="M16" s="88"/>
      <c r="N16" s="84"/>
      <c r="O16" s="86"/>
      <c r="P16" s="84"/>
      <c r="Q16" s="85"/>
      <c r="R16" s="85"/>
    </row>
    <row r="17" spans="2:18">
      <c r="B17" s="77"/>
      <c r="C17" s="87"/>
      <c r="D17" s="74"/>
      <c r="E17" s="74"/>
      <c r="F17" s="74"/>
      <c r="G17" s="98"/>
      <c r="H17" s="74"/>
      <c r="I17" s="84"/>
      <c r="J17" s="87"/>
      <c r="K17" s="87"/>
      <c r="L17" s="74"/>
      <c r="M17" s="88"/>
      <c r="N17" s="84"/>
      <c r="O17" s="86"/>
      <c r="P17" s="84"/>
      <c r="Q17" s="85"/>
      <c r="R17" s="85"/>
    </row>
    <row r="18" spans="2:18">
      <c r="B18" s="77"/>
      <c r="C18" s="87"/>
      <c r="D18" s="74"/>
      <c r="E18" s="74"/>
      <c r="F18" s="74"/>
      <c r="G18" s="98"/>
      <c r="H18" s="74"/>
      <c r="I18" s="84"/>
      <c r="J18" s="87"/>
      <c r="K18" s="87"/>
      <c r="L18" s="74"/>
      <c r="M18" s="88"/>
      <c r="N18" s="84"/>
      <c r="O18" s="86"/>
      <c r="P18" s="84"/>
      <c r="Q18" s="85"/>
      <c r="R18" s="85"/>
    </row>
    <row r="19" spans="2:18">
      <c r="B19" s="77"/>
      <c r="C19" s="87"/>
      <c r="D19" s="74"/>
      <c r="E19" s="74"/>
      <c r="F19" s="74"/>
      <c r="G19" s="98"/>
      <c r="H19" s="74"/>
      <c r="I19" s="84"/>
      <c r="J19" s="87"/>
      <c r="K19" s="87"/>
      <c r="L19" s="74"/>
      <c r="M19" s="88"/>
      <c r="N19" s="84"/>
      <c r="O19" s="86"/>
      <c r="P19" s="84"/>
      <c r="Q19" s="85"/>
      <c r="R19" s="85"/>
    </row>
    <row r="20" spans="2:18">
      <c r="B20" s="77"/>
      <c r="C20" s="87"/>
      <c r="D20" s="74"/>
      <c r="E20" s="74"/>
      <c r="F20" s="74"/>
      <c r="G20" s="98"/>
      <c r="H20" s="74"/>
      <c r="I20" s="84"/>
      <c r="J20" s="87"/>
      <c r="K20" s="87"/>
      <c r="L20" s="74"/>
      <c r="M20" s="88"/>
      <c r="N20" s="84"/>
      <c r="O20" s="86"/>
      <c r="P20" s="84"/>
      <c r="Q20" s="85"/>
      <c r="R20" s="85"/>
    </row>
    <row r="21" spans="2:18">
      <c r="B21" s="77"/>
      <c r="C21" s="87"/>
      <c r="D21" s="74"/>
      <c r="E21" s="74"/>
      <c r="F21" s="74"/>
      <c r="G21" s="98"/>
      <c r="H21" s="74"/>
      <c r="I21" s="84"/>
      <c r="J21" s="87"/>
      <c r="K21" s="87"/>
      <c r="L21" s="74"/>
      <c r="M21" s="88"/>
      <c r="N21" s="84"/>
      <c r="O21" s="86"/>
      <c r="P21" s="84"/>
      <c r="Q21" s="85"/>
      <c r="R21" s="85"/>
    </row>
    <row r="22" spans="2:18">
      <c r="B22" s="77"/>
      <c r="C22" s="87"/>
      <c r="D22" s="74"/>
      <c r="E22" s="74"/>
      <c r="F22" s="74"/>
      <c r="G22" s="98"/>
      <c r="H22" s="74"/>
      <c r="I22" s="84"/>
      <c r="J22" s="87"/>
      <c r="K22" s="87"/>
      <c r="L22" s="74"/>
      <c r="M22" s="88"/>
      <c r="N22" s="84"/>
      <c r="O22" s="86"/>
      <c r="P22" s="84"/>
      <c r="Q22" s="85"/>
      <c r="R22" s="85"/>
    </row>
    <row r="23" spans="2:18">
      <c r="B23" s="77"/>
      <c r="C23" s="87"/>
      <c r="D23" s="74"/>
      <c r="E23" s="74"/>
      <c r="F23" s="74"/>
      <c r="G23" s="98"/>
      <c r="H23" s="74"/>
      <c r="I23" s="84"/>
      <c r="J23" s="87"/>
      <c r="K23" s="87"/>
      <c r="L23" s="74"/>
      <c r="M23" s="88"/>
      <c r="N23" s="84"/>
      <c r="O23" s="86"/>
      <c r="P23" s="84"/>
      <c r="Q23" s="85"/>
      <c r="R23" s="85"/>
    </row>
    <row r="24" spans="2:18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84"/>
      <c r="O24" s="86"/>
      <c r="P24" s="74"/>
      <c r="Q24" s="85"/>
      <c r="R24" s="74"/>
    </row>
    <row r="25" spans="2:18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2:18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2:18">
      <c r="B27" s="89" t="s">
        <v>227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2:18">
      <c r="B28" s="89" t="s">
        <v>89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2:18">
      <c r="B29" s="89" t="s">
        <v>210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2:18">
      <c r="B30" s="89" t="s">
        <v>218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2:18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2:18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2:18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2:18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2:18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2:18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2:18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2:18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2:18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2:18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2:18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2:18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2:18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2:18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2:18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2:18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2:18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2:18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2:18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2:18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2:18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2:18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2:18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2:18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18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2:18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18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2:18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18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18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18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18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18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18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2:18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2:18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2:18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2:18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2:18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2:18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2:18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2:18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2:18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18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2:18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2:18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2:18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2:18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2:18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2:18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2:18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2:18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2:18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2:18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18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2:18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2:18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2:18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18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2:18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2:18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2:18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2:18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2:18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2:18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2:18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2:18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2:18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</sheetData>
  <sheetProtection sheet="1" objects="1" scenarios="1"/>
  <mergeCells count="1">
    <mergeCell ref="B6:R6"/>
  </mergeCells>
  <phoneticPr fontId="3" type="noConversion"/>
  <conditionalFormatting sqref="B58:B12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23">
    <cfRule type="cellIs" dxfId="1" priority="2" operator="equal">
      <formula>2958465</formula>
    </cfRule>
  </conditionalFormatting>
  <conditionalFormatting sqref="B11:B26 B3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24:R1048576 B27:B30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156</v>
      </c>
      <c r="C1" s="68" t="s" vm="1">
        <v>236</v>
      </c>
    </row>
    <row r="2" spans="2:64">
      <c r="B2" s="47" t="s">
        <v>155</v>
      </c>
      <c r="C2" s="68" t="s">
        <v>237</v>
      </c>
    </row>
    <row r="3" spans="2:64">
      <c r="B3" s="47" t="s">
        <v>157</v>
      </c>
      <c r="C3" s="68" t="s">
        <v>238</v>
      </c>
    </row>
    <row r="4" spans="2:64">
      <c r="B4" s="47" t="s">
        <v>158</v>
      </c>
      <c r="C4" s="68">
        <v>2112</v>
      </c>
    </row>
    <row r="6" spans="2:64" ht="26.25" customHeight="1">
      <c r="B6" s="116" t="s">
        <v>189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4" s="3" customFormat="1" ht="78.75">
      <c r="B7" s="48" t="s">
        <v>93</v>
      </c>
      <c r="C7" s="49" t="s">
        <v>34</v>
      </c>
      <c r="D7" s="49" t="s">
        <v>94</v>
      </c>
      <c r="E7" s="49" t="s">
        <v>14</v>
      </c>
      <c r="F7" s="49" t="s">
        <v>47</v>
      </c>
      <c r="G7" s="49" t="s">
        <v>17</v>
      </c>
      <c r="H7" s="49" t="s">
        <v>80</v>
      </c>
      <c r="I7" s="49" t="s">
        <v>39</v>
      </c>
      <c r="J7" s="49" t="s">
        <v>18</v>
      </c>
      <c r="K7" s="49" t="s">
        <v>212</v>
      </c>
      <c r="L7" s="49" t="s">
        <v>211</v>
      </c>
      <c r="M7" s="49" t="s">
        <v>88</v>
      </c>
      <c r="N7" s="49" t="s">
        <v>159</v>
      </c>
      <c r="O7" s="51" t="s">
        <v>161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219</v>
      </c>
      <c r="L8" s="32"/>
      <c r="M8" s="32" t="s">
        <v>215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10" t="s">
        <v>666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1">
        <v>0</v>
      </c>
      <c r="N10" s="92"/>
      <c r="O10" s="92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227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64">
      <c r="B12" s="89" t="s">
        <v>89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2:64">
      <c r="B13" s="89" t="s">
        <v>210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2:64">
      <c r="B14" s="89" t="s">
        <v>218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64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64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2: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1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1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2: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15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1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1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15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156</v>
      </c>
      <c r="C1" s="68" t="s" vm="1">
        <v>236</v>
      </c>
    </row>
    <row r="2" spans="2:56">
      <c r="B2" s="47" t="s">
        <v>155</v>
      </c>
      <c r="C2" s="68" t="s">
        <v>237</v>
      </c>
    </row>
    <row r="3" spans="2:56">
      <c r="B3" s="47" t="s">
        <v>157</v>
      </c>
      <c r="C3" s="68" t="s">
        <v>238</v>
      </c>
    </row>
    <row r="4" spans="2:56">
      <c r="B4" s="47" t="s">
        <v>158</v>
      </c>
      <c r="C4" s="68">
        <v>2112</v>
      </c>
    </row>
    <row r="6" spans="2:56" ht="26.25" customHeight="1">
      <c r="B6" s="116" t="s">
        <v>190</v>
      </c>
      <c r="C6" s="117"/>
      <c r="D6" s="117"/>
      <c r="E6" s="117"/>
      <c r="F6" s="117"/>
      <c r="G6" s="117"/>
      <c r="H6" s="117"/>
      <c r="I6" s="117"/>
      <c r="J6" s="118"/>
    </row>
    <row r="7" spans="2:56" s="3" customFormat="1" ht="78.75">
      <c r="B7" s="48" t="s">
        <v>93</v>
      </c>
      <c r="C7" s="50" t="s">
        <v>41</v>
      </c>
      <c r="D7" s="50" t="s">
        <v>65</v>
      </c>
      <c r="E7" s="50" t="s">
        <v>42</v>
      </c>
      <c r="F7" s="50" t="s">
        <v>80</v>
      </c>
      <c r="G7" s="50" t="s">
        <v>201</v>
      </c>
      <c r="H7" s="50" t="s">
        <v>159</v>
      </c>
      <c r="I7" s="50" t="s">
        <v>160</v>
      </c>
      <c r="J7" s="65" t="s">
        <v>222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216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0" t="s">
        <v>667</v>
      </c>
      <c r="C10" s="92"/>
      <c r="D10" s="92"/>
      <c r="E10" s="92"/>
      <c r="F10" s="92"/>
      <c r="G10" s="111">
        <v>0</v>
      </c>
      <c r="H10" s="92"/>
      <c r="I10" s="92"/>
      <c r="J10" s="9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9"/>
      <c r="C11" s="92"/>
      <c r="D11" s="92"/>
      <c r="E11" s="92"/>
      <c r="F11" s="92"/>
      <c r="G11" s="92"/>
      <c r="H11" s="92"/>
      <c r="I11" s="92"/>
      <c r="J11" s="92"/>
    </row>
    <row r="12" spans="2:56">
      <c r="B12" s="99"/>
      <c r="C12" s="92"/>
      <c r="D12" s="92"/>
      <c r="E12" s="92"/>
      <c r="F12" s="92"/>
      <c r="G12" s="92"/>
      <c r="H12" s="92"/>
      <c r="I12" s="92"/>
      <c r="J12" s="92"/>
    </row>
    <row r="13" spans="2:56">
      <c r="B13" s="92"/>
      <c r="C13" s="92"/>
      <c r="D13" s="92"/>
      <c r="E13" s="92"/>
      <c r="F13" s="92"/>
      <c r="G13" s="92"/>
      <c r="H13" s="92"/>
      <c r="I13" s="92"/>
      <c r="J13" s="92"/>
    </row>
    <row r="14" spans="2:56">
      <c r="B14" s="92"/>
      <c r="C14" s="92"/>
      <c r="D14" s="92"/>
      <c r="E14" s="92"/>
      <c r="F14" s="92"/>
      <c r="G14" s="92"/>
      <c r="H14" s="92"/>
      <c r="I14" s="92"/>
      <c r="J14" s="92"/>
    </row>
    <row r="15" spans="2:56">
      <c r="B15" s="92"/>
      <c r="C15" s="92"/>
      <c r="D15" s="92"/>
      <c r="E15" s="92"/>
      <c r="F15" s="92"/>
      <c r="G15" s="92"/>
      <c r="H15" s="92"/>
      <c r="I15" s="92"/>
      <c r="J15" s="92"/>
    </row>
    <row r="16" spans="2:56">
      <c r="B16" s="92"/>
      <c r="C16" s="92"/>
      <c r="D16" s="92"/>
      <c r="E16" s="92"/>
      <c r="F16" s="92"/>
      <c r="G16" s="92"/>
      <c r="H16" s="92"/>
      <c r="I16" s="92"/>
      <c r="J16" s="92"/>
    </row>
    <row r="17" spans="2:10">
      <c r="B17" s="92"/>
      <c r="C17" s="92"/>
      <c r="D17" s="92"/>
      <c r="E17" s="92"/>
      <c r="F17" s="92"/>
      <c r="G17" s="92"/>
      <c r="H17" s="92"/>
      <c r="I17" s="92"/>
      <c r="J17" s="92"/>
    </row>
    <row r="18" spans="2:10">
      <c r="B18" s="92"/>
      <c r="C18" s="92"/>
      <c r="D18" s="92"/>
      <c r="E18" s="92"/>
      <c r="F18" s="92"/>
      <c r="G18" s="92"/>
      <c r="H18" s="92"/>
      <c r="I18" s="92"/>
      <c r="J18" s="92"/>
    </row>
    <row r="19" spans="2:10">
      <c r="B19" s="92"/>
      <c r="C19" s="92"/>
      <c r="D19" s="92"/>
      <c r="E19" s="92"/>
      <c r="F19" s="92"/>
      <c r="G19" s="92"/>
      <c r="H19" s="92"/>
      <c r="I19" s="92"/>
      <c r="J19" s="92"/>
    </row>
    <row r="20" spans="2:10">
      <c r="B20" s="92"/>
      <c r="C20" s="92"/>
      <c r="D20" s="92"/>
      <c r="E20" s="92"/>
      <c r="F20" s="92"/>
      <c r="G20" s="92"/>
      <c r="H20" s="92"/>
      <c r="I20" s="92"/>
      <c r="J20" s="92"/>
    </row>
    <row r="21" spans="2:10">
      <c r="B21" s="92"/>
      <c r="C21" s="92"/>
      <c r="D21" s="92"/>
      <c r="E21" s="92"/>
      <c r="F21" s="92"/>
      <c r="G21" s="92"/>
      <c r="H21" s="92"/>
      <c r="I21" s="92"/>
      <c r="J21" s="92"/>
    </row>
    <row r="22" spans="2:10">
      <c r="B22" s="92"/>
      <c r="C22" s="92"/>
      <c r="D22" s="92"/>
      <c r="E22" s="92"/>
      <c r="F22" s="92"/>
      <c r="G22" s="92"/>
      <c r="H22" s="92"/>
      <c r="I22" s="92"/>
      <c r="J22" s="92"/>
    </row>
    <row r="23" spans="2:10">
      <c r="B23" s="92"/>
      <c r="C23" s="92"/>
      <c r="D23" s="92"/>
      <c r="E23" s="92"/>
      <c r="F23" s="92"/>
      <c r="G23" s="92"/>
      <c r="H23" s="92"/>
      <c r="I23" s="92"/>
      <c r="J23" s="92"/>
    </row>
    <row r="24" spans="2:10">
      <c r="B24" s="92"/>
      <c r="C24" s="92"/>
      <c r="D24" s="92"/>
      <c r="E24" s="92"/>
      <c r="F24" s="92"/>
      <c r="G24" s="92"/>
      <c r="H24" s="92"/>
      <c r="I24" s="92"/>
      <c r="J24" s="92"/>
    </row>
    <row r="25" spans="2:10">
      <c r="B25" s="92"/>
      <c r="C25" s="92"/>
      <c r="D25" s="92"/>
      <c r="E25" s="92"/>
      <c r="F25" s="92"/>
      <c r="G25" s="92"/>
      <c r="H25" s="92"/>
      <c r="I25" s="92"/>
      <c r="J25" s="92"/>
    </row>
    <row r="26" spans="2:10">
      <c r="B26" s="92"/>
      <c r="C26" s="92"/>
      <c r="D26" s="92"/>
      <c r="E26" s="92"/>
      <c r="F26" s="92"/>
      <c r="G26" s="92"/>
      <c r="H26" s="92"/>
      <c r="I26" s="92"/>
      <c r="J26" s="92"/>
    </row>
    <row r="27" spans="2:10">
      <c r="B27" s="92"/>
      <c r="C27" s="92"/>
      <c r="D27" s="92"/>
      <c r="E27" s="92"/>
      <c r="F27" s="92"/>
      <c r="G27" s="92"/>
      <c r="H27" s="92"/>
      <c r="I27" s="92"/>
      <c r="J27" s="92"/>
    </row>
    <row r="28" spans="2:10">
      <c r="B28" s="92"/>
      <c r="C28" s="92"/>
      <c r="D28" s="92"/>
      <c r="E28" s="92"/>
      <c r="F28" s="92"/>
      <c r="G28" s="92"/>
      <c r="H28" s="92"/>
      <c r="I28" s="92"/>
      <c r="J28" s="92"/>
    </row>
    <row r="29" spans="2:10">
      <c r="B29" s="92"/>
      <c r="C29" s="92"/>
      <c r="D29" s="92"/>
      <c r="E29" s="92"/>
      <c r="F29" s="92"/>
      <c r="G29" s="92"/>
      <c r="H29" s="92"/>
      <c r="I29" s="92"/>
      <c r="J29" s="92"/>
    </row>
    <row r="30" spans="2:10">
      <c r="B30" s="92"/>
      <c r="C30" s="92"/>
      <c r="D30" s="92"/>
      <c r="E30" s="92"/>
      <c r="F30" s="92"/>
      <c r="G30" s="92"/>
      <c r="H30" s="92"/>
      <c r="I30" s="92"/>
      <c r="J30" s="92"/>
    </row>
    <row r="31" spans="2:10">
      <c r="B31" s="92"/>
      <c r="C31" s="92"/>
      <c r="D31" s="92"/>
      <c r="E31" s="92"/>
      <c r="F31" s="92"/>
      <c r="G31" s="92"/>
      <c r="H31" s="92"/>
      <c r="I31" s="92"/>
      <c r="J31" s="92"/>
    </row>
    <row r="32" spans="2:10">
      <c r="B32" s="92"/>
      <c r="C32" s="92"/>
      <c r="D32" s="92"/>
      <c r="E32" s="92"/>
      <c r="F32" s="92"/>
      <c r="G32" s="92"/>
      <c r="H32" s="92"/>
      <c r="I32" s="92"/>
      <c r="J32" s="92"/>
    </row>
    <row r="33" spans="2:10">
      <c r="B33" s="92"/>
      <c r="C33" s="92"/>
      <c r="D33" s="92"/>
      <c r="E33" s="92"/>
      <c r="F33" s="92"/>
      <c r="G33" s="92"/>
      <c r="H33" s="92"/>
      <c r="I33" s="92"/>
      <c r="J33" s="92"/>
    </row>
    <row r="34" spans="2:10">
      <c r="B34" s="92"/>
      <c r="C34" s="92"/>
      <c r="D34" s="92"/>
      <c r="E34" s="92"/>
      <c r="F34" s="92"/>
      <c r="G34" s="92"/>
      <c r="H34" s="92"/>
      <c r="I34" s="92"/>
      <c r="J34" s="92"/>
    </row>
    <row r="35" spans="2:10">
      <c r="B35" s="92"/>
      <c r="C35" s="92"/>
      <c r="D35" s="92"/>
      <c r="E35" s="92"/>
      <c r="F35" s="92"/>
      <c r="G35" s="92"/>
      <c r="H35" s="92"/>
      <c r="I35" s="92"/>
      <c r="J35" s="92"/>
    </row>
    <row r="36" spans="2:10">
      <c r="B36" s="92"/>
      <c r="C36" s="92"/>
      <c r="D36" s="92"/>
      <c r="E36" s="92"/>
      <c r="F36" s="92"/>
      <c r="G36" s="92"/>
      <c r="H36" s="92"/>
      <c r="I36" s="92"/>
      <c r="J36" s="92"/>
    </row>
    <row r="37" spans="2:10">
      <c r="B37" s="92"/>
      <c r="C37" s="92"/>
      <c r="D37" s="92"/>
      <c r="E37" s="92"/>
      <c r="F37" s="92"/>
      <c r="G37" s="92"/>
      <c r="H37" s="92"/>
      <c r="I37" s="92"/>
      <c r="J37" s="92"/>
    </row>
    <row r="38" spans="2:10">
      <c r="B38" s="92"/>
      <c r="C38" s="92"/>
      <c r="D38" s="92"/>
      <c r="E38" s="92"/>
      <c r="F38" s="92"/>
      <c r="G38" s="92"/>
      <c r="H38" s="92"/>
      <c r="I38" s="92"/>
      <c r="J38" s="92"/>
    </row>
    <row r="39" spans="2:10">
      <c r="B39" s="92"/>
      <c r="C39" s="92"/>
      <c r="D39" s="92"/>
      <c r="E39" s="92"/>
      <c r="F39" s="92"/>
      <c r="G39" s="92"/>
      <c r="H39" s="92"/>
      <c r="I39" s="92"/>
      <c r="J39" s="92"/>
    </row>
    <row r="40" spans="2:10">
      <c r="B40" s="92"/>
      <c r="C40" s="92"/>
      <c r="D40" s="92"/>
      <c r="E40" s="92"/>
      <c r="F40" s="92"/>
      <c r="G40" s="92"/>
      <c r="H40" s="92"/>
      <c r="I40" s="92"/>
      <c r="J40" s="92"/>
    </row>
    <row r="41" spans="2:10">
      <c r="B41" s="92"/>
      <c r="C41" s="92"/>
      <c r="D41" s="92"/>
      <c r="E41" s="92"/>
      <c r="F41" s="92"/>
      <c r="G41" s="92"/>
      <c r="H41" s="92"/>
      <c r="I41" s="92"/>
      <c r="J41" s="92"/>
    </row>
    <row r="42" spans="2:10">
      <c r="B42" s="92"/>
      <c r="C42" s="92"/>
      <c r="D42" s="92"/>
      <c r="E42" s="92"/>
      <c r="F42" s="92"/>
      <c r="G42" s="92"/>
      <c r="H42" s="92"/>
      <c r="I42" s="92"/>
      <c r="J42" s="92"/>
    </row>
    <row r="43" spans="2:10">
      <c r="B43" s="92"/>
      <c r="C43" s="92"/>
      <c r="D43" s="92"/>
      <c r="E43" s="92"/>
      <c r="F43" s="92"/>
      <c r="G43" s="92"/>
      <c r="H43" s="92"/>
      <c r="I43" s="92"/>
      <c r="J43" s="92"/>
    </row>
    <row r="44" spans="2:10">
      <c r="B44" s="92"/>
      <c r="C44" s="92"/>
      <c r="D44" s="92"/>
      <c r="E44" s="92"/>
      <c r="F44" s="92"/>
      <c r="G44" s="92"/>
      <c r="H44" s="92"/>
      <c r="I44" s="92"/>
      <c r="J44" s="92"/>
    </row>
    <row r="45" spans="2:10">
      <c r="B45" s="92"/>
      <c r="C45" s="92"/>
      <c r="D45" s="92"/>
      <c r="E45" s="92"/>
      <c r="F45" s="92"/>
      <c r="G45" s="92"/>
      <c r="H45" s="92"/>
      <c r="I45" s="92"/>
      <c r="J45" s="92"/>
    </row>
    <row r="46" spans="2:10">
      <c r="B46" s="92"/>
      <c r="C46" s="92"/>
      <c r="D46" s="92"/>
      <c r="E46" s="92"/>
      <c r="F46" s="92"/>
      <c r="G46" s="92"/>
      <c r="H46" s="92"/>
      <c r="I46" s="92"/>
      <c r="J46" s="92"/>
    </row>
    <row r="47" spans="2:10">
      <c r="B47" s="92"/>
      <c r="C47" s="92"/>
      <c r="D47" s="92"/>
      <c r="E47" s="92"/>
      <c r="F47" s="92"/>
      <c r="G47" s="92"/>
      <c r="H47" s="92"/>
      <c r="I47" s="92"/>
      <c r="J47" s="92"/>
    </row>
    <row r="48" spans="2:10">
      <c r="B48" s="92"/>
      <c r="C48" s="92"/>
      <c r="D48" s="92"/>
      <c r="E48" s="92"/>
      <c r="F48" s="92"/>
      <c r="G48" s="92"/>
      <c r="H48" s="92"/>
      <c r="I48" s="92"/>
      <c r="J48" s="92"/>
    </row>
    <row r="49" spans="2:10">
      <c r="B49" s="92"/>
      <c r="C49" s="92"/>
      <c r="D49" s="92"/>
      <c r="E49" s="92"/>
      <c r="F49" s="92"/>
      <c r="G49" s="92"/>
      <c r="H49" s="92"/>
      <c r="I49" s="92"/>
      <c r="J49" s="92"/>
    </row>
    <row r="50" spans="2:10">
      <c r="B50" s="92"/>
      <c r="C50" s="92"/>
      <c r="D50" s="92"/>
      <c r="E50" s="92"/>
      <c r="F50" s="92"/>
      <c r="G50" s="92"/>
      <c r="H50" s="92"/>
      <c r="I50" s="92"/>
      <c r="J50" s="92"/>
    </row>
    <row r="51" spans="2:10">
      <c r="B51" s="92"/>
      <c r="C51" s="92"/>
      <c r="D51" s="92"/>
      <c r="E51" s="92"/>
      <c r="F51" s="92"/>
      <c r="G51" s="92"/>
      <c r="H51" s="92"/>
      <c r="I51" s="92"/>
      <c r="J51" s="92"/>
    </row>
    <row r="52" spans="2:10">
      <c r="B52" s="92"/>
      <c r="C52" s="92"/>
      <c r="D52" s="92"/>
      <c r="E52" s="92"/>
      <c r="F52" s="92"/>
      <c r="G52" s="92"/>
      <c r="H52" s="92"/>
      <c r="I52" s="92"/>
      <c r="J52" s="92"/>
    </row>
    <row r="53" spans="2:10">
      <c r="B53" s="92"/>
      <c r="C53" s="92"/>
      <c r="D53" s="92"/>
      <c r="E53" s="92"/>
      <c r="F53" s="92"/>
      <c r="G53" s="92"/>
      <c r="H53" s="92"/>
      <c r="I53" s="92"/>
      <c r="J53" s="92"/>
    </row>
    <row r="54" spans="2:10">
      <c r="B54" s="92"/>
      <c r="C54" s="92"/>
      <c r="D54" s="92"/>
      <c r="E54" s="92"/>
      <c r="F54" s="92"/>
      <c r="G54" s="92"/>
      <c r="H54" s="92"/>
      <c r="I54" s="92"/>
      <c r="J54" s="92"/>
    </row>
    <row r="55" spans="2:10">
      <c r="B55" s="92"/>
      <c r="C55" s="92"/>
      <c r="D55" s="92"/>
      <c r="E55" s="92"/>
      <c r="F55" s="92"/>
      <c r="G55" s="92"/>
      <c r="H55" s="92"/>
      <c r="I55" s="92"/>
      <c r="J55" s="92"/>
    </row>
    <row r="56" spans="2:10">
      <c r="B56" s="92"/>
      <c r="C56" s="92"/>
      <c r="D56" s="92"/>
      <c r="E56" s="92"/>
      <c r="F56" s="92"/>
      <c r="G56" s="92"/>
      <c r="H56" s="92"/>
      <c r="I56" s="92"/>
      <c r="J56" s="92"/>
    </row>
    <row r="57" spans="2:10">
      <c r="B57" s="92"/>
      <c r="C57" s="92"/>
      <c r="D57" s="92"/>
      <c r="E57" s="92"/>
      <c r="F57" s="92"/>
      <c r="G57" s="92"/>
      <c r="H57" s="92"/>
      <c r="I57" s="92"/>
      <c r="J57" s="92"/>
    </row>
    <row r="58" spans="2:10">
      <c r="B58" s="92"/>
      <c r="C58" s="92"/>
      <c r="D58" s="92"/>
      <c r="E58" s="92"/>
      <c r="F58" s="92"/>
      <c r="G58" s="92"/>
      <c r="H58" s="92"/>
      <c r="I58" s="92"/>
      <c r="J58" s="92"/>
    </row>
    <row r="59" spans="2:10">
      <c r="B59" s="92"/>
      <c r="C59" s="92"/>
      <c r="D59" s="92"/>
      <c r="E59" s="92"/>
      <c r="F59" s="92"/>
      <c r="G59" s="92"/>
      <c r="H59" s="92"/>
      <c r="I59" s="92"/>
      <c r="J59" s="92"/>
    </row>
    <row r="60" spans="2:10">
      <c r="B60" s="92"/>
      <c r="C60" s="92"/>
      <c r="D60" s="92"/>
      <c r="E60" s="92"/>
      <c r="F60" s="92"/>
      <c r="G60" s="92"/>
      <c r="H60" s="92"/>
      <c r="I60" s="92"/>
      <c r="J60" s="92"/>
    </row>
    <row r="61" spans="2:10">
      <c r="B61" s="92"/>
      <c r="C61" s="92"/>
      <c r="D61" s="92"/>
      <c r="E61" s="92"/>
      <c r="F61" s="92"/>
      <c r="G61" s="92"/>
      <c r="H61" s="92"/>
      <c r="I61" s="92"/>
      <c r="J61" s="92"/>
    </row>
    <row r="62" spans="2:10">
      <c r="B62" s="92"/>
      <c r="C62" s="92"/>
      <c r="D62" s="92"/>
      <c r="E62" s="92"/>
      <c r="F62" s="92"/>
      <c r="G62" s="92"/>
      <c r="H62" s="92"/>
      <c r="I62" s="92"/>
      <c r="J62" s="92"/>
    </row>
    <row r="63" spans="2:10">
      <c r="B63" s="92"/>
      <c r="C63" s="92"/>
      <c r="D63" s="92"/>
      <c r="E63" s="92"/>
      <c r="F63" s="92"/>
      <c r="G63" s="92"/>
      <c r="H63" s="92"/>
      <c r="I63" s="92"/>
      <c r="J63" s="92"/>
    </row>
    <row r="64" spans="2:10">
      <c r="B64" s="92"/>
      <c r="C64" s="92"/>
      <c r="D64" s="92"/>
      <c r="E64" s="92"/>
      <c r="F64" s="92"/>
      <c r="G64" s="92"/>
      <c r="H64" s="92"/>
      <c r="I64" s="92"/>
      <c r="J64" s="92"/>
    </row>
    <row r="65" spans="2:10">
      <c r="B65" s="92"/>
      <c r="C65" s="92"/>
      <c r="D65" s="92"/>
      <c r="E65" s="92"/>
      <c r="F65" s="92"/>
      <c r="G65" s="92"/>
      <c r="H65" s="92"/>
      <c r="I65" s="92"/>
      <c r="J65" s="92"/>
    </row>
    <row r="66" spans="2:10">
      <c r="B66" s="92"/>
      <c r="C66" s="92"/>
      <c r="D66" s="92"/>
      <c r="E66" s="92"/>
      <c r="F66" s="92"/>
      <c r="G66" s="92"/>
      <c r="H66" s="92"/>
      <c r="I66" s="92"/>
      <c r="J66" s="92"/>
    </row>
    <row r="67" spans="2:10">
      <c r="B67" s="92"/>
      <c r="C67" s="92"/>
      <c r="D67" s="92"/>
      <c r="E67" s="92"/>
      <c r="F67" s="92"/>
      <c r="G67" s="92"/>
      <c r="H67" s="92"/>
      <c r="I67" s="92"/>
      <c r="J67" s="92"/>
    </row>
    <row r="68" spans="2:10">
      <c r="B68" s="92"/>
      <c r="C68" s="92"/>
      <c r="D68" s="92"/>
      <c r="E68" s="92"/>
      <c r="F68" s="92"/>
      <c r="G68" s="92"/>
      <c r="H68" s="92"/>
      <c r="I68" s="92"/>
      <c r="J68" s="92"/>
    </row>
    <row r="69" spans="2:10">
      <c r="B69" s="92"/>
      <c r="C69" s="92"/>
      <c r="D69" s="92"/>
      <c r="E69" s="92"/>
      <c r="F69" s="92"/>
      <c r="G69" s="92"/>
      <c r="H69" s="92"/>
      <c r="I69" s="92"/>
      <c r="J69" s="92"/>
    </row>
    <row r="70" spans="2:10">
      <c r="B70" s="92"/>
      <c r="C70" s="92"/>
      <c r="D70" s="92"/>
      <c r="E70" s="92"/>
      <c r="F70" s="92"/>
      <c r="G70" s="92"/>
      <c r="H70" s="92"/>
      <c r="I70" s="92"/>
      <c r="J70" s="92"/>
    </row>
    <row r="71" spans="2:10">
      <c r="B71" s="92"/>
      <c r="C71" s="92"/>
      <c r="D71" s="92"/>
      <c r="E71" s="92"/>
      <c r="F71" s="92"/>
      <c r="G71" s="92"/>
      <c r="H71" s="92"/>
      <c r="I71" s="92"/>
      <c r="J71" s="92"/>
    </row>
    <row r="72" spans="2:10">
      <c r="B72" s="92"/>
      <c r="C72" s="92"/>
      <c r="D72" s="92"/>
      <c r="E72" s="92"/>
      <c r="F72" s="92"/>
      <c r="G72" s="92"/>
      <c r="H72" s="92"/>
      <c r="I72" s="92"/>
      <c r="J72" s="92"/>
    </row>
    <row r="73" spans="2:10">
      <c r="B73" s="92"/>
      <c r="C73" s="92"/>
      <c r="D73" s="92"/>
      <c r="E73" s="92"/>
      <c r="F73" s="92"/>
      <c r="G73" s="92"/>
      <c r="H73" s="92"/>
      <c r="I73" s="92"/>
      <c r="J73" s="92"/>
    </row>
    <row r="74" spans="2:10">
      <c r="B74" s="92"/>
      <c r="C74" s="92"/>
      <c r="D74" s="92"/>
      <c r="E74" s="92"/>
      <c r="F74" s="92"/>
      <c r="G74" s="92"/>
      <c r="H74" s="92"/>
      <c r="I74" s="92"/>
      <c r="J74" s="92"/>
    </row>
    <row r="75" spans="2:10">
      <c r="B75" s="92"/>
      <c r="C75" s="92"/>
      <c r="D75" s="92"/>
      <c r="E75" s="92"/>
      <c r="F75" s="92"/>
      <c r="G75" s="92"/>
      <c r="H75" s="92"/>
      <c r="I75" s="92"/>
      <c r="J75" s="92"/>
    </row>
    <row r="76" spans="2:10">
      <c r="B76" s="92"/>
      <c r="C76" s="92"/>
      <c r="D76" s="92"/>
      <c r="E76" s="92"/>
      <c r="F76" s="92"/>
      <c r="G76" s="92"/>
      <c r="H76" s="92"/>
      <c r="I76" s="92"/>
      <c r="J76" s="92"/>
    </row>
    <row r="77" spans="2:10">
      <c r="B77" s="92"/>
      <c r="C77" s="92"/>
      <c r="D77" s="92"/>
      <c r="E77" s="92"/>
      <c r="F77" s="92"/>
      <c r="G77" s="92"/>
      <c r="H77" s="92"/>
      <c r="I77" s="92"/>
      <c r="J77" s="92"/>
    </row>
    <row r="78" spans="2:10">
      <c r="B78" s="92"/>
      <c r="C78" s="92"/>
      <c r="D78" s="92"/>
      <c r="E78" s="92"/>
      <c r="F78" s="92"/>
      <c r="G78" s="92"/>
      <c r="H78" s="92"/>
      <c r="I78" s="92"/>
      <c r="J78" s="92"/>
    </row>
    <row r="79" spans="2:10">
      <c r="B79" s="92"/>
      <c r="C79" s="92"/>
      <c r="D79" s="92"/>
      <c r="E79" s="92"/>
      <c r="F79" s="92"/>
      <c r="G79" s="92"/>
      <c r="H79" s="92"/>
      <c r="I79" s="92"/>
      <c r="J79" s="92"/>
    </row>
    <row r="80" spans="2:10">
      <c r="B80" s="92"/>
      <c r="C80" s="92"/>
      <c r="D80" s="92"/>
      <c r="E80" s="92"/>
      <c r="F80" s="92"/>
      <c r="G80" s="92"/>
      <c r="H80" s="92"/>
      <c r="I80" s="92"/>
      <c r="J80" s="92"/>
    </row>
    <row r="81" spans="2:10">
      <c r="B81" s="92"/>
      <c r="C81" s="92"/>
      <c r="D81" s="92"/>
      <c r="E81" s="92"/>
      <c r="F81" s="92"/>
      <c r="G81" s="92"/>
      <c r="H81" s="92"/>
      <c r="I81" s="92"/>
      <c r="J81" s="92"/>
    </row>
    <row r="82" spans="2:10">
      <c r="B82" s="92"/>
      <c r="C82" s="92"/>
      <c r="D82" s="92"/>
      <c r="E82" s="92"/>
      <c r="F82" s="92"/>
      <c r="G82" s="92"/>
      <c r="H82" s="92"/>
      <c r="I82" s="92"/>
      <c r="J82" s="92"/>
    </row>
    <row r="83" spans="2:10">
      <c r="B83" s="92"/>
      <c r="C83" s="92"/>
      <c r="D83" s="92"/>
      <c r="E83" s="92"/>
      <c r="F83" s="92"/>
      <c r="G83" s="92"/>
      <c r="H83" s="92"/>
      <c r="I83" s="92"/>
      <c r="J83" s="92"/>
    </row>
    <row r="84" spans="2:10">
      <c r="B84" s="92"/>
      <c r="C84" s="92"/>
      <c r="D84" s="92"/>
      <c r="E84" s="92"/>
      <c r="F84" s="92"/>
      <c r="G84" s="92"/>
      <c r="H84" s="92"/>
      <c r="I84" s="92"/>
      <c r="J84" s="92"/>
    </row>
    <row r="85" spans="2:10">
      <c r="B85" s="92"/>
      <c r="C85" s="92"/>
      <c r="D85" s="92"/>
      <c r="E85" s="92"/>
      <c r="F85" s="92"/>
      <c r="G85" s="92"/>
      <c r="H85" s="92"/>
      <c r="I85" s="92"/>
      <c r="J85" s="92"/>
    </row>
    <row r="86" spans="2:10">
      <c r="B86" s="92"/>
      <c r="C86" s="92"/>
      <c r="D86" s="92"/>
      <c r="E86" s="92"/>
      <c r="F86" s="92"/>
      <c r="G86" s="92"/>
      <c r="H86" s="92"/>
      <c r="I86" s="92"/>
      <c r="J86" s="92"/>
    </row>
    <row r="87" spans="2:10">
      <c r="B87" s="92"/>
      <c r="C87" s="92"/>
      <c r="D87" s="92"/>
      <c r="E87" s="92"/>
      <c r="F87" s="92"/>
      <c r="G87" s="92"/>
      <c r="H87" s="92"/>
      <c r="I87" s="92"/>
      <c r="J87" s="92"/>
    </row>
    <row r="88" spans="2:10">
      <c r="B88" s="92"/>
      <c r="C88" s="92"/>
      <c r="D88" s="92"/>
      <c r="E88" s="92"/>
      <c r="F88" s="92"/>
      <c r="G88" s="92"/>
      <c r="H88" s="92"/>
      <c r="I88" s="92"/>
      <c r="J88" s="92"/>
    </row>
    <row r="89" spans="2:10">
      <c r="B89" s="92"/>
      <c r="C89" s="92"/>
      <c r="D89" s="92"/>
      <c r="E89" s="92"/>
      <c r="F89" s="92"/>
      <c r="G89" s="92"/>
      <c r="H89" s="92"/>
      <c r="I89" s="92"/>
      <c r="J89" s="92"/>
    </row>
    <row r="90" spans="2:10">
      <c r="B90" s="92"/>
      <c r="C90" s="92"/>
      <c r="D90" s="92"/>
      <c r="E90" s="92"/>
      <c r="F90" s="92"/>
      <c r="G90" s="92"/>
      <c r="H90" s="92"/>
      <c r="I90" s="92"/>
      <c r="J90" s="92"/>
    </row>
    <row r="91" spans="2:10">
      <c r="B91" s="92"/>
      <c r="C91" s="92"/>
      <c r="D91" s="92"/>
      <c r="E91" s="92"/>
      <c r="F91" s="92"/>
      <c r="G91" s="92"/>
      <c r="H91" s="92"/>
      <c r="I91" s="92"/>
      <c r="J91" s="92"/>
    </row>
    <row r="92" spans="2:10">
      <c r="B92" s="92"/>
      <c r="C92" s="92"/>
      <c r="D92" s="92"/>
      <c r="E92" s="92"/>
      <c r="F92" s="92"/>
      <c r="G92" s="92"/>
      <c r="H92" s="92"/>
      <c r="I92" s="92"/>
      <c r="J92" s="92"/>
    </row>
    <row r="93" spans="2:10">
      <c r="B93" s="92"/>
      <c r="C93" s="92"/>
      <c r="D93" s="92"/>
      <c r="E93" s="92"/>
      <c r="F93" s="92"/>
      <c r="G93" s="92"/>
      <c r="H93" s="92"/>
      <c r="I93" s="92"/>
      <c r="J93" s="92"/>
    </row>
    <row r="94" spans="2:10">
      <c r="B94" s="92"/>
      <c r="C94" s="92"/>
      <c r="D94" s="92"/>
      <c r="E94" s="92"/>
      <c r="F94" s="92"/>
      <c r="G94" s="92"/>
      <c r="H94" s="92"/>
      <c r="I94" s="92"/>
      <c r="J94" s="92"/>
    </row>
    <row r="95" spans="2:10">
      <c r="B95" s="92"/>
      <c r="C95" s="92"/>
      <c r="D95" s="92"/>
      <c r="E95" s="92"/>
      <c r="F95" s="92"/>
      <c r="G95" s="92"/>
      <c r="H95" s="92"/>
      <c r="I95" s="92"/>
      <c r="J95" s="92"/>
    </row>
    <row r="96" spans="2:10">
      <c r="B96" s="92"/>
      <c r="C96" s="92"/>
      <c r="D96" s="92"/>
      <c r="E96" s="92"/>
      <c r="F96" s="92"/>
      <c r="G96" s="92"/>
      <c r="H96" s="92"/>
      <c r="I96" s="92"/>
      <c r="J96" s="92"/>
    </row>
    <row r="97" spans="2:10">
      <c r="B97" s="92"/>
      <c r="C97" s="92"/>
      <c r="D97" s="92"/>
      <c r="E97" s="92"/>
      <c r="F97" s="92"/>
      <c r="G97" s="92"/>
      <c r="H97" s="92"/>
      <c r="I97" s="92"/>
      <c r="J97" s="92"/>
    </row>
    <row r="98" spans="2:10">
      <c r="B98" s="92"/>
      <c r="C98" s="92"/>
      <c r="D98" s="92"/>
      <c r="E98" s="92"/>
      <c r="F98" s="92"/>
      <c r="G98" s="92"/>
      <c r="H98" s="92"/>
      <c r="I98" s="92"/>
      <c r="J98" s="92"/>
    </row>
    <row r="99" spans="2:10">
      <c r="B99" s="92"/>
      <c r="C99" s="92"/>
      <c r="D99" s="92"/>
      <c r="E99" s="92"/>
      <c r="F99" s="92"/>
      <c r="G99" s="92"/>
      <c r="H99" s="92"/>
      <c r="I99" s="92"/>
      <c r="J99" s="92"/>
    </row>
    <row r="100" spans="2:10">
      <c r="B100" s="92"/>
      <c r="C100" s="92"/>
      <c r="D100" s="92"/>
      <c r="E100" s="92"/>
      <c r="F100" s="92"/>
      <c r="G100" s="92"/>
      <c r="H100" s="92"/>
      <c r="I100" s="92"/>
      <c r="J100" s="92"/>
    </row>
    <row r="101" spans="2:10">
      <c r="B101" s="92"/>
      <c r="C101" s="92"/>
      <c r="D101" s="92"/>
      <c r="E101" s="92"/>
      <c r="F101" s="92"/>
      <c r="G101" s="92"/>
      <c r="H101" s="92"/>
      <c r="I101" s="92"/>
      <c r="J101" s="92"/>
    </row>
    <row r="102" spans="2:10">
      <c r="B102" s="92"/>
      <c r="C102" s="92"/>
      <c r="D102" s="92"/>
      <c r="E102" s="92"/>
      <c r="F102" s="92"/>
      <c r="G102" s="92"/>
      <c r="H102" s="92"/>
      <c r="I102" s="92"/>
      <c r="J102" s="92"/>
    </row>
    <row r="103" spans="2:10">
      <c r="B103" s="92"/>
      <c r="C103" s="92"/>
      <c r="D103" s="92"/>
      <c r="E103" s="92"/>
      <c r="F103" s="92"/>
      <c r="G103" s="92"/>
      <c r="H103" s="92"/>
      <c r="I103" s="92"/>
      <c r="J103" s="92"/>
    </row>
    <row r="104" spans="2:10"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2:10">
      <c r="B105" s="92"/>
      <c r="C105" s="92"/>
      <c r="D105" s="92"/>
      <c r="E105" s="92"/>
      <c r="F105" s="92"/>
      <c r="G105" s="92"/>
      <c r="H105" s="92"/>
      <c r="I105" s="92"/>
      <c r="J105" s="92"/>
    </row>
    <row r="106" spans="2:10">
      <c r="B106" s="92"/>
      <c r="C106" s="92"/>
      <c r="D106" s="92"/>
      <c r="E106" s="92"/>
      <c r="F106" s="92"/>
      <c r="G106" s="92"/>
      <c r="H106" s="92"/>
      <c r="I106" s="92"/>
      <c r="J106" s="92"/>
    </row>
    <row r="107" spans="2:10">
      <c r="B107" s="92"/>
      <c r="C107" s="92"/>
      <c r="D107" s="92"/>
      <c r="E107" s="92"/>
      <c r="F107" s="92"/>
      <c r="G107" s="92"/>
      <c r="H107" s="92"/>
      <c r="I107" s="92"/>
      <c r="J107" s="92"/>
    </row>
    <row r="108" spans="2:10">
      <c r="B108" s="92"/>
      <c r="C108" s="92"/>
      <c r="D108" s="92"/>
      <c r="E108" s="92"/>
      <c r="F108" s="92"/>
      <c r="G108" s="92"/>
      <c r="H108" s="92"/>
      <c r="I108" s="92"/>
      <c r="J108" s="92"/>
    </row>
    <row r="109" spans="2:10">
      <c r="B109" s="92"/>
      <c r="C109" s="92"/>
      <c r="D109" s="92"/>
      <c r="E109" s="92"/>
      <c r="F109" s="92"/>
      <c r="G109" s="92"/>
      <c r="H109" s="92"/>
      <c r="I109" s="92"/>
      <c r="J109" s="9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156</v>
      </c>
      <c r="C1" s="68" t="s" vm="1">
        <v>236</v>
      </c>
    </row>
    <row r="2" spans="2:60">
      <c r="B2" s="47" t="s">
        <v>155</v>
      </c>
      <c r="C2" s="68" t="s">
        <v>237</v>
      </c>
    </row>
    <row r="3" spans="2:60">
      <c r="B3" s="47" t="s">
        <v>157</v>
      </c>
      <c r="C3" s="68" t="s">
        <v>238</v>
      </c>
    </row>
    <row r="4" spans="2:60">
      <c r="B4" s="47" t="s">
        <v>158</v>
      </c>
      <c r="C4" s="68">
        <v>2112</v>
      </c>
    </row>
    <row r="6" spans="2:60" ht="26.25" customHeight="1">
      <c r="B6" s="116" t="s">
        <v>191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60" s="3" customFormat="1" ht="63">
      <c r="B7" s="48" t="s">
        <v>93</v>
      </c>
      <c r="C7" s="50" t="s">
        <v>94</v>
      </c>
      <c r="D7" s="50" t="s">
        <v>14</v>
      </c>
      <c r="E7" s="50" t="s">
        <v>15</v>
      </c>
      <c r="F7" s="50" t="s">
        <v>43</v>
      </c>
      <c r="G7" s="50" t="s">
        <v>80</v>
      </c>
      <c r="H7" s="50" t="s">
        <v>40</v>
      </c>
      <c r="I7" s="50" t="s">
        <v>88</v>
      </c>
      <c r="J7" s="50" t="s">
        <v>159</v>
      </c>
      <c r="K7" s="65" t="s">
        <v>160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215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0" t="s">
        <v>668</v>
      </c>
      <c r="C10" s="92"/>
      <c r="D10" s="92"/>
      <c r="E10" s="92"/>
      <c r="F10" s="92"/>
      <c r="G10" s="92"/>
      <c r="H10" s="92"/>
      <c r="I10" s="111">
        <v>0</v>
      </c>
      <c r="J10" s="92"/>
      <c r="K10" s="9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92"/>
      <c r="D11" s="92"/>
      <c r="E11" s="92"/>
      <c r="F11" s="92"/>
      <c r="G11" s="92"/>
      <c r="H11" s="92"/>
      <c r="I11" s="92"/>
      <c r="J11" s="92"/>
      <c r="K11" s="92"/>
    </row>
    <row r="12" spans="2:60">
      <c r="B12" s="99"/>
      <c r="C12" s="92"/>
      <c r="D12" s="92"/>
      <c r="E12" s="92"/>
      <c r="F12" s="92"/>
      <c r="G12" s="92"/>
      <c r="H12" s="92"/>
      <c r="I12" s="92"/>
      <c r="J12" s="92"/>
      <c r="K12" s="9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2"/>
      <c r="C13" s="92"/>
      <c r="D13" s="92"/>
      <c r="E13" s="92"/>
      <c r="F13" s="92"/>
      <c r="G13" s="92"/>
      <c r="H13" s="92"/>
      <c r="I13" s="92"/>
      <c r="J13" s="92"/>
      <c r="K13" s="9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2:60">
      <c r="B15" s="92"/>
      <c r="C15" s="92"/>
      <c r="D15" s="92"/>
      <c r="E15" s="92"/>
      <c r="F15" s="92"/>
      <c r="G15" s="92"/>
      <c r="H15" s="92"/>
      <c r="I15" s="92"/>
      <c r="J15" s="92"/>
      <c r="K15" s="9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2"/>
      <c r="C16" s="92"/>
      <c r="D16" s="92"/>
      <c r="E16" s="92"/>
      <c r="F16" s="92"/>
      <c r="G16" s="92"/>
      <c r="H16" s="92"/>
      <c r="I16" s="92"/>
      <c r="J16" s="92"/>
      <c r="K16" s="9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2:11"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2:11"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2:11"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2:11"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2:11"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2:11"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2:11"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2:11"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2:11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1"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2:11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156</v>
      </c>
      <c r="C1" s="68" t="s" vm="1">
        <v>236</v>
      </c>
    </row>
    <row r="2" spans="2:60">
      <c r="B2" s="47" t="s">
        <v>155</v>
      </c>
      <c r="C2" s="68" t="s">
        <v>237</v>
      </c>
    </row>
    <row r="3" spans="2:60">
      <c r="B3" s="47" t="s">
        <v>157</v>
      </c>
      <c r="C3" s="68" t="s">
        <v>238</v>
      </c>
    </row>
    <row r="4" spans="2:60">
      <c r="B4" s="47" t="s">
        <v>158</v>
      </c>
      <c r="C4" s="68">
        <v>2112</v>
      </c>
    </row>
    <row r="6" spans="2:60" ht="26.25" customHeight="1">
      <c r="B6" s="116" t="s">
        <v>192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60" s="3" customFormat="1" ht="78.75">
      <c r="B7" s="48" t="s">
        <v>93</v>
      </c>
      <c r="C7" s="50" t="s">
        <v>34</v>
      </c>
      <c r="D7" s="50" t="s">
        <v>14</v>
      </c>
      <c r="E7" s="50" t="s">
        <v>15</v>
      </c>
      <c r="F7" s="50" t="s">
        <v>43</v>
      </c>
      <c r="G7" s="50" t="s">
        <v>80</v>
      </c>
      <c r="H7" s="50" t="s">
        <v>40</v>
      </c>
      <c r="I7" s="50" t="s">
        <v>88</v>
      </c>
      <c r="J7" s="50" t="s">
        <v>159</v>
      </c>
      <c r="K7" s="52" t="s">
        <v>160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215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0" t="s">
        <v>669</v>
      </c>
      <c r="C10" s="92"/>
      <c r="D10" s="92"/>
      <c r="E10" s="92"/>
      <c r="F10" s="92"/>
      <c r="G10" s="92"/>
      <c r="H10" s="92"/>
      <c r="I10" s="111">
        <v>0</v>
      </c>
      <c r="J10" s="92"/>
      <c r="K10" s="9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92"/>
      <c r="D11" s="92"/>
      <c r="E11" s="92"/>
      <c r="F11" s="92"/>
      <c r="G11" s="92"/>
      <c r="H11" s="92"/>
      <c r="I11" s="92"/>
      <c r="J11" s="92"/>
      <c r="K11" s="92"/>
    </row>
    <row r="12" spans="2:60">
      <c r="B12" s="99"/>
      <c r="C12" s="92"/>
      <c r="D12" s="92"/>
      <c r="E12" s="92"/>
      <c r="F12" s="92"/>
      <c r="G12" s="92"/>
      <c r="H12" s="92"/>
      <c r="I12" s="92"/>
      <c r="J12" s="92"/>
      <c r="K12" s="9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2"/>
      <c r="C13" s="92"/>
      <c r="D13" s="92"/>
      <c r="E13" s="92"/>
      <c r="F13" s="92"/>
      <c r="G13" s="92"/>
      <c r="H13" s="92"/>
      <c r="I13" s="92"/>
      <c r="J13" s="92"/>
      <c r="K13" s="9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2:60">
      <c r="B15" s="92"/>
      <c r="C15" s="92"/>
      <c r="D15" s="92"/>
      <c r="E15" s="92"/>
      <c r="F15" s="92"/>
      <c r="G15" s="92"/>
      <c r="H15" s="92"/>
      <c r="I15" s="92"/>
      <c r="J15" s="92"/>
      <c r="K15" s="9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2"/>
      <c r="C16" s="92"/>
      <c r="D16" s="92"/>
      <c r="E16" s="92"/>
      <c r="F16" s="92"/>
      <c r="G16" s="92"/>
      <c r="H16" s="92"/>
      <c r="I16" s="92"/>
      <c r="J16" s="92"/>
      <c r="K16" s="9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2:11"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2:11"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2:11"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2:11"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2:11"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2:11"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2:11"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2:11"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2:11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1"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2:11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156</v>
      </c>
      <c r="C1" s="68" t="s" vm="1">
        <v>236</v>
      </c>
    </row>
    <row r="2" spans="2:47">
      <c r="B2" s="47" t="s">
        <v>155</v>
      </c>
      <c r="C2" s="68" t="s">
        <v>237</v>
      </c>
    </row>
    <row r="3" spans="2:47">
      <c r="B3" s="47" t="s">
        <v>157</v>
      </c>
      <c r="C3" s="68" t="s">
        <v>238</v>
      </c>
    </row>
    <row r="4" spans="2:47">
      <c r="B4" s="47" t="s">
        <v>158</v>
      </c>
      <c r="C4" s="68">
        <v>2112</v>
      </c>
    </row>
    <row r="6" spans="2:47" ht="26.25" customHeight="1">
      <c r="B6" s="116" t="s">
        <v>193</v>
      </c>
      <c r="C6" s="117"/>
      <c r="D6" s="118"/>
    </row>
    <row r="7" spans="2:47" s="3" customFormat="1" ht="33">
      <c r="B7" s="48" t="s">
        <v>93</v>
      </c>
      <c r="C7" s="53" t="s">
        <v>85</v>
      </c>
      <c r="D7" s="54" t="s">
        <v>84</v>
      </c>
    </row>
    <row r="8" spans="2:47" s="3" customFormat="1">
      <c r="B8" s="15"/>
      <c r="C8" s="32" t="s">
        <v>215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10" t="s">
        <v>670</v>
      </c>
      <c r="C10" s="111">
        <v>0</v>
      </c>
      <c r="D10" s="9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9"/>
      <c r="C11" s="92"/>
      <c r="D11" s="92"/>
    </row>
    <row r="12" spans="2:47">
      <c r="B12" s="99"/>
      <c r="C12" s="92"/>
      <c r="D12" s="9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92"/>
      <c r="C13" s="92"/>
      <c r="D13" s="9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92"/>
      <c r="C14" s="92"/>
      <c r="D14" s="92"/>
    </row>
    <row r="15" spans="2:47">
      <c r="B15" s="92"/>
      <c r="C15" s="92"/>
      <c r="D15" s="9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92"/>
      <c r="C16" s="92"/>
      <c r="D16" s="9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92"/>
      <c r="C17" s="92"/>
      <c r="D17" s="92"/>
    </row>
    <row r="18" spans="2:4">
      <c r="B18" s="92"/>
      <c r="C18" s="92"/>
      <c r="D18" s="92"/>
    </row>
    <row r="19" spans="2:4">
      <c r="B19" s="92"/>
      <c r="C19" s="92"/>
      <c r="D19" s="92"/>
    </row>
    <row r="20" spans="2:4">
      <c r="B20" s="92"/>
      <c r="C20" s="92"/>
      <c r="D20" s="92"/>
    </row>
    <row r="21" spans="2:4">
      <c r="B21" s="92"/>
      <c r="C21" s="92"/>
      <c r="D21" s="92"/>
    </row>
    <row r="22" spans="2:4">
      <c r="B22" s="92"/>
      <c r="C22" s="92"/>
      <c r="D22" s="92"/>
    </row>
    <row r="23" spans="2:4">
      <c r="B23" s="92"/>
      <c r="C23" s="92"/>
      <c r="D23" s="92"/>
    </row>
    <row r="24" spans="2:4">
      <c r="B24" s="92"/>
      <c r="C24" s="92"/>
      <c r="D24" s="92"/>
    </row>
    <row r="25" spans="2:4">
      <c r="B25" s="92"/>
      <c r="C25" s="92"/>
      <c r="D25" s="92"/>
    </row>
    <row r="26" spans="2:4">
      <c r="B26" s="92"/>
      <c r="C26" s="92"/>
      <c r="D26" s="92"/>
    </row>
    <row r="27" spans="2:4">
      <c r="B27" s="92"/>
      <c r="C27" s="92"/>
      <c r="D27" s="92"/>
    </row>
    <row r="28" spans="2:4">
      <c r="B28" s="92"/>
      <c r="C28" s="92"/>
      <c r="D28" s="92"/>
    </row>
    <row r="29" spans="2:4">
      <c r="B29" s="92"/>
      <c r="C29" s="92"/>
      <c r="D29" s="92"/>
    </row>
    <row r="30" spans="2:4">
      <c r="B30" s="92"/>
      <c r="C30" s="92"/>
      <c r="D30" s="92"/>
    </row>
    <row r="31" spans="2:4">
      <c r="B31" s="92"/>
      <c r="C31" s="92"/>
      <c r="D31" s="92"/>
    </row>
    <row r="32" spans="2:4">
      <c r="B32" s="92"/>
      <c r="C32" s="92"/>
      <c r="D32" s="92"/>
    </row>
    <row r="33" spans="2:4">
      <c r="B33" s="92"/>
      <c r="C33" s="92"/>
      <c r="D33" s="92"/>
    </row>
    <row r="34" spans="2:4">
      <c r="B34" s="92"/>
      <c r="C34" s="92"/>
      <c r="D34" s="92"/>
    </row>
    <row r="35" spans="2:4">
      <c r="B35" s="92"/>
      <c r="C35" s="92"/>
      <c r="D35" s="92"/>
    </row>
    <row r="36" spans="2:4">
      <c r="B36" s="92"/>
      <c r="C36" s="92"/>
      <c r="D36" s="92"/>
    </row>
    <row r="37" spans="2:4">
      <c r="B37" s="92"/>
      <c r="C37" s="92"/>
      <c r="D37" s="92"/>
    </row>
    <row r="38" spans="2:4">
      <c r="B38" s="92"/>
      <c r="C38" s="92"/>
      <c r="D38" s="92"/>
    </row>
    <row r="39" spans="2:4">
      <c r="B39" s="92"/>
      <c r="C39" s="92"/>
      <c r="D39" s="92"/>
    </row>
    <row r="40" spans="2:4">
      <c r="B40" s="92"/>
      <c r="C40" s="92"/>
      <c r="D40" s="92"/>
    </row>
    <row r="41" spans="2:4">
      <c r="B41" s="92"/>
      <c r="C41" s="92"/>
      <c r="D41" s="92"/>
    </row>
    <row r="42" spans="2:4">
      <c r="B42" s="92"/>
      <c r="C42" s="92"/>
      <c r="D42" s="92"/>
    </row>
    <row r="43" spans="2:4">
      <c r="B43" s="92"/>
      <c r="C43" s="92"/>
      <c r="D43" s="92"/>
    </row>
    <row r="44" spans="2:4">
      <c r="B44" s="92"/>
      <c r="C44" s="92"/>
      <c r="D44" s="92"/>
    </row>
    <row r="45" spans="2:4">
      <c r="B45" s="92"/>
      <c r="C45" s="92"/>
      <c r="D45" s="92"/>
    </row>
    <row r="46" spans="2:4">
      <c r="B46" s="92"/>
      <c r="C46" s="92"/>
      <c r="D46" s="92"/>
    </row>
    <row r="47" spans="2:4">
      <c r="B47" s="92"/>
      <c r="C47" s="92"/>
      <c r="D47" s="92"/>
    </row>
    <row r="48" spans="2:4">
      <c r="B48" s="92"/>
      <c r="C48" s="92"/>
      <c r="D48" s="92"/>
    </row>
    <row r="49" spans="2:4">
      <c r="B49" s="92"/>
      <c r="C49" s="92"/>
      <c r="D49" s="92"/>
    </row>
    <row r="50" spans="2:4">
      <c r="B50" s="92"/>
      <c r="C50" s="92"/>
      <c r="D50" s="92"/>
    </row>
    <row r="51" spans="2:4">
      <c r="B51" s="92"/>
      <c r="C51" s="92"/>
      <c r="D51" s="92"/>
    </row>
    <row r="52" spans="2:4">
      <c r="B52" s="92"/>
      <c r="C52" s="92"/>
      <c r="D52" s="92"/>
    </row>
    <row r="53" spans="2:4">
      <c r="B53" s="92"/>
      <c r="C53" s="92"/>
      <c r="D53" s="92"/>
    </row>
    <row r="54" spans="2:4">
      <c r="B54" s="92"/>
      <c r="C54" s="92"/>
      <c r="D54" s="92"/>
    </row>
    <row r="55" spans="2:4">
      <c r="B55" s="92"/>
      <c r="C55" s="92"/>
      <c r="D55" s="92"/>
    </row>
    <row r="56" spans="2:4">
      <c r="B56" s="92"/>
      <c r="C56" s="92"/>
      <c r="D56" s="92"/>
    </row>
    <row r="57" spans="2:4">
      <c r="B57" s="92"/>
      <c r="C57" s="92"/>
      <c r="D57" s="92"/>
    </row>
    <row r="58" spans="2:4">
      <c r="B58" s="92"/>
      <c r="C58" s="92"/>
      <c r="D58" s="92"/>
    </row>
    <row r="59" spans="2:4">
      <c r="B59" s="92"/>
      <c r="C59" s="92"/>
      <c r="D59" s="92"/>
    </row>
    <row r="60" spans="2:4">
      <c r="B60" s="92"/>
      <c r="C60" s="92"/>
      <c r="D60" s="92"/>
    </row>
    <row r="61" spans="2:4">
      <c r="B61" s="92"/>
      <c r="C61" s="92"/>
      <c r="D61" s="92"/>
    </row>
    <row r="62" spans="2:4">
      <c r="B62" s="92"/>
      <c r="C62" s="92"/>
      <c r="D62" s="92"/>
    </row>
    <row r="63" spans="2:4">
      <c r="B63" s="92"/>
      <c r="C63" s="92"/>
      <c r="D63" s="92"/>
    </row>
    <row r="64" spans="2:4">
      <c r="B64" s="92"/>
      <c r="C64" s="92"/>
      <c r="D64" s="92"/>
    </row>
    <row r="65" spans="2:4">
      <c r="B65" s="92"/>
      <c r="C65" s="92"/>
      <c r="D65" s="92"/>
    </row>
    <row r="66" spans="2:4">
      <c r="B66" s="92"/>
      <c r="C66" s="92"/>
      <c r="D66" s="92"/>
    </row>
    <row r="67" spans="2:4">
      <c r="B67" s="92"/>
      <c r="C67" s="92"/>
      <c r="D67" s="92"/>
    </row>
    <row r="68" spans="2:4">
      <c r="B68" s="92"/>
      <c r="C68" s="92"/>
      <c r="D68" s="92"/>
    </row>
    <row r="69" spans="2:4">
      <c r="B69" s="92"/>
      <c r="C69" s="92"/>
      <c r="D69" s="92"/>
    </row>
    <row r="70" spans="2:4">
      <c r="B70" s="92"/>
      <c r="C70" s="92"/>
      <c r="D70" s="92"/>
    </row>
    <row r="71" spans="2:4">
      <c r="B71" s="92"/>
      <c r="C71" s="92"/>
      <c r="D71" s="92"/>
    </row>
    <row r="72" spans="2:4">
      <c r="B72" s="92"/>
      <c r="C72" s="92"/>
      <c r="D72" s="92"/>
    </row>
    <row r="73" spans="2:4">
      <c r="B73" s="92"/>
      <c r="C73" s="92"/>
      <c r="D73" s="92"/>
    </row>
    <row r="74" spans="2:4">
      <c r="B74" s="92"/>
      <c r="C74" s="92"/>
      <c r="D74" s="92"/>
    </row>
    <row r="75" spans="2:4">
      <c r="B75" s="92"/>
      <c r="C75" s="92"/>
      <c r="D75" s="92"/>
    </row>
    <row r="76" spans="2:4">
      <c r="B76" s="92"/>
      <c r="C76" s="92"/>
      <c r="D76" s="92"/>
    </row>
    <row r="77" spans="2:4">
      <c r="B77" s="92"/>
      <c r="C77" s="92"/>
      <c r="D77" s="92"/>
    </row>
    <row r="78" spans="2:4">
      <c r="B78" s="92"/>
      <c r="C78" s="92"/>
      <c r="D78" s="92"/>
    </row>
    <row r="79" spans="2:4">
      <c r="B79" s="92"/>
      <c r="C79" s="92"/>
      <c r="D79" s="92"/>
    </row>
    <row r="80" spans="2:4">
      <c r="B80" s="92"/>
      <c r="C80" s="92"/>
      <c r="D80" s="92"/>
    </row>
    <row r="81" spans="2:4">
      <c r="B81" s="92"/>
      <c r="C81" s="92"/>
      <c r="D81" s="92"/>
    </row>
    <row r="82" spans="2:4">
      <c r="B82" s="92"/>
      <c r="C82" s="92"/>
      <c r="D82" s="92"/>
    </row>
    <row r="83" spans="2:4">
      <c r="B83" s="92"/>
      <c r="C83" s="92"/>
      <c r="D83" s="92"/>
    </row>
    <row r="84" spans="2:4">
      <c r="B84" s="92"/>
      <c r="C84" s="92"/>
      <c r="D84" s="92"/>
    </row>
    <row r="85" spans="2:4">
      <c r="B85" s="92"/>
      <c r="C85" s="92"/>
      <c r="D85" s="92"/>
    </row>
    <row r="86" spans="2:4">
      <c r="B86" s="92"/>
      <c r="C86" s="92"/>
      <c r="D86" s="92"/>
    </row>
    <row r="87" spans="2:4">
      <c r="B87" s="92"/>
      <c r="C87" s="92"/>
      <c r="D87" s="92"/>
    </row>
    <row r="88" spans="2:4">
      <c r="B88" s="92"/>
      <c r="C88" s="92"/>
      <c r="D88" s="92"/>
    </row>
    <row r="89" spans="2:4">
      <c r="B89" s="92"/>
      <c r="C89" s="92"/>
      <c r="D89" s="92"/>
    </row>
    <row r="90" spans="2:4">
      <c r="B90" s="92"/>
      <c r="C90" s="92"/>
      <c r="D90" s="92"/>
    </row>
    <row r="91" spans="2:4">
      <c r="B91" s="92"/>
      <c r="C91" s="92"/>
      <c r="D91" s="92"/>
    </row>
    <row r="92" spans="2:4">
      <c r="B92" s="92"/>
      <c r="C92" s="92"/>
      <c r="D92" s="92"/>
    </row>
    <row r="93" spans="2:4">
      <c r="B93" s="92"/>
      <c r="C93" s="92"/>
      <c r="D93" s="92"/>
    </row>
    <row r="94" spans="2:4">
      <c r="B94" s="92"/>
      <c r="C94" s="92"/>
      <c r="D94" s="92"/>
    </row>
    <row r="95" spans="2:4">
      <c r="B95" s="92"/>
      <c r="C95" s="92"/>
      <c r="D95" s="92"/>
    </row>
    <row r="96" spans="2:4">
      <c r="B96" s="92"/>
      <c r="C96" s="92"/>
      <c r="D96" s="92"/>
    </row>
    <row r="97" spans="2:4">
      <c r="B97" s="92"/>
      <c r="C97" s="92"/>
      <c r="D97" s="92"/>
    </row>
    <row r="98" spans="2:4">
      <c r="B98" s="92"/>
      <c r="C98" s="92"/>
      <c r="D98" s="92"/>
    </row>
    <row r="99" spans="2:4">
      <c r="B99" s="92"/>
      <c r="C99" s="92"/>
      <c r="D99" s="92"/>
    </row>
    <row r="100" spans="2:4">
      <c r="B100" s="92"/>
      <c r="C100" s="92"/>
      <c r="D100" s="92"/>
    </row>
    <row r="101" spans="2:4">
      <c r="B101" s="92"/>
      <c r="C101" s="92"/>
      <c r="D101" s="92"/>
    </row>
    <row r="102" spans="2:4">
      <c r="B102" s="92"/>
      <c r="C102" s="92"/>
      <c r="D102" s="92"/>
    </row>
    <row r="103" spans="2:4">
      <c r="B103" s="92"/>
      <c r="C103" s="92"/>
      <c r="D103" s="92"/>
    </row>
    <row r="104" spans="2:4">
      <c r="B104" s="92"/>
      <c r="C104" s="92"/>
      <c r="D104" s="92"/>
    </row>
    <row r="105" spans="2:4">
      <c r="B105" s="92"/>
      <c r="C105" s="92"/>
      <c r="D105" s="92"/>
    </row>
    <row r="106" spans="2:4">
      <c r="B106" s="92"/>
      <c r="C106" s="92"/>
      <c r="D106" s="92"/>
    </row>
    <row r="107" spans="2:4">
      <c r="B107" s="92"/>
      <c r="C107" s="92"/>
      <c r="D107" s="92"/>
    </row>
    <row r="108" spans="2:4">
      <c r="B108" s="92"/>
      <c r="C108" s="92"/>
      <c r="D108" s="92"/>
    </row>
    <row r="109" spans="2:4">
      <c r="B109" s="92"/>
      <c r="C109" s="92"/>
      <c r="D109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156</v>
      </c>
      <c r="C1" s="68" t="s" vm="1">
        <v>236</v>
      </c>
    </row>
    <row r="2" spans="2:18">
      <c r="B2" s="47" t="s">
        <v>155</v>
      </c>
      <c r="C2" s="68" t="s">
        <v>237</v>
      </c>
    </row>
    <row r="3" spans="2:18">
      <c r="B3" s="47" t="s">
        <v>157</v>
      </c>
      <c r="C3" s="68" t="s">
        <v>238</v>
      </c>
    </row>
    <row r="4" spans="2:18">
      <c r="B4" s="47" t="s">
        <v>158</v>
      </c>
      <c r="C4" s="68">
        <v>2112</v>
      </c>
    </row>
    <row r="6" spans="2:18" ht="26.25" customHeight="1">
      <c r="B6" s="116" t="s">
        <v>196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8" s="3" customFormat="1" ht="78.75">
      <c r="B7" s="22" t="s">
        <v>93</v>
      </c>
      <c r="C7" s="30" t="s">
        <v>34</v>
      </c>
      <c r="D7" s="30" t="s">
        <v>46</v>
      </c>
      <c r="E7" s="30" t="s">
        <v>14</v>
      </c>
      <c r="F7" s="30" t="s">
        <v>47</v>
      </c>
      <c r="G7" s="30" t="s">
        <v>81</v>
      </c>
      <c r="H7" s="30" t="s">
        <v>17</v>
      </c>
      <c r="I7" s="30" t="s">
        <v>80</v>
      </c>
      <c r="J7" s="30" t="s">
        <v>16</v>
      </c>
      <c r="K7" s="30" t="s">
        <v>194</v>
      </c>
      <c r="L7" s="30" t="s">
        <v>217</v>
      </c>
      <c r="M7" s="30" t="s">
        <v>195</v>
      </c>
      <c r="N7" s="30" t="s">
        <v>44</v>
      </c>
      <c r="O7" s="30" t="s">
        <v>159</v>
      </c>
      <c r="P7" s="31" t="s">
        <v>161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219</v>
      </c>
      <c r="M8" s="32" t="s">
        <v>215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671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1">
        <v>0</v>
      </c>
      <c r="N10" s="92"/>
      <c r="O10" s="92"/>
      <c r="P10" s="92"/>
      <c r="Q10" s="5"/>
    </row>
    <row r="11" spans="2:18" ht="20.25" customHeight="1">
      <c r="B11" s="89" t="s">
        <v>227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8">
      <c r="B12" s="89" t="s">
        <v>89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8">
      <c r="B13" s="89" t="s">
        <v>218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8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8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156</v>
      </c>
      <c r="C1" s="68" t="s" vm="1">
        <v>236</v>
      </c>
    </row>
    <row r="2" spans="2:18">
      <c r="B2" s="47" t="s">
        <v>155</v>
      </c>
      <c r="C2" s="68" t="s">
        <v>237</v>
      </c>
    </row>
    <row r="3" spans="2:18">
      <c r="B3" s="47" t="s">
        <v>157</v>
      </c>
      <c r="C3" s="68" t="s">
        <v>238</v>
      </c>
    </row>
    <row r="4" spans="2:18">
      <c r="B4" s="47" t="s">
        <v>158</v>
      </c>
      <c r="C4" s="68">
        <v>2112</v>
      </c>
    </row>
    <row r="6" spans="2:18" ht="26.25" customHeight="1">
      <c r="B6" s="116" t="s">
        <v>197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8" s="3" customFormat="1" ht="78.75">
      <c r="B7" s="22" t="s">
        <v>93</v>
      </c>
      <c r="C7" s="30" t="s">
        <v>34</v>
      </c>
      <c r="D7" s="30" t="s">
        <v>46</v>
      </c>
      <c r="E7" s="30" t="s">
        <v>14</v>
      </c>
      <c r="F7" s="30" t="s">
        <v>47</v>
      </c>
      <c r="G7" s="30" t="s">
        <v>81</v>
      </c>
      <c r="H7" s="30" t="s">
        <v>17</v>
      </c>
      <c r="I7" s="30" t="s">
        <v>80</v>
      </c>
      <c r="J7" s="30" t="s">
        <v>16</v>
      </c>
      <c r="K7" s="30" t="s">
        <v>194</v>
      </c>
      <c r="L7" s="30" t="s">
        <v>212</v>
      </c>
      <c r="M7" s="30" t="s">
        <v>195</v>
      </c>
      <c r="N7" s="30" t="s">
        <v>44</v>
      </c>
      <c r="O7" s="30" t="s">
        <v>159</v>
      </c>
      <c r="P7" s="31" t="s">
        <v>161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219</v>
      </c>
      <c r="M8" s="32" t="s">
        <v>215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672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1">
        <v>0</v>
      </c>
      <c r="N10" s="92"/>
      <c r="O10" s="92"/>
      <c r="P10" s="92"/>
      <c r="Q10" s="5"/>
    </row>
    <row r="11" spans="2:18" ht="20.25" customHeight="1">
      <c r="B11" s="89" t="s">
        <v>227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8">
      <c r="B12" s="89" t="s">
        <v>89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8">
      <c r="B13" s="89" t="s">
        <v>218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8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8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K33" sqref="K3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9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156</v>
      </c>
      <c r="C1" s="68" t="s" vm="1">
        <v>236</v>
      </c>
    </row>
    <row r="2" spans="2:53">
      <c r="B2" s="47" t="s">
        <v>155</v>
      </c>
      <c r="C2" s="68" t="s">
        <v>237</v>
      </c>
    </row>
    <row r="3" spans="2:53">
      <c r="B3" s="47" t="s">
        <v>157</v>
      </c>
      <c r="C3" s="68" t="s">
        <v>238</v>
      </c>
    </row>
    <row r="4" spans="2:53">
      <c r="B4" s="47" t="s">
        <v>158</v>
      </c>
      <c r="C4" s="68">
        <v>2112</v>
      </c>
    </row>
    <row r="6" spans="2:53" ht="21.75" customHeight="1">
      <c r="B6" s="119" t="s">
        <v>186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53" ht="27.75" customHeight="1">
      <c r="B7" s="122" t="s">
        <v>66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U7" s="3"/>
      <c r="AV7" s="3"/>
    </row>
    <row r="8" spans="2:53" s="3" customFormat="1" ht="66" customHeight="1">
      <c r="B8" s="22" t="s">
        <v>92</v>
      </c>
      <c r="C8" s="30" t="s">
        <v>34</v>
      </c>
      <c r="D8" s="30" t="s">
        <v>96</v>
      </c>
      <c r="E8" s="30" t="s">
        <v>14</v>
      </c>
      <c r="F8" s="30" t="s">
        <v>47</v>
      </c>
      <c r="G8" s="30" t="s">
        <v>81</v>
      </c>
      <c r="H8" s="30" t="s">
        <v>17</v>
      </c>
      <c r="I8" s="30" t="s">
        <v>80</v>
      </c>
      <c r="J8" s="30" t="s">
        <v>16</v>
      </c>
      <c r="K8" s="30" t="s">
        <v>18</v>
      </c>
      <c r="L8" s="30" t="s">
        <v>212</v>
      </c>
      <c r="M8" s="30" t="s">
        <v>211</v>
      </c>
      <c r="N8" s="30" t="s">
        <v>226</v>
      </c>
      <c r="O8" s="30" t="s">
        <v>45</v>
      </c>
      <c r="P8" s="30" t="s">
        <v>214</v>
      </c>
      <c r="Q8" s="30" t="s">
        <v>159</v>
      </c>
      <c r="R8" s="60" t="s">
        <v>161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219</v>
      </c>
      <c r="M9" s="32"/>
      <c r="N9" s="16" t="s">
        <v>215</v>
      </c>
      <c r="O9" s="32" t="s">
        <v>220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90</v>
      </c>
      <c r="R10" s="20" t="s">
        <v>91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8.0992960738644939</v>
      </c>
      <c r="I11" s="70"/>
      <c r="J11" s="70"/>
      <c r="K11" s="79">
        <v>3.9493157607255426E-3</v>
      </c>
      <c r="L11" s="78"/>
      <c r="M11" s="80"/>
      <c r="N11" s="70"/>
      <c r="O11" s="78">
        <v>45301.352911171001</v>
      </c>
      <c r="P11" s="70"/>
      <c r="Q11" s="79">
        <f>O11/$O$11</f>
        <v>1</v>
      </c>
      <c r="R11" s="79">
        <f>O11/'סכום נכסי הקרן'!$C$42</f>
        <v>5.1266530456847412E-2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208</v>
      </c>
      <c r="C12" s="72"/>
      <c r="D12" s="72"/>
      <c r="E12" s="72"/>
      <c r="F12" s="72"/>
      <c r="G12" s="72"/>
      <c r="H12" s="81">
        <v>8.0992960738644921</v>
      </c>
      <c r="I12" s="72"/>
      <c r="J12" s="72"/>
      <c r="K12" s="82">
        <v>3.9493157607255408E-3</v>
      </c>
      <c r="L12" s="81"/>
      <c r="M12" s="83"/>
      <c r="N12" s="72"/>
      <c r="O12" s="81">
        <v>45301.352911171001</v>
      </c>
      <c r="P12" s="72"/>
      <c r="Q12" s="82">
        <f t="shared" ref="Q12:Q24" si="0">O12/$O$11</f>
        <v>1</v>
      </c>
      <c r="R12" s="82">
        <f>O12/'סכום נכסי הקרן'!$C$42</f>
        <v>5.1266530456847412E-2</v>
      </c>
      <c r="AW12" s="4"/>
    </row>
    <row r="13" spans="2:53" s="90" customFormat="1">
      <c r="B13" s="108" t="s">
        <v>25</v>
      </c>
      <c r="C13" s="105"/>
      <c r="D13" s="105"/>
      <c r="E13" s="105"/>
      <c r="F13" s="105"/>
      <c r="G13" s="105"/>
      <c r="H13" s="106">
        <v>7.4404245750299998</v>
      </c>
      <c r="I13" s="105"/>
      <c r="J13" s="105"/>
      <c r="K13" s="107">
        <v>-8.5461382542728875E-4</v>
      </c>
      <c r="L13" s="106"/>
      <c r="M13" s="112"/>
      <c r="N13" s="105"/>
      <c r="O13" s="106">
        <v>18866.322779132006</v>
      </c>
      <c r="P13" s="105"/>
      <c r="Q13" s="107">
        <f t="shared" si="0"/>
        <v>0.4164626786340348</v>
      </c>
      <c r="R13" s="107">
        <f>O13/'סכום נכסי הקרן'!$C$42</f>
        <v>2.1350596598332001E-2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7.4404245750299998</v>
      </c>
      <c r="I14" s="72"/>
      <c r="J14" s="72"/>
      <c r="K14" s="82">
        <v>-8.5461382542728875E-4</v>
      </c>
      <c r="L14" s="81"/>
      <c r="M14" s="83"/>
      <c r="N14" s="72"/>
      <c r="O14" s="81">
        <v>18866.322779132006</v>
      </c>
      <c r="P14" s="72"/>
      <c r="Q14" s="82">
        <f t="shared" si="0"/>
        <v>0.4164626786340348</v>
      </c>
      <c r="R14" s="82">
        <f>O14/'סכום נכסי הקרן'!$C$42</f>
        <v>2.1350596598332001E-2</v>
      </c>
    </row>
    <row r="15" spans="2:53">
      <c r="B15" s="76" t="s">
        <v>239</v>
      </c>
      <c r="C15" s="74" t="s">
        <v>240</v>
      </c>
      <c r="D15" s="87" t="s">
        <v>97</v>
      </c>
      <c r="E15" s="74" t="s">
        <v>241</v>
      </c>
      <c r="F15" s="74"/>
      <c r="G15" s="74"/>
      <c r="H15" s="84">
        <v>0.82999999999981788</v>
      </c>
      <c r="I15" s="87" t="s">
        <v>141</v>
      </c>
      <c r="J15" s="88">
        <v>0.04</v>
      </c>
      <c r="K15" s="85">
        <v>7.7000000000000879E-3</v>
      </c>
      <c r="L15" s="84">
        <v>1709359.1976360001</v>
      </c>
      <c r="M15" s="86">
        <v>134.9</v>
      </c>
      <c r="N15" s="74"/>
      <c r="O15" s="84">
        <v>2305.9255018740005</v>
      </c>
      <c r="P15" s="85">
        <v>1.0994214152748359E-4</v>
      </c>
      <c r="Q15" s="85">
        <f t="shared" si="0"/>
        <v>5.0901912496864418E-2</v>
      </c>
      <c r="R15" s="85">
        <f>O15/'סכום נכסי הקרן'!$C$42</f>
        <v>2.6095644473322814E-3</v>
      </c>
    </row>
    <row r="16" spans="2:53" ht="20.25">
      <c r="B16" s="76" t="s">
        <v>242</v>
      </c>
      <c r="C16" s="74" t="s">
        <v>243</v>
      </c>
      <c r="D16" s="87" t="s">
        <v>97</v>
      </c>
      <c r="E16" s="74" t="s">
        <v>241</v>
      </c>
      <c r="F16" s="74"/>
      <c r="G16" s="74"/>
      <c r="H16" s="84">
        <v>3.6300000000000394</v>
      </c>
      <c r="I16" s="87" t="s">
        <v>141</v>
      </c>
      <c r="J16" s="88">
        <v>0.04</v>
      </c>
      <c r="K16" s="85">
        <v>-3.0999999999988272E-3</v>
      </c>
      <c r="L16" s="84">
        <v>881708.95149500016</v>
      </c>
      <c r="M16" s="86">
        <v>144.97</v>
      </c>
      <c r="N16" s="74"/>
      <c r="O16" s="84">
        <v>1278.2134798650002</v>
      </c>
      <c r="P16" s="85">
        <v>7.1125383937248971E-5</v>
      </c>
      <c r="Q16" s="85">
        <f t="shared" si="0"/>
        <v>2.8215790428409073E-2</v>
      </c>
      <c r="R16" s="85">
        <f>O16/'סכום נכסי הקרן'!$C$42</f>
        <v>1.4465256793620574E-3</v>
      </c>
      <c r="AU16" s="4"/>
    </row>
    <row r="17" spans="2:48" ht="20.25">
      <c r="B17" s="76" t="s">
        <v>244</v>
      </c>
      <c r="C17" s="74" t="s">
        <v>245</v>
      </c>
      <c r="D17" s="87" t="s">
        <v>97</v>
      </c>
      <c r="E17" s="74" t="s">
        <v>241</v>
      </c>
      <c r="F17" s="74"/>
      <c r="G17" s="74"/>
      <c r="H17" s="84">
        <v>6.5200000000000511</v>
      </c>
      <c r="I17" s="87" t="s">
        <v>141</v>
      </c>
      <c r="J17" s="88">
        <v>7.4999999999999997E-3</v>
      </c>
      <c r="K17" s="85">
        <v>-4.4999999999997794E-3</v>
      </c>
      <c r="L17" s="84">
        <v>2084096.7847560004</v>
      </c>
      <c r="M17" s="86">
        <v>109.57</v>
      </c>
      <c r="N17" s="74"/>
      <c r="O17" s="84">
        <v>2283.5448999690007</v>
      </c>
      <c r="P17" s="85">
        <v>1.0743452181231679E-4</v>
      </c>
      <c r="Q17" s="85">
        <f t="shared" si="0"/>
        <v>5.0407874229422722E-2</v>
      </c>
      <c r="R17" s="85">
        <f>O17/'סכום נכסי הקרן'!$C$42</f>
        <v>2.5842368194476336E-3</v>
      </c>
      <c r="AV17" s="4"/>
    </row>
    <row r="18" spans="2:48">
      <c r="B18" s="76" t="s">
        <v>246</v>
      </c>
      <c r="C18" s="74" t="s">
        <v>247</v>
      </c>
      <c r="D18" s="87" t="s">
        <v>97</v>
      </c>
      <c r="E18" s="74" t="s">
        <v>241</v>
      </c>
      <c r="F18" s="74"/>
      <c r="G18" s="74"/>
      <c r="H18" s="84">
        <v>12.779999999998632</v>
      </c>
      <c r="I18" s="87" t="s">
        <v>141</v>
      </c>
      <c r="J18" s="88">
        <v>0.04</v>
      </c>
      <c r="K18" s="85">
        <v>-1.9000000000021313E-3</v>
      </c>
      <c r="L18" s="84">
        <v>445690.26971200004</v>
      </c>
      <c r="M18" s="86">
        <v>200</v>
      </c>
      <c r="N18" s="74"/>
      <c r="O18" s="84">
        <v>891.38052279900012</v>
      </c>
      <c r="P18" s="85">
        <v>2.7123059876085624E-5</v>
      </c>
      <c r="Q18" s="85">
        <f t="shared" si="0"/>
        <v>1.9676686578143934E-2</v>
      </c>
      <c r="R18" s="85">
        <f>O18/'סכום נכסי הקרן'!$C$42</f>
        <v>1.0087554517482567E-3</v>
      </c>
      <c r="AU18" s="3"/>
    </row>
    <row r="19" spans="2:48">
      <c r="B19" s="76" t="s">
        <v>248</v>
      </c>
      <c r="C19" s="74" t="s">
        <v>249</v>
      </c>
      <c r="D19" s="87" t="s">
        <v>97</v>
      </c>
      <c r="E19" s="74" t="s">
        <v>241</v>
      </c>
      <c r="F19" s="74"/>
      <c r="G19" s="74"/>
      <c r="H19" s="84">
        <v>17.249999999997875</v>
      </c>
      <c r="I19" s="87" t="s">
        <v>141</v>
      </c>
      <c r="J19" s="88">
        <v>2.75E-2</v>
      </c>
      <c r="K19" s="85">
        <v>3.9999999999915098E-4</v>
      </c>
      <c r="L19" s="84">
        <v>842810.11575100024</v>
      </c>
      <c r="M19" s="86">
        <v>167.72</v>
      </c>
      <c r="N19" s="74"/>
      <c r="O19" s="84">
        <v>1413.5611816280002</v>
      </c>
      <c r="P19" s="85">
        <v>4.7683559884157737E-5</v>
      </c>
      <c r="Q19" s="85">
        <f t="shared" si="0"/>
        <v>3.1203509184367553E-2</v>
      </c>
      <c r="R19" s="85">
        <f>O19/'סכום נכסי הקרן'!$C$42</f>
        <v>1.5996956539608971E-3</v>
      </c>
      <c r="AV19" s="3"/>
    </row>
    <row r="20" spans="2:48">
      <c r="B20" s="76" t="s">
        <v>250</v>
      </c>
      <c r="C20" s="74" t="s">
        <v>251</v>
      </c>
      <c r="D20" s="87" t="s">
        <v>97</v>
      </c>
      <c r="E20" s="74" t="s">
        <v>241</v>
      </c>
      <c r="F20" s="74"/>
      <c r="G20" s="74"/>
      <c r="H20" s="84">
        <v>2.9399999999999311</v>
      </c>
      <c r="I20" s="87" t="s">
        <v>141</v>
      </c>
      <c r="J20" s="88">
        <v>1.7500000000000002E-2</v>
      </c>
      <c r="K20" s="85">
        <v>-2.4000000000027662E-3</v>
      </c>
      <c r="L20" s="84">
        <v>1608321.5112130002</v>
      </c>
      <c r="M20" s="86">
        <v>107.9</v>
      </c>
      <c r="N20" s="74"/>
      <c r="O20" s="84">
        <v>1735.3789181980001</v>
      </c>
      <c r="P20" s="85">
        <v>9.1295779964673101E-5</v>
      </c>
      <c r="Q20" s="85">
        <f t="shared" si="0"/>
        <v>3.830744131639538E-2</v>
      </c>
      <c r="R20" s="85">
        <f>O20/'סכום נכסי הקרן'!$C$42</f>
        <v>1.9638896069708784E-3</v>
      </c>
    </row>
    <row r="21" spans="2:48">
      <c r="B21" s="76" t="s">
        <v>252</v>
      </c>
      <c r="C21" s="74" t="s">
        <v>253</v>
      </c>
      <c r="D21" s="87" t="s">
        <v>97</v>
      </c>
      <c r="E21" s="74" t="s">
        <v>241</v>
      </c>
      <c r="F21" s="74"/>
      <c r="G21" s="74"/>
      <c r="H21" s="84">
        <v>8.000000005711462E-2</v>
      </c>
      <c r="I21" s="87" t="s">
        <v>141</v>
      </c>
      <c r="J21" s="88">
        <v>1E-3</v>
      </c>
      <c r="K21" s="85">
        <v>1.979999999807238E-2</v>
      </c>
      <c r="L21" s="84">
        <v>5556.0969590000013</v>
      </c>
      <c r="M21" s="86">
        <v>100.84</v>
      </c>
      <c r="N21" s="74"/>
      <c r="O21" s="84">
        <v>5.602768096000001</v>
      </c>
      <c r="P21" s="85">
        <v>8.5220757280524268E-7</v>
      </c>
      <c r="Q21" s="85">
        <f t="shared" si="0"/>
        <v>1.2367772121477628E-4</v>
      </c>
      <c r="R21" s="85">
        <f>O21/'סכום נכסי הקרן'!$C$42</f>
        <v>6.3405276614908115E-6</v>
      </c>
    </row>
    <row r="22" spans="2:48">
      <c r="B22" s="76" t="s">
        <v>254</v>
      </c>
      <c r="C22" s="74" t="s">
        <v>255</v>
      </c>
      <c r="D22" s="87" t="s">
        <v>97</v>
      </c>
      <c r="E22" s="74" t="s">
        <v>241</v>
      </c>
      <c r="F22" s="74"/>
      <c r="G22" s="74"/>
      <c r="H22" s="84">
        <v>4.9799999999998921</v>
      </c>
      <c r="I22" s="87" t="s">
        <v>141</v>
      </c>
      <c r="J22" s="88">
        <v>7.4999999999999997E-3</v>
      </c>
      <c r="K22" s="85">
        <v>-4.1000000000000489E-3</v>
      </c>
      <c r="L22" s="84">
        <v>1895064.3483480001</v>
      </c>
      <c r="M22" s="86">
        <v>107.2</v>
      </c>
      <c r="N22" s="74"/>
      <c r="O22" s="84">
        <v>2031.5089653390003</v>
      </c>
      <c r="P22" s="85">
        <v>9.1610546300656959E-5</v>
      </c>
      <c r="Q22" s="85">
        <f t="shared" si="0"/>
        <v>4.4844333221625357E-2</v>
      </c>
      <c r="R22" s="85">
        <f>O22/'סכום נכסי הקרן'!$C$42</f>
        <v>2.2990133749234707E-3</v>
      </c>
    </row>
    <row r="23" spans="2:48">
      <c r="B23" s="76" t="s">
        <v>256</v>
      </c>
      <c r="C23" s="74" t="s">
        <v>257</v>
      </c>
      <c r="D23" s="87" t="s">
        <v>97</v>
      </c>
      <c r="E23" s="74" t="s">
        <v>241</v>
      </c>
      <c r="F23" s="74"/>
      <c r="G23" s="74"/>
      <c r="H23" s="84">
        <v>8.4999999999987281</v>
      </c>
      <c r="I23" s="87" t="s">
        <v>141</v>
      </c>
      <c r="J23" s="88">
        <v>5.0000000000000001E-3</v>
      </c>
      <c r="K23" s="85">
        <v>-4.599999999996612E-3</v>
      </c>
      <c r="L23" s="84">
        <v>2170863.301736</v>
      </c>
      <c r="M23" s="86">
        <v>108.8</v>
      </c>
      <c r="N23" s="74"/>
      <c r="O23" s="84">
        <v>2361.8992757800006</v>
      </c>
      <c r="P23" s="85">
        <v>1.3817804447079887E-4</v>
      </c>
      <c r="Q23" s="85">
        <f t="shared" si="0"/>
        <v>5.2137499743359156E-2</v>
      </c>
      <c r="R23" s="85">
        <f>O23/'סכום נכסי הקרן'!$C$42</f>
        <v>2.6729087185367963E-3</v>
      </c>
    </row>
    <row r="24" spans="2:48">
      <c r="B24" s="76" t="s">
        <v>258</v>
      </c>
      <c r="C24" s="74" t="s">
        <v>259</v>
      </c>
      <c r="D24" s="87" t="s">
        <v>97</v>
      </c>
      <c r="E24" s="74" t="s">
        <v>241</v>
      </c>
      <c r="F24" s="74"/>
      <c r="G24" s="74"/>
      <c r="H24" s="84">
        <v>22.190000000001341</v>
      </c>
      <c r="I24" s="87" t="s">
        <v>141</v>
      </c>
      <c r="J24" s="88">
        <v>0.01</v>
      </c>
      <c r="K24" s="85">
        <v>2.6000000000016639E-3</v>
      </c>
      <c r="L24" s="84">
        <v>1613983.6754000003</v>
      </c>
      <c r="M24" s="86">
        <v>119.13</v>
      </c>
      <c r="N24" s="74"/>
      <c r="O24" s="84">
        <v>1922.7386889180007</v>
      </c>
      <c r="P24" s="85">
        <v>9.2064426778492813E-5</v>
      </c>
      <c r="Q24" s="85">
        <f t="shared" si="0"/>
        <v>4.2443295075275035E-2</v>
      </c>
      <c r="R24" s="85">
        <f>O24/'סכום נכסי הקרן'!$C$42</f>
        <v>2.1759204796655495E-3</v>
      </c>
    </row>
    <row r="25" spans="2:48">
      <c r="B25" s="76" t="s">
        <v>260</v>
      </c>
      <c r="C25" s="74" t="s">
        <v>261</v>
      </c>
      <c r="D25" s="87" t="s">
        <v>97</v>
      </c>
      <c r="E25" s="74" t="s">
        <v>241</v>
      </c>
      <c r="F25" s="74"/>
      <c r="G25" s="74"/>
      <c r="H25" s="84">
        <v>1.9699999999996132</v>
      </c>
      <c r="I25" s="87" t="s">
        <v>141</v>
      </c>
      <c r="J25" s="88">
        <v>2.75E-2</v>
      </c>
      <c r="K25" s="85">
        <v>-1.0000000000128955E-4</v>
      </c>
      <c r="L25" s="84">
        <v>2410026.1283820006</v>
      </c>
      <c r="M25" s="86">
        <v>109.4</v>
      </c>
      <c r="N25" s="74"/>
      <c r="O25" s="84">
        <v>2636.5685766660004</v>
      </c>
      <c r="P25" s="85">
        <v>1.4195328717733958E-4</v>
      </c>
      <c r="Q25" s="85">
        <f>O25/$O$11</f>
        <v>5.8200658638957355E-2</v>
      </c>
      <c r="R25" s="85">
        <f>O25/'סכום נכסי הקרן'!$C$42</f>
        <v>2.9837458387226867E-3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35</v>
      </c>
      <c r="C27" s="74"/>
      <c r="D27" s="74"/>
      <c r="E27" s="74"/>
      <c r="F27" s="74"/>
      <c r="G27" s="74"/>
      <c r="H27" s="84">
        <v>8.569523734090092</v>
      </c>
      <c r="I27" s="74"/>
      <c r="J27" s="74"/>
      <c r="K27" s="85">
        <v>7.3893088972309031E-3</v>
      </c>
      <c r="L27" s="84"/>
      <c r="M27" s="86"/>
      <c r="N27" s="74"/>
      <c r="O27" s="84">
        <v>26435.030132039006</v>
      </c>
      <c r="P27" s="74"/>
      <c r="Q27" s="85">
        <f t="shared" ref="Q27:Q35" si="1">O27/$O$11</f>
        <v>0.58353732136596548</v>
      </c>
      <c r="R27" s="85">
        <f>O27/'סכום נכסי הקרן'!$C$42</f>
        <v>2.9915933858515424E-2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0.34335496216687655</v>
      </c>
      <c r="I28" s="72"/>
      <c r="J28" s="72"/>
      <c r="K28" s="82">
        <v>1.3271732055306091E-3</v>
      </c>
      <c r="L28" s="81"/>
      <c r="M28" s="83"/>
      <c r="N28" s="72"/>
      <c r="O28" s="81">
        <v>432.95775897000004</v>
      </c>
      <c r="P28" s="72"/>
      <c r="Q28" s="82">
        <f t="shared" si="1"/>
        <v>9.5572809893550801E-3</v>
      </c>
      <c r="R28" s="82">
        <f>O28/'סכום נכסי הקרן'!$C$42</f>
        <v>4.8996863692542096E-4</v>
      </c>
    </row>
    <row r="29" spans="2:48">
      <c r="B29" s="76" t="s">
        <v>262</v>
      </c>
      <c r="C29" s="74" t="s">
        <v>263</v>
      </c>
      <c r="D29" s="87" t="s">
        <v>97</v>
      </c>
      <c r="E29" s="74" t="s">
        <v>241</v>
      </c>
      <c r="F29" s="74"/>
      <c r="G29" s="74"/>
      <c r="H29" s="84">
        <v>3.9999999996785864E-2</v>
      </c>
      <c r="I29" s="87" t="s">
        <v>141</v>
      </c>
      <c r="J29" s="88">
        <v>0</v>
      </c>
      <c r="K29" s="85">
        <v>2.8000000000160709E-3</v>
      </c>
      <c r="L29" s="84">
        <v>124462.66945200002</v>
      </c>
      <c r="M29" s="86">
        <v>99.99</v>
      </c>
      <c r="N29" s="74"/>
      <c r="O29" s="84">
        <v>124.45022318500001</v>
      </c>
      <c r="P29" s="85">
        <v>1.1314788132000001E-5</v>
      </c>
      <c r="Q29" s="85">
        <f t="shared" si="1"/>
        <v>2.7471634992674017E-3</v>
      </c>
      <c r="R29" s="85">
        <f>O29/'סכום נכסי הקרן'!$C$42</f>
        <v>1.4083754120513176E-4</v>
      </c>
    </row>
    <row r="30" spans="2:48">
      <c r="B30" s="76" t="s">
        <v>264</v>
      </c>
      <c r="C30" s="74" t="s">
        <v>265</v>
      </c>
      <c r="D30" s="87" t="s">
        <v>97</v>
      </c>
      <c r="E30" s="74" t="s">
        <v>241</v>
      </c>
      <c r="F30" s="74"/>
      <c r="G30" s="74"/>
      <c r="H30" s="84">
        <v>0.26999999999161323</v>
      </c>
      <c r="I30" s="87" t="s">
        <v>141</v>
      </c>
      <c r="J30" s="88">
        <v>0</v>
      </c>
      <c r="K30" s="85">
        <v>4.0000000000698906E-4</v>
      </c>
      <c r="L30" s="84">
        <v>57238.237849000005</v>
      </c>
      <c r="M30" s="86">
        <v>99.99</v>
      </c>
      <c r="N30" s="74"/>
      <c r="O30" s="84">
        <v>57.232514024000004</v>
      </c>
      <c r="P30" s="85">
        <v>7.1547797311250008E-6</v>
      </c>
      <c r="Q30" s="85">
        <f t="shared" si="1"/>
        <v>1.2633731742233876E-3</v>
      </c>
      <c r="R30" s="85">
        <f>O30/'סכום נכסי הקרן'!$C$42</f>
        <v>6.4768759314687285E-5</v>
      </c>
    </row>
    <row r="31" spans="2:48">
      <c r="B31" s="76" t="s">
        <v>266</v>
      </c>
      <c r="C31" s="74" t="s">
        <v>267</v>
      </c>
      <c r="D31" s="87" t="s">
        <v>97</v>
      </c>
      <c r="E31" s="74" t="s">
        <v>241</v>
      </c>
      <c r="F31" s="74"/>
      <c r="G31" s="74"/>
      <c r="H31" s="84">
        <v>8.9999999999544125E-2</v>
      </c>
      <c r="I31" s="87" t="s">
        <v>141</v>
      </c>
      <c r="J31" s="88">
        <v>0</v>
      </c>
      <c r="K31" s="88">
        <v>0</v>
      </c>
      <c r="L31" s="84">
        <v>65805.516667000004</v>
      </c>
      <c r="M31" s="86">
        <v>100</v>
      </c>
      <c r="N31" s="74"/>
      <c r="O31" s="84">
        <v>65.805516667000006</v>
      </c>
      <c r="P31" s="85">
        <v>5.9823196970000001E-6</v>
      </c>
      <c r="Q31" s="85">
        <f t="shared" si="1"/>
        <v>1.4526170288122415E-3</v>
      </c>
      <c r="R31" s="85">
        <f>O31/'סכום נכסי הקרן'!$C$42</f>
        <v>7.4470635149737977E-5</v>
      </c>
    </row>
    <row r="32" spans="2:48">
      <c r="B32" s="76" t="s">
        <v>268</v>
      </c>
      <c r="C32" s="74" t="s">
        <v>269</v>
      </c>
      <c r="D32" s="87" t="s">
        <v>97</v>
      </c>
      <c r="E32" s="74" t="s">
        <v>241</v>
      </c>
      <c r="F32" s="74"/>
      <c r="G32" s="74"/>
      <c r="H32" s="84">
        <v>0.17000000000153542</v>
      </c>
      <c r="I32" s="87" t="s">
        <v>141</v>
      </c>
      <c r="J32" s="88">
        <v>0</v>
      </c>
      <c r="K32" s="85">
        <v>6.0000000005702942E-4</v>
      </c>
      <c r="L32" s="84">
        <v>45595.04243400001</v>
      </c>
      <c r="M32" s="86">
        <v>99.99</v>
      </c>
      <c r="N32" s="74"/>
      <c r="O32" s="84">
        <v>45.590482929000004</v>
      </c>
      <c r="P32" s="85">
        <v>4.1450038576363649E-6</v>
      </c>
      <c r="Q32" s="85">
        <f t="shared" si="1"/>
        <v>1.0063823704867256E-3</v>
      </c>
      <c r="R32" s="85">
        <f>O32/'סכום נכסי הקרן'!$C$42</f>
        <v>5.1593732447792019E-5</v>
      </c>
    </row>
    <row r="33" spans="2:18">
      <c r="B33" s="76" t="s">
        <v>270</v>
      </c>
      <c r="C33" s="74" t="s">
        <v>271</v>
      </c>
      <c r="D33" s="87" t="s">
        <v>97</v>
      </c>
      <c r="E33" s="74" t="s">
        <v>241</v>
      </c>
      <c r="F33" s="74"/>
      <c r="G33" s="74"/>
      <c r="H33" s="84">
        <v>0.3399999999991119</v>
      </c>
      <c r="I33" s="87" t="s">
        <v>141</v>
      </c>
      <c r="J33" s="88">
        <v>0</v>
      </c>
      <c r="K33" s="88">
        <v>0</v>
      </c>
      <c r="L33" s="84">
        <v>22519.088903</v>
      </c>
      <c r="M33" s="86">
        <v>100</v>
      </c>
      <c r="N33" s="74"/>
      <c r="O33" s="84">
        <v>22.519088903</v>
      </c>
      <c r="P33" s="85">
        <v>3.2170127004285713E-6</v>
      </c>
      <c r="Q33" s="85">
        <f t="shared" si="1"/>
        <v>4.9709528426571451E-4</v>
      </c>
      <c r="R33" s="85">
        <f>O33/'סכום נכסי הקרן'!$C$42</f>
        <v>2.5484350530763472E-5</v>
      </c>
    </row>
    <row r="34" spans="2:18">
      <c r="B34" s="76" t="s">
        <v>272</v>
      </c>
      <c r="C34" s="74" t="s">
        <v>273</v>
      </c>
      <c r="D34" s="87" t="s">
        <v>97</v>
      </c>
      <c r="E34" s="74" t="s">
        <v>241</v>
      </c>
      <c r="F34" s="74"/>
      <c r="G34" s="74"/>
      <c r="H34" s="84">
        <v>0.84000000002385611</v>
      </c>
      <c r="I34" s="87" t="s">
        <v>141</v>
      </c>
      <c r="J34" s="88">
        <v>0</v>
      </c>
      <c r="K34" s="85">
        <v>5.0000000029820136E-4</v>
      </c>
      <c r="L34" s="84">
        <v>13419.120000000003</v>
      </c>
      <c r="M34" s="86">
        <v>99.96</v>
      </c>
      <c r="N34" s="74"/>
      <c r="O34" s="84">
        <v>13.413752352000003</v>
      </c>
      <c r="P34" s="85">
        <v>1.9170171428571433E-6</v>
      </c>
      <c r="Q34" s="85">
        <f t="shared" si="1"/>
        <v>2.9610048022853341E-4</v>
      </c>
      <c r="R34" s="85">
        <f>O34/'סכום נכסי הקרן'!$C$42</f>
        <v>1.5180044287923252E-5</v>
      </c>
    </row>
    <row r="35" spans="2:18">
      <c r="B35" s="76" t="s">
        <v>274</v>
      </c>
      <c r="C35" s="74" t="s">
        <v>275</v>
      </c>
      <c r="D35" s="87" t="s">
        <v>97</v>
      </c>
      <c r="E35" s="74" t="s">
        <v>241</v>
      </c>
      <c r="F35" s="74"/>
      <c r="G35" s="74"/>
      <c r="H35" s="84">
        <v>0.9199999999980758</v>
      </c>
      <c r="I35" s="87" t="s">
        <v>141</v>
      </c>
      <c r="J35" s="88">
        <v>0</v>
      </c>
      <c r="K35" s="85">
        <v>5.0000000004810183E-4</v>
      </c>
      <c r="L35" s="84">
        <v>103998.18</v>
      </c>
      <c r="M35" s="86">
        <v>99.95</v>
      </c>
      <c r="N35" s="74"/>
      <c r="O35" s="84">
        <v>103.94618091000002</v>
      </c>
      <c r="P35" s="85">
        <v>1.4856882857142855E-5</v>
      </c>
      <c r="Q35" s="85">
        <f t="shared" si="1"/>
        <v>2.2945491520710765E-3</v>
      </c>
      <c r="R35" s="85">
        <f>O35/'סכום נכסי הקרן'!$C$42</f>
        <v>1.1763357398938525E-4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8.7064968009018653</v>
      </c>
      <c r="I37" s="72"/>
      <c r="J37" s="72"/>
      <c r="K37" s="82">
        <v>7.4696568368025672E-3</v>
      </c>
      <c r="L37" s="81"/>
      <c r="M37" s="83"/>
      <c r="N37" s="72"/>
      <c r="O37" s="81">
        <v>26002.072373069004</v>
      </c>
      <c r="P37" s="72"/>
      <c r="Q37" s="82">
        <f t="shared" ref="Q37:Q54" si="2">O37/$O$11</f>
        <v>0.57398004037661032</v>
      </c>
      <c r="R37" s="82">
        <f>O37/'סכום נכסי הקרן'!$C$42</f>
        <v>2.9425965221589998E-2</v>
      </c>
    </row>
    <row r="38" spans="2:18">
      <c r="B38" s="76" t="s">
        <v>276</v>
      </c>
      <c r="C38" s="74" t="s">
        <v>277</v>
      </c>
      <c r="D38" s="87" t="s">
        <v>97</v>
      </c>
      <c r="E38" s="74" t="s">
        <v>241</v>
      </c>
      <c r="F38" s="74"/>
      <c r="G38" s="74"/>
      <c r="H38" s="84">
        <v>5.1600000000003936</v>
      </c>
      <c r="I38" s="87" t="s">
        <v>141</v>
      </c>
      <c r="J38" s="88">
        <v>6.25E-2</v>
      </c>
      <c r="K38" s="85">
        <v>3.9999999999975402E-3</v>
      </c>
      <c r="L38" s="84">
        <v>1154155.9171230004</v>
      </c>
      <c r="M38" s="86">
        <v>140.86000000000001</v>
      </c>
      <c r="N38" s="74"/>
      <c r="O38" s="84">
        <v>1625.7440786210002</v>
      </c>
      <c r="P38" s="85">
        <v>7.0083362180946177E-5</v>
      </c>
      <c r="Q38" s="85">
        <f t="shared" si="2"/>
        <v>3.5887318460639236E-2</v>
      </c>
      <c r="R38" s="85">
        <f>O38/'סכום נכסי הקרן'!$C$42</f>
        <v>1.839818304876944E-3</v>
      </c>
    </row>
    <row r="39" spans="2:18">
      <c r="B39" s="76" t="s">
        <v>278</v>
      </c>
      <c r="C39" s="74" t="s">
        <v>279</v>
      </c>
      <c r="D39" s="87" t="s">
        <v>97</v>
      </c>
      <c r="E39" s="74" t="s">
        <v>241</v>
      </c>
      <c r="F39" s="74"/>
      <c r="G39" s="74"/>
      <c r="H39" s="84">
        <v>3.3000000000009271</v>
      </c>
      <c r="I39" s="87" t="s">
        <v>141</v>
      </c>
      <c r="J39" s="88">
        <v>3.7499999999999999E-2</v>
      </c>
      <c r="K39" s="85">
        <v>2.1999999999964999E-3</v>
      </c>
      <c r="L39" s="84">
        <v>850778.81786100019</v>
      </c>
      <c r="M39" s="86">
        <v>114.16</v>
      </c>
      <c r="N39" s="74"/>
      <c r="O39" s="84">
        <v>971.24907284700009</v>
      </c>
      <c r="P39" s="85">
        <v>4.3323364562662724E-5</v>
      </c>
      <c r="Q39" s="85">
        <f t="shared" si="2"/>
        <v>2.1439736573684021E-2</v>
      </c>
      <c r="R39" s="85">
        <f>O39/'סכום נכסי הקרן'!$C$42</f>
        <v>1.0991409080415573E-3</v>
      </c>
    </row>
    <row r="40" spans="2:18">
      <c r="B40" s="76" t="s">
        <v>280</v>
      </c>
      <c r="C40" s="74" t="s">
        <v>281</v>
      </c>
      <c r="D40" s="87" t="s">
        <v>97</v>
      </c>
      <c r="E40" s="74" t="s">
        <v>241</v>
      </c>
      <c r="F40" s="74"/>
      <c r="G40" s="74"/>
      <c r="H40" s="84">
        <v>18.650000000000951</v>
      </c>
      <c r="I40" s="87" t="s">
        <v>141</v>
      </c>
      <c r="J40" s="88">
        <v>3.7499999999999999E-2</v>
      </c>
      <c r="K40" s="85">
        <v>1.7100000000000636E-2</v>
      </c>
      <c r="L40" s="84">
        <v>3369449.6065659998</v>
      </c>
      <c r="M40" s="86">
        <v>145.04</v>
      </c>
      <c r="N40" s="74"/>
      <c r="O40" s="84">
        <v>4887.0495764390007</v>
      </c>
      <c r="P40" s="85">
        <v>1.7404577410674621E-4</v>
      </c>
      <c r="Q40" s="85">
        <f t="shared" si="2"/>
        <v>0.10787866724470138</v>
      </c>
      <c r="R40" s="85">
        <f>O40/'סכום נכסי הקרן'!$C$42</f>
        <v>5.5305649799445907E-3</v>
      </c>
    </row>
    <row r="41" spans="2:18">
      <c r="B41" s="76" t="s">
        <v>282</v>
      </c>
      <c r="C41" s="74" t="s">
        <v>283</v>
      </c>
      <c r="D41" s="87" t="s">
        <v>97</v>
      </c>
      <c r="E41" s="74" t="s">
        <v>241</v>
      </c>
      <c r="F41" s="74"/>
      <c r="G41" s="74"/>
      <c r="H41" s="84">
        <v>2.8300000000002647</v>
      </c>
      <c r="I41" s="87" t="s">
        <v>141</v>
      </c>
      <c r="J41" s="88">
        <v>1.5E-3</v>
      </c>
      <c r="K41" s="85">
        <v>1.7000000000019953E-3</v>
      </c>
      <c r="L41" s="84">
        <v>2155538.3302800003</v>
      </c>
      <c r="M41" s="86">
        <v>99.98</v>
      </c>
      <c r="N41" s="74"/>
      <c r="O41" s="84">
        <v>2155.1072539210004</v>
      </c>
      <c r="P41" s="85">
        <v>4.9738512990970163E-4</v>
      </c>
      <c r="Q41" s="85">
        <f t="shared" si="2"/>
        <v>4.7572690779165795E-2</v>
      </c>
      <c r="R41" s="85">
        <f>O41/'סכום נכסי הקרן'!$C$42</f>
        <v>2.4388868007442876E-3</v>
      </c>
    </row>
    <row r="42" spans="2:18">
      <c r="B42" s="76" t="s">
        <v>284</v>
      </c>
      <c r="C42" s="74" t="s">
        <v>285</v>
      </c>
      <c r="D42" s="87" t="s">
        <v>97</v>
      </c>
      <c r="E42" s="74" t="s">
        <v>241</v>
      </c>
      <c r="F42" s="74"/>
      <c r="G42" s="74"/>
      <c r="H42" s="84">
        <v>2.1300000000006136</v>
      </c>
      <c r="I42" s="87" t="s">
        <v>141</v>
      </c>
      <c r="J42" s="88">
        <v>1.2500000000000001E-2</v>
      </c>
      <c r="K42" s="85">
        <v>1.0000000000036089E-3</v>
      </c>
      <c r="L42" s="84">
        <v>1338223.3360900003</v>
      </c>
      <c r="M42" s="86">
        <v>103.53</v>
      </c>
      <c r="N42" s="74"/>
      <c r="O42" s="84">
        <v>1385.4626271550003</v>
      </c>
      <c r="P42" s="85">
        <v>1.0702112105685981E-4</v>
      </c>
      <c r="Q42" s="85">
        <f t="shared" si="2"/>
        <v>3.0583250568071992E-2</v>
      </c>
      <c r="R42" s="85">
        <f>O42/'סכום נכסי הקרן'!$C$42</f>
        <v>1.5678971467174587E-3</v>
      </c>
    </row>
    <row r="43" spans="2:18">
      <c r="B43" s="76" t="s">
        <v>286</v>
      </c>
      <c r="C43" s="74" t="s">
        <v>287</v>
      </c>
      <c r="D43" s="87" t="s">
        <v>97</v>
      </c>
      <c r="E43" s="74" t="s">
        <v>241</v>
      </c>
      <c r="F43" s="74"/>
      <c r="G43" s="74"/>
      <c r="H43" s="84">
        <v>3.0800000000008372</v>
      </c>
      <c r="I43" s="87" t="s">
        <v>141</v>
      </c>
      <c r="J43" s="88">
        <v>1.4999999999999999E-2</v>
      </c>
      <c r="K43" s="85">
        <v>1.8999999999986263E-3</v>
      </c>
      <c r="L43" s="84">
        <v>1450986.4001160001</v>
      </c>
      <c r="M43" s="86">
        <v>105.38</v>
      </c>
      <c r="N43" s="74"/>
      <c r="O43" s="84">
        <v>1529.0495360590003</v>
      </c>
      <c r="P43" s="85">
        <v>8.6280093742089565E-5</v>
      </c>
      <c r="Q43" s="85">
        <f t="shared" si="2"/>
        <v>3.3752844844550926E-2</v>
      </c>
      <c r="R43" s="85">
        <f>O43/'סכום נכסי הקרן'!$C$42</f>
        <v>1.7303912482284152E-3</v>
      </c>
    </row>
    <row r="44" spans="2:18">
      <c r="B44" s="76" t="s">
        <v>288</v>
      </c>
      <c r="C44" s="74" t="s">
        <v>289</v>
      </c>
      <c r="D44" s="87" t="s">
        <v>97</v>
      </c>
      <c r="E44" s="74" t="s">
        <v>241</v>
      </c>
      <c r="F44" s="74"/>
      <c r="G44" s="74"/>
      <c r="H44" s="84">
        <v>0.33000000002801544</v>
      </c>
      <c r="I44" s="87" t="s">
        <v>141</v>
      </c>
      <c r="J44" s="88">
        <v>5.0000000000000001E-3</v>
      </c>
      <c r="K44" s="85">
        <v>-2.9999999975013263E-4</v>
      </c>
      <c r="L44" s="84">
        <v>13139.991961</v>
      </c>
      <c r="M44" s="86">
        <v>100.51</v>
      </c>
      <c r="N44" s="74"/>
      <c r="O44" s="84">
        <v>13.207005511000002</v>
      </c>
      <c r="P44" s="85">
        <v>1.7721539229696385E-6</v>
      </c>
      <c r="Q44" s="85">
        <f t="shared" si="2"/>
        <v>2.9153666860450971E-4</v>
      </c>
      <c r="R44" s="85">
        <f>O44/'סכום נכסי הקרן'!$C$42</f>
        <v>1.4946073500300929E-5</v>
      </c>
    </row>
    <row r="45" spans="2:18">
      <c r="B45" s="76" t="s">
        <v>290</v>
      </c>
      <c r="C45" s="74" t="s">
        <v>291</v>
      </c>
      <c r="D45" s="87" t="s">
        <v>97</v>
      </c>
      <c r="E45" s="74" t="s">
        <v>241</v>
      </c>
      <c r="F45" s="74"/>
      <c r="G45" s="74"/>
      <c r="H45" s="84">
        <v>1.2799999999992073</v>
      </c>
      <c r="I45" s="87" t="s">
        <v>141</v>
      </c>
      <c r="J45" s="88">
        <v>5.5E-2</v>
      </c>
      <c r="K45" s="85">
        <v>4.9999999999229057E-4</v>
      </c>
      <c r="L45" s="84">
        <v>409219.84918200003</v>
      </c>
      <c r="M45" s="86">
        <v>110.94</v>
      </c>
      <c r="N45" s="74"/>
      <c r="O45" s="84">
        <v>453.988516387</v>
      </c>
      <c r="P45" s="85">
        <v>2.3091669322856196E-5</v>
      </c>
      <c r="Q45" s="85">
        <f t="shared" si="2"/>
        <v>1.002152225513445E-2</v>
      </c>
      <c r="R45" s="85">
        <f>O45/'סכום נכסי הקרן'!$C$42</f>
        <v>5.1376867591682441E-4</v>
      </c>
    </row>
    <row r="46" spans="2:18">
      <c r="B46" s="76" t="s">
        <v>292</v>
      </c>
      <c r="C46" s="74" t="s">
        <v>293</v>
      </c>
      <c r="D46" s="87" t="s">
        <v>97</v>
      </c>
      <c r="E46" s="74" t="s">
        <v>241</v>
      </c>
      <c r="F46" s="74"/>
      <c r="G46" s="74"/>
      <c r="H46" s="84">
        <v>14.859999999998324</v>
      </c>
      <c r="I46" s="87" t="s">
        <v>141</v>
      </c>
      <c r="J46" s="88">
        <v>5.5E-2</v>
      </c>
      <c r="K46" s="85">
        <v>1.4399999999998005E-2</v>
      </c>
      <c r="L46" s="84">
        <v>1468518.4077270001</v>
      </c>
      <c r="M46" s="86">
        <v>177.75</v>
      </c>
      <c r="N46" s="74"/>
      <c r="O46" s="84">
        <v>2610.2915260830005</v>
      </c>
      <c r="P46" s="85">
        <v>7.5488158748759749E-5</v>
      </c>
      <c r="Q46" s="85">
        <f t="shared" si="2"/>
        <v>5.7620608620704582E-2</v>
      </c>
      <c r="R46" s="85">
        <f>O46/'סכום נכסי הקרן'!$C$42</f>
        <v>2.9540086867954362E-3</v>
      </c>
    </row>
    <row r="47" spans="2:18">
      <c r="B47" s="76" t="s">
        <v>294</v>
      </c>
      <c r="C47" s="74" t="s">
        <v>295</v>
      </c>
      <c r="D47" s="87" t="s">
        <v>97</v>
      </c>
      <c r="E47" s="74" t="s">
        <v>241</v>
      </c>
      <c r="F47" s="74"/>
      <c r="G47" s="74"/>
      <c r="H47" s="84">
        <v>2.3799999999997898</v>
      </c>
      <c r="I47" s="87" t="s">
        <v>141</v>
      </c>
      <c r="J47" s="88">
        <v>4.2500000000000003E-2</v>
      </c>
      <c r="K47" s="85">
        <v>1.29999999999965E-3</v>
      </c>
      <c r="L47" s="84">
        <v>2544838.8114030003</v>
      </c>
      <c r="M47" s="86">
        <v>112.39</v>
      </c>
      <c r="N47" s="74"/>
      <c r="O47" s="84">
        <v>2860.1443889700008</v>
      </c>
      <c r="P47" s="85">
        <v>1.3834376409380746E-4</v>
      </c>
      <c r="Q47" s="85">
        <f t="shared" si="2"/>
        <v>6.3135959638519076E-2</v>
      </c>
      <c r="R47" s="85">
        <f>O47/'סכום נכסי הקרן'!$C$42</f>
        <v>3.2367615977304271E-3</v>
      </c>
    </row>
    <row r="48" spans="2:18">
      <c r="B48" s="76" t="s">
        <v>296</v>
      </c>
      <c r="C48" s="74" t="s">
        <v>297</v>
      </c>
      <c r="D48" s="87" t="s">
        <v>97</v>
      </c>
      <c r="E48" s="74" t="s">
        <v>241</v>
      </c>
      <c r="F48" s="74"/>
      <c r="G48" s="74"/>
      <c r="H48" s="84">
        <v>6.1199999999957226</v>
      </c>
      <c r="I48" s="87" t="s">
        <v>141</v>
      </c>
      <c r="J48" s="88">
        <v>0.02</v>
      </c>
      <c r="K48" s="85">
        <v>4.4000000000035625E-3</v>
      </c>
      <c r="L48" s="84">
        <v>505720.87496100011</v>
      </c>
      <c r="M48" s="86">
        <v>110.98</v>
      </c>
      <c r="N48" s="74"/>
      <c r="O48" s="84">
        <v>561.24901302000023</v>
      </c>
      <c r="P48" s="85">
        <v>2.7009991371238121E-5</v>
      </c>
      <c r="Q48" s="85">
        <f t="shared" si="2"/>
        <v>1.2389232924688218E-2</v>
      </c>
      <c r="R48" s="85">
        <f>O48/'סכום נכסי הקרן'!$C$42</f>
        <v>6.3515298707050524E-4</v>
      </c>
    </row>
    <row r="49" spans="2:18">
      <c r="B49" s="76" t="s">
        <v>298</v>
      </c>
      <c r="C49" s="74" t="s">
        <v>299</v>
      </c>
      <c r="D49" s="87" t="s">
        <v>97</v>
      </c>
      <c r="E49" s="74" t="s">
        <v>241</v>
      </c>
      <c r="F49" s="74"/>
      <c r="G49" s="74"/>
      <c r="H49" s="84">
        <v>9.0699999999393839</v>
      </c>
      <c r="I49" s="87" t="s">
        <v>141</v>
      </c>
      <c r="J49" s="88">
        <v>0.01</v>
      </c>
      <c r="K49" s="85">
        <v>7.0999999998581373E-3</v>
      </c>
      <c r="L49" s="84">
        <v>37585.905200000008</v>
      </c>
      <c r="M49" s="86">
        <v>103.15</v>
      </c>
      <c r="N49" s="74"/>
      <c r="O49" s="84">
        <v>38.769861205000005</v>
      </c>
      <c r="P49" s="85">
        <v>3.0481415704999886E-6</v>
      </c>
      <c r="Q49" s="85">
        <f t="shared" si="2"/>
        <v>8.5582126611145036E-4</v>
      </c>
      <c r="R49" s="85">
        <f>O49/'סכום נכסי הקרן'!$C$42</f>
        <v>4.3874987004720386E-5</v>
      </c>
    </row>
    <row r="50" spans="2:18">
      <c r="B50" s="76" t="s">
        <v>300</v>
      </c>
      <c r="C50" s="74" t="s">
        <v>301</v>
      </c>
      <c r="D50" s="87" t="s">
        <v>97</v>
      </c>
      <c r="E50" s="74" t="s">
        <v>241</v>
      </c>
      <c r="F50" s="74"/>
      <c r="G50" s="74"/>
      <c r="H50" s="84">
        <v>0.57999999999561669</v>
      </c>
      <c r="I50" s="87" t="s">
        <v>141</v>
      </c>
      <c r="J50" s="88">
        <v>0.01</v>
      </c>
      <c r="K50" s="85">
        <v>3.0000000006575011E-4</v>
      </c>
      <c r="L50" s="84">
        <v>22592.234995000003</v>
      </c>
      <c r="M50" s="86">
        <v>100.98</v>
      </c>
      <c r="N50" s="74"/>
      <c r="O50" s="84">
        <v>22.813639895000001</v>
      </c>
      <c r="P50" s="85">
        <v>1.5294401296625709E-6</v>
      </c>
      <c r="Q50" s="85">
        <f t="shared" si="2"/>
        <v>5.0359731948257803E-4</v>
      </c>
      <c r="R50" s="85">
        <f>O50/'סכום נכסי הקרן'!$C$42</f>
        <v>2.5817687317240306E-5</v>
      </c>
    </row>
    <row r="51" spans="2:18">
      <c r="B51" s="76" t="s">
        <v>302</v>
      </c>
      <c r="C51" s="74" t="s">
        <v>303</v>
      </c>
      <c r="D51" s="87" t="s">
        <v>97</v>
      </c>
      <c r="E51" s="74" t="s">
        <v>241</v>
      </c>
      <c r="F51" s="74"/>
      <c r="G51" s="74"/>
      <c r="H51" s="84">
        <v>14.830000000001453</v>
      </c>
      <c r="I51" s="87" t="s">
        <v>141</v>
      </c>
      <c r="J51" s="88">
        <v>1.4999999999999999E-2</v>
      </c>
      <c r="K51" s="85">
        <v>1.330000000000035E-2</v>
      </c>
      <c r="L51" s="84">
        <v>3074530.3045380004</v>
      </c>
      <c r="M51" s="86">
        <v>103.1</v>
      </c>
      <c r="N51" s="74"/>
      <c r="O51" s="84">
        <v>3169.8407271330002</v>
      </c>
      <c r="P51" s="85">
        <v>4.1067044806622813E-4</v>
      </c>
      <c r="Q51" s="85">
        <f t="shared" si="2"/>
        <v>6.9972319222972687E-2</v>
      </c>
      <c r="R51" s="85">
        <f>O51/'סכום נכסי הקרן'!$C$42</f>
        <v>3.5872380345807788E-3</v>
      </c>
    </row>
    <row r="52" spans="2:18">
      <c r="B52" s="76" t="s">
        <v>304</v>
      </c>
      <c r="C52" s="74" t="s">
        <v>305</v>
      </c>
      <c r="D52" s="87" t="s">
        <v>97</v>
      </c>
      <c r="E52" s="74" t="s">
        <v>241</v>
      </c>
      <c r="F52" s="74"/>
      <c r="G52" s="74"/>
      <c r="H52" s="84">
        <v>1.8200000000003844</v>
      </c>
      <c r="I52" s="87" t="s">
        <v>141</v>
      </c>
      <c r="J52" s="88">
        <v>7.4999999999999997E-3</v>
      </c>
      <c r="K52" s="85">
        <v>6.9999999999783842E-4</v>
      </c>
      <c r="L52" s="84">
        <v>1642887.9890910003</v>
      </c>
      <c r="M52" s="86">
        <v>101.37</v>
      </c>
      <c r="N52" s="74"/>
      <c r="O52" s="84">
        <v>1665.3955950480001</v>
      </c>
      <c r="P52" s="85">
        <v>1.0619693195286011E-4</v>
      </c>
      <c r="Q52" s="85">
        <f t="shared" si="2"/>
        <v>3.6762601733188523E-2</v>
      </c>
      <c r="R52" s="85">
        <f>O52/'סכום נכסי הקרן'!$C$42</f>
        <v>1.884691041427461E-3</v>
      </c>
    </row>
    <row r="53" spans="2:18">
      <c r="B53" s="76" t="s">
        <v>306</v>
      </c>
      <c r="C53" s="74" t="s">
        <v>307</v>
      </c>
      <c r="D53" s="87" t="s">
        <v>97</v>
      </c>
      <c r="E53" s="74" t="s">
        <v>241</v>
      </c>
      <c r="F53" s="74"/>
      <c r="G53" s="74"/>
      <c r="H53" s="84">
        <v>4.7600000000006553</v>
      </c>
      <c r="I53" s="87" t="s">
        <v>141</v>
      </c>
      <c r="J53" s="88">
        <v>1.7500000000000002E-2</v>
      </c>
      <c r="K53" s="85">
        <v>3.0999999999983636E-3</v>
      </c>
      <c r="L53" s="84">
        <v>1881332.4484990002</v>
      </c>
      <c r="M53" s="86">
        <v>107.17</v>
      </c>
      <c r="N53" s="74"/>
      <c r="O53" s="84">
        <v>2016.2239876430001</v>
      </c>
      <c r="P53" s="85">
        <v>9.644660639702754E-5</v>
      </c>
      <c r="Q53" s="85">
        <f t="shared" si="2"/>
        <v>4.450692657229257E-2</v>
      </c>
      <c r="R53" s="85">
        <f>O53/'סכום נכסי הקרן'!$C$42</f>
        <v>2.2817157066591085E-3</v>
      </c>
    </row>
    <row r="54" spans="2:18">
      <c r="B54" s="76" t="s">
        <v>308</v>
      </c>
      <c r="C54" s="74" t="s">
        <v>309</v>
      </c>
      <c r="D54" s="87" t="s">
        <v>97</v>
      </c>
      <c r="E54" s="74" t="s">
        <v>241</v>
      </c>
      <c r="F54" s="74"/>
      <c r="G54" s="74"/>
      <c r="H54" s="84">
        <v>7.4500000000712605</v>
      </c>
      <c r="I54" s="87" t="s">
        <v>141</v>
      </c>
      <c r="J54" s="88">
        <v>2.2499999999999999E-2</v>
      </c>
      <c r="K54" s="85">
        <v>5.6999999999342221E-3</v>
      </c>
      <c r="L54" s="84">
        <v>32259.917878000004</v>
      </c>
      <c r="M54" s="86">
        <v>113.1</v>
      </c>
      <c r="N54" s="74"/>
      <c r="O54" s="84">
        <v>36.485967131999999</v>
      </c>
      <c r="P54" s="85">
        <v>1.9005367455811674E-6</v>
      </c>
      <c r="Q54" s="85">
        <f t="shared" si="2"/>
        <v>8.0540568409829573E-4</v>
      </c>
      <c r="R54" s="85">
        <f>O54/'סכום נכסי הקרן'!$C$42</f>
        <v>4.1290355033943297E-5</v>
      </c>
    </row>
    <row r="55" spans="2:18">
      <c r="C55" s="1"/>
      <c r="D55" s="1"/>
    </row>
    <row r="56" spans="2:18">
      <c r="C56" s="1"/>
      <c r="D56" s="1"/>
    </row>
    <row r="57" spans="2:18">
      <c r="C57" s="1"/>
      <c r="D57" s="1"/>
    </row>
    <row r="58" spans="2:18">
      <c r="B58" s="89" t="s">
        <v>89</v>
      </c>
      <c r="C58" s="90"/>
      <c r="D58" s="90"/>
    </row>
    <row r="59" spans="2:18">
      <c r="B59" s="89" t="s">
        <v>210</v>
      </c>
      <c r="C59" s="90"/>
      <c r="D59" s="90"/>
    </row>
    <row r="60" spans="2:18">
      <c r="B60" s="125" t="s">
        <v>218</v>
      </c>
      <c r="C60" s="125"/>
      <c r="D60" s="125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0:D60"/>
  </mergeCells>
  <phoneticPr fontId="3" type="noConversion"/>
  <dataValidations count="1">
    <dataValidation allowBlank="1" showInputMessage="1" showErrorMessage="1" sqref="N10:Q10 N9 N1:N7 N32:N1048576 C5:C29 O1:Q9 O11:Q1048576 C61:D1048576 E1:I30 D1:D29 R1:AF1048576 AJ1:XFD1048576 AG1:AI27 AG31:AI1048576 A1:B1048576 E32:I1048576 C32:D59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topLeftCell="A3" workbookViewId="0">
      <selection activeCell="F16" sqref="F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156</v>
      </c>
      <c r="C1" s="68" t="s" vm="1">
        <v>236</v>
      </c>
    </row>
    <row r="2" spans="2:18">
      <c r="B2" s="47" t="s">
        <v>155</v>
      </c>
      <c r="C2" s="68" t="s">
        <v>237</v>
      </c>
    </row>
    <row r="3" spans="2:18">
      <c r="B3" s="47" t="s">
        <v>157</v>
      </c>
      <c r="C3" s="68" t="s">
        <v>238</v>
      </c>
    </row>
    <row r="4" spans="2:18">
      <c r="B4" s="47" t="s">
        <v>158</v>
      </c>
      <c r="C4" s="68">
        <v>2112</v>
      </c>
    </row>
    <row r="6" spans="2:18" ht="26.25" customHeight="1">
      <c r="B6" s="116" t="s">
        <v>199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8" s="3" customFormat="1" ht="78.75">
      <c r="B7" s="22" t="s">
        <v>93</v>
      </c>
      <c r="C7" s="30" t="s">
        <v>34</v>
      </c>
      <c r="D7" s="30" t="s">
        <v>46</v>
      </c>
      <c r="E7" s="30" t="s">
        <v>14</v>
      </c>
      <c r="F7" s="30" t="s">
        <v>47</v>
      </c>
      <c r="G7" s="30" t="s">
        <v>81</v>
      </c>
      <c r="H7" s="30" t="s">
        <v>17</v>
      </c>
      <c r="I7" s="30" t="s">
        <v>80</v>
      </c>
      <c r="J7" s="30" t="s">
        <v>16</v>
      </c>
      <c r="K7" s="30" t="s">
        <v>194</v>
      </c>
      <c r="L7" s="30" t="s">
        <v>212</v>
      </c>
      <c r="M7" s="30" t="s">
        <v>195</v>
      </c>
      <c r="N7" s="30" t="s">
        <v>44</v>
      </c>
      <c r="O7" s="30" t="s">
        <v>159</v>
      </c>
      <c r="P7" s="31" t="s">
        <v>161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219</v>
      </c>
      <c r="M8" s="32" t="s">
        <v>215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0" t="s">
        <v>673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1">
        <v>0</v>
      </c>
      <c r="N10" s="92"/>
      <c r="O10" s="92"/>
      <c r="P10" s="92"/>
      <c r="Q10" s="5"/>
    </row>
    <row r="11" spans="2:18" ht="20.25" customHeight="1">
      <c r="B11" s="89" t="s">
        <v>227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8">
      <c r="B12" s="89" t="s">
        <v>89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8">
      <c r="B13" s="89" t="s">
        <v>218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8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8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23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23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23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2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2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2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2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2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2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2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2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2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2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2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2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2"/>
      <c r="R31" s="2"/>
      <c r="S31" s="2"/>
      <c r="T31" s="2"/>
      <c r="U31" s="2"/>
      <c r="V31" s="2"/>
      <c r="W31" s="2"/>
    </row>
    <row r="32" spans="2:2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2"/>
      <c r="R32" s="2"/>
      <c r="S32" s="2"/>
      <c r="T32" s="2"/>
      <c r="U32" s="2"/>
      <c r="V32" s="2"/>
      <c r="W32" s="2"/>
    </row>
    <row r="33" spans="2:2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2"/>
      <c r="R33" s="2"/>
      <c r="S33" s="2"/>
      <c r="T33" s="2"/>
      <c r="U33" s="2"/>
      <c r="V33" s="2"/>
      <c r="W33" s="2"/>
    </row>
    <row r="34" spans="2:2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2"/>
      <c r="R34" s="2"/>
      <c r="S34" s="2"/>
      <c r="T34" s="2"/>
      <c r="U34" s="2"/>
      <c r="V34" s="2"/>
      <c r="W34" s="2"/>
    </row>
    <row r="35" spans="2:2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2"/>
      <c r="R35" s="2"/>
      <c r="S35" s="2"/>
      <c r="T35" s="2"/>
      <c r="U35" s="2"/>
      <c r="V35" s="2"/>
      <c r="W35" s="2"/>
    </row>
    <row r="36" spans="2:2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2"/>
      <c r="R36" s="2"/>
      <c r="S36" s="2"/>
      <c r="T36" s="2"/>
      <c r="U36" s="2"/>
      <c r="V36" s="2"/>
      <c r="W36" s="2"/>
    </row>
    <row r="37" spans="2:2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2"/>
      <c r="R37" s="2"/>
      <c r="S37" s="2"/>
      <c r="T37" s="2"/>
      <c r="U37" s="2"/>
      <c r="V37" s="2"/>
      <c r="W37" s="2"/>
    </row>
    <row r="38" spans="2:2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2"/>
      <c r="R38" s="2"/>
      <c r="S38" s="2"/>
      <c r="T38" s="2"/>
      <c r="U38" s="2"/>
      <c r="V38" s="2"/>
      <c r="W38" s="2"/>
    </row>
    <row r="39" spans="2:2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2"/>
      <c r="R39" s="2"/>
      <c r="S39" s="2"/>
      <c r="T39" s="2"/>
      <c r="U39" s="2"/>
      <c r="V39" s="2"/>
      <c r="W39" s="2"/>
    </row>
    <row r="40" spans="2:2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2"/>
      <c r="R40" s="2"/>
      <c r="S40" s="2"/>
      <c r="T40" s="2"/>
      <c r="U40" s="2"/>
      <c r="V40" s="2"/>
      <c r="W40" s="2"/>
    </row>
    <row r="41" spans="2:2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2"/>
      <c r="R41" s="2"/>
      <c r="S41" s="2"/>
      <c r="T41" s="2"/>
      <c r="U41" s="2"/>
      <c r="V41" s="2"/>
      <c r="W41" s="2"/>
    </row>
    <row r="42" spans="2:2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2"/>
      <c r="R42" s="2"/>
      <c r="S42" s="2"/>
      <c r="T42" s="2"/>
      <c r="U42" s="2"/>
      <c r="V42" s="2"/>
      <c r="W42" s="2"/>
    </row>
    <row r="43" spans="2:2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2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2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2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2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2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156</v>
      </c>
      <c r="C1" s="68" t="s" vm="1">
        <v>236</v>
      </c>
    </row>
    <row r="2" spans="2:67">
      <c r="B2" s="47" t="s">
        <v>155</v>
      </c>
      <c r="C2" s="68" t="s">
        <v>237</v>
      </c>
    </row>
    <row r="3" spans="2:67">
      <c r="B3" s="47" t="s">
        <v>157</v>
      </c>
      <c r="C3" s="68" t="s">
        <v>238</v>
      </c>
    </row>
    <row r="4" spans="2:67">
      <c r="B4" s="47" t="s">
        <v>158</v>
      </c>
      <c r="C4" s="68">
        <v>2112</v>
      </c>
    </row>
    <row r="6" spans="2:67" ht="26.25" customHeight="1">
      <c r="B6" s="122" t="s">
        <v>186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BO6" s="3"/>
    </row>
    <row r="7" spans="2:67" ht="26.25" customHeight="1">
      <c r="B7" s="122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Z7" s="42"/>
      <c r="BJ7" s="3"/>
      <c r="BO7" s="3"/>
    </row>
    <row r="8" spans="2:67" s="3" customFormat="1" ht="78.75">
      <c r="B8" s="37" t="s">
        <v>92</v>
      </c>
      <c r="C8" s="13" t="s">
        <v>34</v>
      </c>
      <c r="D8" s="13" t="s">
        <v>96</v>
      </c>
      <c r="E8" s="13" t="s">
        <v>202</v>
      </c>
      <c r="F8" s="13" t="s">
        <v>94</v>
      </c>
      <c r="G8" s="13" t="s">
        <v>46</v>
      </c>
      <c r="H8" s="13" t="s">
        <v>14</v>
      </c>
      <c r="I8" s="13" t="s">
        <v>47</v>
      </c>
      <c r="J8" s="13" t="s">
        <v>81</v>
      </c>
      <c r="K8" s="13" t="s">
        <v>17</v>
      </c>
      <c r="L8" s="13" t="s">
        <v>80</v>
      </c>
      <c r="M8" s="13" t="s">
        <v>16</v>
      </c>
      <c r="N8" s="13" t="s">
        <v>18</v>
      </c>
      <c r="O8" s="13" t="s">
        <v>212</v>
      </c>
      <c r="P8" s="13" t="s">
        <v>211</v>
      </c>
      <c r="Q8" s="13" t="s">
        <v>45</v>
      </c>
      <c r="R8" s="13" t="s">
        <v>44</v>
      </c>
      <c r="S8" s="13" t="s">
        <v>159</v>
      </c>
      <c r="T8" s="38" t="s">
        <v>161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219</v>
      </c>
      <c r="P9" s="16"/>
      <c r="Q9" s="16" t="s">
        <v>215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90</v>
      </c>
      <c r="R10" s="19" t="s">
        <v>91</v>
      </c>
      <c r="S10" s="44" t="s">
        <v>162</v>
      </c>
      <c r="T10" s="61" t="s">
        <v>203</v>
      </c>
      <c r="U10" s="5"/>
      <c r="BJ10" s="1"/>
      <c r="BK10" s="3"/>
      <c r="BL10" s="1"/>
      <c r="BO10" s="1"/>
    </row>
    <row r="11" spans="2:67" s="4" customFormat="1" ht="18" customHeight="1">
      <c r="B11" s="110" t="s">
        <v>658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11">
        <v>0</v>
      </c>
      <c r="R11" s="92"/>
      <c r="S11" s="92"/>
      <c r="T11" s="92"/>
      <c r="U11" s="5"/>
      <c r="BJ11" s="1"/>
      <c r="BK11" s="3"/>
      <c r="BL11" s="1"/>
      <c r="BO11" s="1"/>
    </row>
    <row r="12" spans="2:67" ht="20.25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BK12" s="4"/>
    </row>
    <row r="13" spans="2:67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2:67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</row>
    <row r="15" spans="2:67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2:67" ht="20.2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BJ16" s="4"/>
    </row>
    <row r="17" spans="2:20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2:20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2:20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2:20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2:20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2:20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2:20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2:20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2:20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2:20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2:20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2:20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2:20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2:20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  <row r="31" spans="2:20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</row>
    <row r="32" spans="2:20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2:20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2:20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2:20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2:20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2:20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2:20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2:20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2:20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2:20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2:20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2:20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2:20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2:20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2:20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</row>
    <row r="47" spans="2:20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2:20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2:20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</row>
    <row r="50" spans="2:20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</row>
    <row r="51" spans="2:20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</row>
    <row r="52" spans="2:20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2:20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2:20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2:20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2:20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</row>
    <row r="57" spans="2:20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2:20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2:20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2:20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2:20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2:20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2:20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2:20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2:20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</row>
    <row r="66" spans="2:20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</row>
    <row r="67" spans="2:20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</row>
    <row r="68" spans="2:20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</row>
    <row r="69" spans="2:20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</row>
    <row r="70" spans="2:20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</row>
    <row r="71" spans="2:20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</row>
    <row r="72" spans="2:20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</row>
    <row r="73" spans="2:20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</row>
    <row r="74" spans="2:20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</row>
    <row r="75" spans="2:20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2:20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2:20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</row>
    <row r="78" spans="2:20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</row>
    <row r="79" spans="2:20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</row>
    <row r="80" spans="2:20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</row>
    <row r="81" spans="2:20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</row>
    <row r="82" spans="2:20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</row>
    <row r="83" spans="2:20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</row>
    <row r="84" spans="2:20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</row>
    <row r="85" spans="2:20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</row>
    <row r="86" spans="2:20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</row>
    <row r="87" spans="2:20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</row>
    <row r="88" spans="2:20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</row>
    <row r="89" spans="2:20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</row>
    <row r="90" spans="2:20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</row>
    <row r="91" spans="2:20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</row>
    <row r="92" spans="2:20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</row>
    <row r="93" spans="2:20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</row>
    <row r="94" spans="2:20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</row>
    <row r="95" spans="2:20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  <row r="96" spans="2:20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2:20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2:20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2:20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</row>
    <row r="100" spans="2:20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</row>
    <row r="101" spans="2:20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</row>
    <row r="102" spans="2:20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2:20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</row>
    <row r="104" spans="2:20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2:20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2:20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2:20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2:20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2:20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</row>
    <row r="110" spans="2:20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156</v>
      </c>
      <c r="C1" s="68" t="s" vm="1">
        <v>236</v>
      </c>
    </row>
    <row r="2" spans="2:66">
      <c r="B2" s="47" t="s">
        <v>155</v>
      </c>
      <c r="C2" s="68" t="s">
        <v>237</v>
      </c>
    </row>
    <row r="3" spans="2:66">
      <c r="B3" s="47" t="s">
        <v>157</v>
      </c>
      <c r="C3" s="68" t="s">
        <v>238</v>
      </c>
    </row>
    <row r="4" spans="2:66">
      <c r="B4" s="47" t="s">
        <v>158</v>
      </c>
      <c r="C4" s="68">
        <v>2112</v>
      </c>
    </row>
    <row r="6" spans="2:66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3"/>
    </row>
    <row r="8" spans="2:66" s="3" customFormat="1" ht="78.75">
      <c r="B8" s="22" t="s">
        <v>92</v>
      </c>
      <c r="C8" s="30" t="s">
        <v>34</v>
      </c>
      <c r="D8" s="30" t="s">
        <v>96</v>
      </c>
      <c r="E8" s="30" t="s">
        <v>202</v>
      </c>
      <c r="F8" s="30" t="s">
        <v>94</v>
      </c>
      <c r="G8" s="30" t="s">
        <v>46</v>
      </c>
      <c r="H8" s="30" t="s">
        <v>14</v>
      </c>
      <c r="I8" s="30" t="s">
        <v>47</v>
      </c>
      <c r="J8" s="30" t="s">
        <v>81</v>
      </c>
      <c r="K8" s="30" t="s">
        <v>17</v>
      </c>
      <c r="L8" s="30" t="s">
        <v>80</v>
      </c>
      <c r="M8" s="30" t="s">
        <v>16</v>
      </c>
      <c r="N8" s="30" t="s">
        <v>18</v>
      </c>
      <c r="O8" s="13" t="s">
        <v>212</v>
      </c>
      <c r="P8" s="30" t="s">
        <v>211</v>
      </c>
      <c r="Q8" s="30" t="s">
        <v>226</v>
      </c>
      <c r="R8" s="30" t="s">
        <v>45</v>
      </c>
      <c r="S8" s="13" t="s">
        <v>44</v>
      </c>
      <c r="T8" s="30" t="s">
        <v>159</v>
      </c>
      <c r="U8" s="14" t="s">
        <v>161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219</v>
      </c>
      <c r="P9" s="32"/>
      <c r="Q9" s="16" t="s">
        <v>215</v>
      </c>
      <c r="R9" s="32" t="s">
        <v>215</v>
      </c>
      <c r="S9" s="16" t="s">
        <v>19</v>
      </c>
      <c r="T9" s="32" t="s">
        <v>215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90</v>
      </c>
      <c r="R10" s="19" t="s">
        <v>91</v>
      </c>
      <c r="S10" s="19" t="s">
        <v>162</v>
      </c>
      <c r="T10" s="19" t="s">
        <v>203</v>
      </c>
      <c r="U10" s="20" t="s">
        <v>221</v>
      </c>
      <c r="V10" s="5"/>
      <c r="BI10" s="1"/>
      <c r="BJ10" s="3"/>
      <c r="BK10" s="1"/>
    </row>
    <row r="11" spans="2:66" s="4" customFormat="1" ht="18" customHeight="1">
      <c r="B11" s="110" t="s">
        <v>659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111">
        <v>0</v>
      </c>
      <c r="S11" s="92"/>
      <c r="T11" s="92"/>
      <c r="U11" s="92"/>
      <c r="V11" s="5"/>
      <c r="BI11" s="1"/>
      <c r="BJ11" s="3"/>
      <c r="BK11" s="1"/>
      <c r="BN11" s="1"/>
    </row>
    <row r="12" spans="2:66">
      <c r="B12" s="89" t="s">
        <v>227</v>
      </c>
      <c r="C12" s="90"/>
      <c r="D12" s="90"/>
      <c r="E12" s="90"/>
      <c r="F12" s="90"/>
      <c r="G12" s="90"/>
      <c r="H12" s="90"/>
      <c r="I12" s="90"/>
      <c r="J12" s="90"/>
      <c r="K12" s="90"/>
      <c r="L12" s="92"/>
      <c r="M12" s="92"/>
      <c r="N12" s="92"/>
      <c r="O12" s="92"/>
      <c r="P12" s="92"/>
      <c r="Q12" s="92"/>
      <c r="R12" s="92"/>
      <c r="S12" s="92"/>
      <c r="T12" s="92"/>
      <c r="U12" s="92"/>
      <c r="BJ12" s="3"/>
    </row>
    <row r="13" spans="2:66" ht="20.25">
      <c r="B13" s="89" t="s">
        <v>89</v>
      </c>
      <c r="C13" s="90"/>
      <c r="D13" s="90"/>
      <c r="E13" s="90"/>
      <c r="F13" s="90"/>
      <c r="G13" s="90"/>
      <c r="H13" s="90"/>
      <c r="I13" s="90"/>
      <c r="J13" s="90"/>
      <c r="K13" s="90"/>
      <c r="L13" s="92"/>
      <c r="M13" s="92"/>
      <c r="N13" s="92"/>
      <c r="O13" s="92"/>
      <c r="P13" s="92"/>
      <c r="Q13" s="92"/>
      <c r="R13" s="92"/>
      <c r="S13" s="92"/>
      <c r="T13" s="92"/>
      <c r="U13" s="92"/>
      <c r="BJ13" s="4"/>
    </row>
    <row r="14" spans="2:66">
      <c r="B14" s="89" t="s">
        <v>210</v>
      </c>
      <c r="C14" s="90"/>
      <c r="D14" s="90"/>
      <c r="E14" s="90"/>
      <c r="F14" s="90"/>
      <c r="G14" s="90"/>
      <c r="H14" s="90"/>
      <c r="I14" s="90"/>
      <c r="J14" s="90"/>
      <c r="K14" s="90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2:66">
      <c r="B15" s="89" t="s">
        <v>218</v>
      </c>
      <c r="C15" s="90"/>
      <c r="D15" s="90"/>
      <c r="E15" s="90"/>
      <c r="F15" s="90"/>
      <c r="G15" s="90"/>
      <c r="H15" s="90"/>
      <c r="I15" s="90"/>
      <c r="J15" s="90"/>
      <c r="K15" s="90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2:66">
      <c r="B16" s="125" t="s">
        <v>223</v>
      </c>
      <c r="C16" s="125"/>
      <c r="D16" s="125"/>
      <c r="E16" s="125"/>
      <c r="F16" s="125"/>
      <c r="G16" s="125"/>
      <c r="H16" s="125"/>
      <c r="I16" s="125"/>
      <c r="J16" s="125"/>
      <c r="K16" s="125"/>
      <c r="L16" s="92"/>
      <c r="M16" s="92"/>
      <c r="N16" s="92"/>
      <c r="O16" s="92"/>
      <c r="P16" s="92"/>
      <c r="Q16" s="92"/>
      <c r="R16" s="92"/>
      <c r="S16" s="92"/>
      <c r="T16" s="92"/>
      <c r="U16" s="92"/>
    </row>
    <row r="17" spans="2:61" ht="20.2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BI17" s="4"/>
    </row>
    <row r="18" spans="2:61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</row>
    <row r="19" spans="2:6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BI19" s="3"/>
    </row>
    <row r="20" spans="2:61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2:61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2:61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3" spans="2:61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2:61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</row>
    <row r="25" spans="2:61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</row>
    <row r="26" spans="2:61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2:61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2:61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</row>
    <row r="29" spans="2:61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2:61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</row>
    <row r="31" spans="2:61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</row>
    <row r="32" spans="2:61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2:21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2:2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</row>
    <row r="35" spans="2:21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</row>
    <row r="36" spans="2:2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2:21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</row>
    <row r="38" spans="2:21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</row>
    <row r="39" spans="2:21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0" spans="2:21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</row>
    <row r="41" spans="2:21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</row>
    <row r="42" spans="2:2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</row>
    <row r="43" spans="2:21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</row>
    <row r="44" spans="2:2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</row>
    <row r="45" spans="2:21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2:21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</row>
    <row r="47" spans="2:2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</row>
    <row r="48" spans="2:21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</row>
    <row r="49" spans="2:2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</row>
    <row r="50" spans="2:21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</row>
    <row r="51" spans="2:21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</row>
    <row r="52" spans="2:21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</row>
    <row r="53" spans="2:21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  <row r="54" spans="2:21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</row>
    <row r="55" spans="2:21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</row>
    <row r="56" spans="2:21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2:21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2:21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</row>
    <row r="59" spans="2:21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2:21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2:21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</row>
    <row r="62" spans="2:21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</row>
    <row r="63" spans="2:21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</row>
    <row r="64" spans="2:21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</row>
    <row r="65" spans="2:21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</row>
    <row r="66" spans="2:21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</row>
    <row r="67" spans="2:21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</row>
    <row r="68" spans="2:21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2:21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</row>
    <row r="70" spans="2:21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</row>
    <row r="71" spans="2:21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</row>
    <row r="72" spans="2:21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</row>
    <row r="73" spans="2:21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</row>
    <row r="74" spans="2:21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</row>
    <row r="75" spans="2:21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</row>
    <row r="76" spans="2:21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</row>
    <row r="77" spans="2:21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</row>
    <row r="78" spans="2:21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</row>
    <row r="79" spans="2:21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</row>
    <row r="80" spans="2:21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</row>
    <row r="81" spans="2:21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</row>
    <row r="82" spans="2:21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</row>
    <row r="83" spans="2:21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2:21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</row>
    <row r="85" spans="2:21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2:21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</row>
    <row r="87" spans="2:21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</row>
    <row r="88" spans="2:21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2:21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2:21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2:21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</row>
    <row r="92" spans="2:21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</row>
    <row r="93" spans="2:21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</row>
    <row r="94" spans="2:21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</row>
    <row r="95" spans="2:21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</row>
    <row r="96" spans="2:21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2:21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2:21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2:21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</row>
    <row r="100" spans="2:21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2:21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</row>
    <row r="102" spans="2:21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2:21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</row>
    <row r="104" spans="2:21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2:21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2:21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2:21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2:21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2:21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2:21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156</v>
      </c>
      <c r="C1" s="68" t="s" vm="1">
        <v>236</v>
      </c>
    </row>
    <row r="2" spans="2:62">
      <c r="B2" s="47" t="s">
        <v>155</v>
      </c>
      <c r="C2" s="68" t="s">
        <v>237</v>
      </c>
    </row>
    <row r="3" spans="2:62">
      <c r="B3" s="47" t="s">
        <v>157</v>
      </c>
      <c r="C3" s="68" t="s">
        <v>238</v>
      </c>
    </row>
    <row r="4" spans="2:62">
      <c r="B4" s="47" t="s">
        <v>158</v>
      </c>
      <c r="C4" s="68">
        <v>2112</v>
      </c>
    </row>
    <row r="6" spans="2:62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3"/>
    </row>
    <row r="7" spans="2:6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3"/>
      <c r="BJ7" s="3"/>
    </row>
    <row r="8" spans="2:62" s="3" customFormat="1" ht="78.75">
      <c r="B8" s="22" t="s">
        <v>92</v>
      </c>
      <c r="C8" s="30" t="s">
        <v>34</v>
      </c>
      <c r="D8" s="30" t="s">
        <v>96</v>
      </c>
      <c r="E8" s="30" t="s">
        <v>202</v>
      </c>
      <c r="F8" s="30" t="s">
        <v>94</v>
      </c>
      <c r="G8" s="30" t="s">
        <v>46</v>
      </c>
      <c r="H8" s="30" t="s">
        <v>80</v>
      </c>
      <c r="I8" s="13" t="s">
        <v>212</v>
      </c>
      <c r="J8" s="13" t="s">
        <v>211</v>
      </c>
      <c r="K8" s="30" t="s">
        <v>226</v>
      </c>
      <c r="L8" s="13" t="s">
        <v>45</v>
      </c>
      <c r="M8" s="13" t="s">
        <v>44</v>
      </c>
      <c r="N8" s="13" t="s">
        <v>159</v>
      </c>
      <c r="O8" s="14" t="s">
        <v>161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219</v>
      </c>
      <c r="J9" s="16"/>
      <c r="K9" s="16" t="s">
        <v>215</v>
      </c>
      <c r="L9" s="16" t="s">
        <v>215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110" t="s">
        <v>660</v>
      </c>
      <c r="C11" s="92"/>
      <c r="D11" s="92"/>
      <c r="E11" s="92"/>
      <c r="F11" s="92"/>
      <c r="G11" s="92"/>
      <c r="H11" s="92"/>
      <c r="I11" s="92"/>
      <c r="J11" s="92"/>
      <c r="K11" s="92"/>
      <c r="L11" s="111">
        <v>0</v>
      </c>
      <c r="M11" s="92"/>
      <c r="N11" s="92"/>
      <c r="O11" s="92"/>
      <c r="BF11" s="1"/>
      <c r="BG11" s="3"/>
      <c r="BH11" s="1"/>
      <c r="BJ11" s="1"/>
    </row>
    <row r="12" spans="2:62" ht="20.25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BG12" s="4"/>
    </row>
    <row r="13" spans="2:62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2:62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62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62" ht="20.25">
      <c r="B16" s="89" t="s">
        <v>224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BF16" s="4"/>
    </row>
    <row r="17" spans="2: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1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1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2: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15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1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1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15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30" sqref="I30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57031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156</v>
      </c>
      <c r="C1" s="68" t="s" vm="1">
        <v>236</v>
      </c>
    </row>
    <row r="2" spans="2:63">
      <c r="B2" s="47" t="s">
        <v>155</v>
      </c>
      <c r="C2" s="68" t="s">
        <v>237</v>
      </c>
    </row>
    <row r="3" spans="2:63">
      <c r="B3" s="47" t="s">
        <v>157</v>
      </c>
      <c r="C3" s="68" t="s">
        <v>238</v>
      </c>
    </row>
    <row r="4" spans="2:63">
      <c r="B4" s="47" t="s">
        <v>158</v>
      </c>
      <c r="C4" s="68">
        <v>2112</v>
      </c>
    </row>
    <row r="6" spans="2:63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3"/>
    </row>
    <row r="7" spans="2:63" ht="26.25" customHeight="1">
      <c r="B7" s="116" t="s">
        <v>234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3"/>
      <c r="BK7" s="3"/>
    </row>
    <row r="8" spans="2:63" s="3" customFormat="1" ht="74.25" customHeight="1">
      <c r="B8" s="22" t="s">
        <v>92</v>
      </c>
      <c r="C8" s="30" t="s">
        <v>34</v>
      </c>
      <c r="D8" s="30" t="s">
        <v>96</v>
      </c>
      <c r="E8" s="30" t="s">
        <v>94</v>
      </c>
      <c r="F8" s="30" t="s">
        <v>46</v>
      </c>
      <c r="G8" s="30" t="s">
        <v>80</v>
      </c>
      <c r="H8" s="30" t="s">
        <v>212</v>
      </c>
      <c r="I8" s="30" t="s">
        <v>211</v>
      </c>
      <c r="J8" s="30" t="s">
        <v>226</v>
      </c>
      <c r="K8" s="30" t="s">
        <v>45</v>
      </c>
      <c r="L8" s="30" t="s">
        <v>44</v>
      </c>
      <c r="M8" s="30" t="s">
        <v>159</v>
      </c>
      <c r="N8" s="14" t="s">
        <v>161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219</v>
      </c>
      <c r="I9" s="32"/>
      <c r="J9" s="16" t="s">
        <v>215</v>
      </c>
      <c r="K9" s="16" t="s">
        <v>215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229</v>
      </c>
      <c r="C11" s="70"/>
      <c r="D11" s="70"/>
      <c r="E11" s="70"/>
      <c r="F11" s="70"/>
      <c r="G11" s="70"/>
      <c r="H11" s="78"/>
      <c r="I11" s="80"/>
      <c r="J11" s="78">
        <v>14.183040000000002</v>
      </c>
      <c r="K11" s="78">
        <v>498151.69350000017</v>
      </c>
      <c r="L11" s="70"/>
      <c r="M11" s="79">
        <f>K11/$K$11</f>
        <v>1</v>
      </c>
      <c r="N11" s="79">
        <f>K11/'סכום נכסי הקרן'!$C$42</f>
        <v>0.56374715821456745</v>
      </c>
      <c r="O11" s="5"/>
      <c r="BH11" s="1"/>
      <c r="BI11" s="3"/>
      <c r="BK11" s="1"/>
    </row>
    <row r="12" spans="2:63" ht="20.25">
      <c r="B12" s="71" t="s">
        <v>208</v>
      </c>
      <c r="C12" s="72"/>
      <c r="D12" s="72"/>
      <c r="E12" s="72"/>
      <c r="F12" s="72"/>
      <c r="G12" s="72"/>
      <c r="H12" s="81"/>
      <c r="I12" s="83"/>
      <c r="J12" s="72"/>
      <c r="K12" s="81">
        <v>272803.99027000007</v>
      </c>
      <c r="L12" s="72"/>
      <c r="M12" s="82">
        <f t="shared" ref="M12:M16" si="0">K12/$K$11</f>
        <v>0.54763236546138527</v>
      </c>
      <c r="N12" s="82">
        <f>K12/'סכום נכסי הקרן'!$C$42</f>
        <v>0.30872618977517741</v>
      </c>
      <c r="BI12" s="4"/>
    </row>
    <row r="13" spans="2:63">
      <c r="B13" s="93" t="s">
        <v>230</v>
      </c>
      <c r="C13" s="72"/>
      <c r="D13" s="72"/>
      <c r="E13" s="72"/>
      <c r="F13" s="72"/>
      <c r="G13" s="72"/>
      <c r="H13" s="81"/>
      <c r="I13" s="83"/>
      <c r="J13" s="72"/>
      <c r="K13" s="81">
        <v>125687.73167000002</v>
      </c>
      <c r="L13" s="72"/>
      <c r="M13" s="82">
        <f t="shared" si="0"/>
        <v>0.25230814892331582</v>
      </c>
      <c r="N13" s="82">
        <f>K13/'סכום נכסי הקרן'!$C$42</f>
        <v>0.14223800194989719</v>
      </c>
    </row>
    <row r="14" spans="2:63">
      <c r="B14" s="77" t="s">
        <v>310</v>
      </c>
      <c r="C14" s="74" t="s">
        <v>311</v>
      </c>
      <c r="D14" s="87" t="s">
        <v>97</v>
      </c>
      <c r="E14" s="74" t="s">
        <v>312</v>
      </c>
      <c r="F14" s="87" t="s">
        <v>313</v>
      </c>
      <c r="G14" s="87" t="s">
        <v>141</v>
      </c>
      <c r="H14" s="84">
        <v>2551588.0000000005</v>
      </c>
      <c r="I14" s="86">
        <v>1316</v>
      </c>
      <c r="J14" s="74"/>
      <c r="K14" s="84">
        <v>33578.898080000006</v>
      </c>
      <c r="L14" s="85">
        <v>0.20506093672044978</v>
      </c>
      <c r="M14" s="85">
        <f t="shared" si="0"/>
        <v>6.7406973655104105E-2</v>
      </c>
      <c r="N14" s="85">
        <f>K14/'סכום נכסי הקרן'!$C$42</f>
        <v>3.8000489841909159E-2</v>
      </c>
    </row>
    <row r="15" spans="2:63">
      <c r="B15" s="77" t="s">
        <v>314</v>
      </c>
      <c r="C15" s="74" t="s">
        <v>315</v>
      </c>
      <c r="D15" s="87" t="s">
        <v>97</v>
      </c>
      <c r="E15" s="74" t="s">
        <v>316</v>
      </c>
      <c r="F15" s="87" t="s">
        <v>313</v>
      </c>
      <c r="G15" s="87" t="s">
        <v>141</v>
      </c>
      <c r="H15" s="84">
        <v>2403042.0000000005</v>
      </c>
      <c r="I15" s="86">
        <v>1323</v>
      </c>
      <c r="J15" s="74"/>
      <c r="K15" s="84">
        <v>31792.245660000004</v>
      </c>
      <c r="L15" s="85">
        <v>0.27215840950823095</v>
      </c>
      <c r="M15" s="85">
        <f t="shared" si="0"/>
        <v>6.3820410679784209E-2</v>
      </c>
      <c r="N15" s="85">
        <f>K15/'סכום נכסי הקרן'!$C$42</f>
        <v>3.5978575156814983E-2</v>
      </c>
    </row>
    <row r="16" spans="2:63" ht="20.25">
      <c r="B16" s="77" t="s">
        <v>317</v>
      </c>
      <c r="C16" s="74" t="s">
        <v>318</v>
      </c>
      <c r="D16" s="87" t="s">
        <v>97</v>
      </c>
      <c r="E16" s="74" t="s">
        <v>319</v>
      </c>
      <c r="F16" s="87" t="s">
        <v>313</v>
      </c>
      <c r="G16" s="87" t="s">
        <v>141</v>
      </c>
      <c r="H16" s="84">
        <v>228553.00000000003</v>
      </c>
      <c r="I16" s="86">
        <v>13190</v>
      </c>
      <c r="J16" s="74"/>
      <c r="K16" s="84">
        <v>30146.140700000004</v>
      </c>
      <c r="L16" s="85">
        <v>0.16951134943503141</v>
      </c>
      <c r="M16" s="85">
        <f t="shared" si="0"/>
        <v>6.0515985578999128E-2</v>
      </c>
      <c r="N16" s="85">
        <f>K16/'סכום נכסי הקרן'!$C$42</f>
        <v>3.4115714896714507E-2</v>
      </c>
      <c r="BH16" s="4"/>
    </row>
    <row r="17" spans="2:14">
      <c r="B17" s="77" t="s">
        <v>320</v>
      </c>
      <c r="C17" s="74" t="s">
        <v>321</v>
      </c>
      <c r="D17" s="87" t="s">
        <v>97</v>
      </c>
      <c r="E17" s="74" t="s">
        <v>322</v>
      </c>
      <c r="F17" s="87" t="s">
        <v>313</v>
      </c>
      <c r="G17" s="87" t="s">
        <v>141</v>
      </c>
      <c r="H17" s="84">
        <v>2304847.0000000005</v>
      </c>
      <c r="I17" s="86">
        <v>1309</v>
      </c>
      <c r="J17" s="74"/>
      <c r="K17" s="84">
        <v>30170.447230000005</v>
      </c>
      <c r="L17" s="85">
        <v>0.12871908358885259</v>
      </c>
      <c r="M17" s="85">
        <f>K17/$K$11</f>
        <v>6.0564779009428367E-2</v>
      </c>
      <c r="N17" s="85">
        <f>K17/'סכום נכסי הקרן'!$C$42</f>
        <v>3.4143222054458529E-2</v>
      </c>
    </row>
    <row r="18" spans="2:14">
      <c r="B18" s="73"/>
      <c r="C18" s="74"/>
      <c r="D18" s="74"/>
      <c r="E18" s="74"/>
      <c r="F18" s="74"/>
      <c r="G18" s="74"/>
      <c r="H18" s="84"/>
      <c r="I18" s="86"/>
      <c r="J18" s="74"/>
      <c r="K18" s="74"/>
      <c r="L18" s="74"/>
      <c r="M18" s="85"/>
      <c r="N18" s="74"/>
    </row>
    <row r="19" spans="2:14">
      <c r="B19" s="93" t="s">
        <v>231</v>
      </c>
      <c r="C19" s="72"/>
      <c r="D19" s="72"/>
      <c r="E19" s="72"/>
      <c r="F19" s="72"/>
      <c r="G19" s="72"/>
      <c r="H19" s="81"/>
      <c r="I19" s="83"/>
      <c r="J19" s="72"/>
      <c r="K19" s="81">
        <v>147116.25860000003</v>
      </c>
      <c r="L19" s="72"/>
      <c r="M19" s="82">
        <f t="shared" ref="M19:M26" si="1">K19/$K$11</f>
        <v>0.2953242165380694</v>
      </c>
      <c r="N19" s="82">
        <f>K19/'סכום נכסי הקרן'!$C$42</f>
        <v>0.16648818782528019</v>
      </c>
    </row>
    <row r="20" spans="2:14">
      <c r="B20" s="77" t="s">
        <v>323</v>
      </c>
      <c r="C20" s="74" t="s">
        <v>324</v>
      </c>
      <c r="D20" s="87" t="s">
        <v>97</v>
      </c>
      <c r="E20" s="74" t="s">
        <v>312</v>
      </c>
      <c r="F20" s="87" t="s">
        <v>325</v>
      </c>
      <c r="G20" s="87" t="s">
        <v>141</v>
      </c>
      <c r="H20" s="84">
        <v>12552786.000000002</v>
      </c>
      <c r="I20" s="86">
        <v>343.06</v>
      </c>
      <c r="J20" s="74"/>
      <c r="K20" s="84">
        <v>43063.587650000001</v>
      </c>
      <c r="L20" s="85">
        <v>0.12979750613100233</v>
      </c>
      <c r="M20" s="85">
        <f t="shared" si="1"/>
        <v>8.6446735425983218E-2</v>
      </c>
      <c r="N20" s="85">
        <f>K20/'סכום נכסי הקרן'!$C$42</f>
        <v>4.8734101433324621E-2</v>
      </c>
    </row>
    <row r="21" spans="2:14">
      <c r="B21" s="77" t="s">
        <v>326</v>
      </c>
      <c r="C21" s="74" t="s">
        <v>327</v>
      </c>
      <c r="D21" s="87" t="s">
        <v>97</v>
      </c>
      <c r="E21" s="74" t="s">
        <v>312</v>
      </c>
      <c r="F21" s="87" t="s">
        <v>325</v>
      </c>
      <c r="G21" s="87" t="s">
        <v>141</v>
      </c>
      <c r="H21" s="84">
        <v>1334200.0000000002</v>
      </c>
      <c r="I21" s="86">
        <v>373.43</v>
      </c>
      <c r="J21" s="74"/>
      <c r="K21" s="84">
        <v>4982.3030600000002</v>
      </c>
      <c r="L21" s="85">
        <v>6.2799875642878547E-2</v>
      </c>
      <c r="M21" s="85">
        <f t="shared" si="1"/>
        <v>1.0001578083564215E-2</v>
      </c>
      <c r="N21" s="85">
        <f>K21/'סכום נכסי הקרן'!$C$42</f>
        <v>5.6383612222704266E-3</v>
      </c>
    </row>
    <row r="22" spans="2:14">
      <c r="B22" s="77" t="s">
        <v>328</v>
      </c>
      <c r="C22" s="74" t="s">
        <v>329</v>
      </c>
      <c r="D22" s="87" t="s">
        <v>97</v>
      </c>
      <c r="E22" s="74" t="s">
        <v>316</v>
      </c>
      <c r="F22" s="87" t="s">
        <v>325</v>
      </c>
      <c r="G22" s="87" t="s">
        <v>141</v>
      </c>
      <c r="H22" s="84">
        <v>11630677.000000002</v>
      </c>
      <c r="I22" s="86">
        <v>333.49</v>
      </c>
      <c r="J22" s="74"/>
      <c r="K22" s="84">
        <v>38787.14473</v>
      </c>
      <c r="L22" s="85">
        <v>0.13698223258949993</v>
      </c>
      <c r="M22" s="85">
        <f t="shared" si="1"/>
        <v>7.7862115568618426E-2</v>
      </c>
      <c r="N22" s="85">
        <f>K22/'סכום נכסי הקרן'!$C$42</f>
        <v>4.3894546384382872E-2</v>
      </c>
    </row>
    <row r="23" spans="2:14">
      <c r="B23" s="77" t="s">
        <v>330</v>
      </c>
      <c r="C23" s="74" t="s">
        <v>331</v>
      </c>
      <c r="D23" s="87" t="s">
        <v>97</v>
      </c>
      <c r="E23" s="74" t="s">
        <v>316</v>
      </c>
      <c r="F23" s="87" t="s">
        <v>325</v>
      </c>
      <c r="G23" s="87" t="s">
        <v>141</v>
      </c>
      <c r="H23" s="84">
        <v>1600600.0000000002</v>
      </c>
      <c r="I23" s="86">
        <v>370.14</v>
      </c>
      <c r="J23" s="74"/>
      <c r="K23" s="84">
        <v>5924.4608400000006</v>
      </c>
      <c r="L23" s="85">
        <v>0.11826835211752888</v>
      </c>
      <c r="M23" s="85">
        <f t="shared" si="1"/>
        <v>1.1892885073570465E-2</v>
      </c>
      <c r="N23" s="85">
        <f>K23/'סכום נכסי הקרן'!$C$42</f>
        <v>6.7045801631977963E-3</v>
      </c>
    </row>
    <row r="24" spans="2:14">
      <c r="B24" s="77" t="s">
        <v>332</v>
      </c>
      <c r="C24" s="74" t="s">
        <v>333</v>
      </c>
      <c r="D24" s="87" t="s">
        <v>97</v>
      </c>
      <c r="E24" s="74" t="s">
        <v>319</v>
      </c>
      <c r="F24" s="87" t="s">
        <v>325</v>
      </c>
      <c r="G24" s="87" t="s">
        <v>141</v>
      </c>
      <c r="H24" s="84">
        <v>272000.00000000006</v>
      </c>
      <c r="I24" s="86">
        <v>3725.3</v>
      </c>
      <c r="J24" s="74"/>
      <c r="K24" s="84">
        <v>10132.816000000003</v>
      </c>
      <c r="L24" s="85">
        <v>0.16386104824081313</v>
      </c>
      <c r="M24" s="85">
        <f t="shared" si="1"/>
        <v>2.0340824155002091E-2</v>
      </c>
      <c r="N24" s="85">
        <f>K24/'סכום נכסי הקרן'!$C$42</f>
        <v>1.146708181312466E-2</v>
      </c>
    </row>
    <row r="25" spans="2:14">
      <c r="B25" s="77" t="s">
        <v>334</v>
      </c>
      <c r="C25" s="74" t="s">
        <v>335</v>
      </c>
      <c r="D25" s="87" t="s">
        <v>97</v>
      </c>
      <c r="E25" s="74" t="s">
        <v>319</v>
      </c>
      <c r="F25" s="87" t="s">
        <v>325</v>
      </c>
      <c r="G25" s="87" t="s">
        <v>141</v>
      </c>
      <c r="H25" s="84">
        <v>31668159.000000004</v>
      </c>
      <c r="I25" s="86">
        <v>101.85</v>
      </c>
      <c r="J25" s="74"/>
      <c r="K25" s="84">
        <v>32254.019940000006</v>
      </c>
      <c r="L25" s="85">
        <v>0.141991754359444</v>
      </c>
      <c r="M25" s="85">
        <f t="shared" si="1"/>
        <v>6.4747385908465238E-2</v>
      </c>
      <c r="N25" s="85">
        <f>K25/'סכום נכסי הקרן'!$C$42</f>
        <v>3.6501154807719212E-2</v>
      </c>
    </row>
    <row r="26" spans="2:14">
      <c r="B26" s="77" t="s">
        <v>336</v>
      </c>
      <c r="C26" s="74" t="s">
        <v>337</v>
      </c>
      <c r="D26" s="87" t="s">
        <v>97</v>
      </c>
      <c r="E26" s="74" t="s">
        <v>322</v>
      </c>
      <c r="F26" s="87" t="s">
        <v>325</v>
      </c>
      <c r="G26" s="87" t="s">
        <v>141</v>
      </c>
      <c r="H26" s="84">
        <v>3198057.0000000005</v>
      </c>
      <c r="I26" s="86">
        <v>374.35</v>
      </c>
      <c r="J26" s="74"/>
      <c r="K26" s="84">
        <v>11971.926380000003</v>
      </c>
      <c r="L26" s="85">
        <v>9.1572260822700549E-2</v>
      </c>
      <c r="M26" s="85">
        <f t="shared" si="1"/>
        <v>2.4032692322865704E-2</v>
      </c>
      <c r="N26" s="85">
        <f>K26/'סכום נכסי הקרן'!$C$42</f>
        <v>1.3548362001260592E-2</v>
      </c>
    </row>
    <row r="27" spans="2:14">
      <c r="B27" s="73"/>
      <c r="C27" s="74"/>
      <c r="D27" s="74"/>
      <c r="E27" s="74"/>
      <c r="F27" s="74"/>
      <c r="G27" s="74"/>
      <c r="H27" s="84"/>
      <c r="I27" s="86"/>
      <c r="J27" s="74"/>
      <c r="K27" s="74"/>
      <c r="L27" s="74"/>
      <c r="M27" s="85"/>
      <c r="N27" s="74"/>
    </row>
    <row r="28" spans="2:14">
      <c r="B28" s="71" t="s">
        <v>207</v>
      </c>
      <c r="C28" s="72"/>
      <c r="D28" s="72"/>
      <c r="E28" s="72"/>
      <c r="F28" s="72"/>
      <c r="G28" s="72"/>
      <c r="H28" s="81"/>
      <c r="I28" s="83"/>
      <c r="J28" s="81">
        <v>14.183040000000002</v>
      </c>
      <c r="K28" s="81">
        <v>225347.7032300001</v>
      </c>
      <c r="L28" s="72"/>
      <c r="M28" s="82">
        <f t="shared" ref="M28:M38" si="2">K28/$K$11</f>
        <v>0.45236763453861473</v>
      </c>
      <c r="N28" s="82">
        <f>K28/'סכום נכסי הקרן'!$C$42</f>
        <v>0.25502096843939009</v>
      </c>
    </row>
    <row r="29" spans="2:14">
      <c r="B29" s="93" t="s">
        <v>232</v>
      </c>
      <c r="C29" s="72"/>
      <c r="D29" s="72"/>
      <c r="E29" s="72"/>
      <c r="F29" s="72"/>
      <c r="G29" s="72"/>
      <c r="H29" s="81"/>
      <c r="I29" s="83"/>
      <c r="J29" s="81">
        <v>14.183040000000002</v>
      </c>
      <c r="K29" s="81">
        <v>150646.96050000002</v>
      </c>
      <c r="L29" s="72"/>
      <c r="M29" s="82">
        <f t="shared" si="2"/>
        <v>0.30241182046689152</v>
      </c>
      <c r="N29" s="82">
        <f>K29/'סכום נכסי הקרן'!$C$42</f>
        <v>0.17048380439870406</v>
      </c>
    </row>
    <row r="30" spans="2:14">
      <c r="B30" s="77" t="s">
        <v>338</v>
      </c>
      <c r="C30" s="74" t="s">
        <v>339</v>
      </c>
      <c r="D30" s="87" t="s">
        <v>101</v>
      </c>
      <c r="E30" s="74"/>
      <c r="F30" s="87" t="s">
        <v>313</v>
      </c>
      <c r="G30" s="87" t="s">
        <v>150</v>
      </c>
      <c r="H30" s="84">
        <v>145916.00000000003</v>
      </c>
      <c r="I30" s="86">
        <v>1704</v>
      </c>
      <c r="J30" s="74"/>
      <c r="K30" s="84">
        <v>8092.2655600000016</v>
      </c>
      <c r="L30" s="85">
        <v>4.1892812662966067E-5</v>
      </c>
      <c r="M30" s="85">
        <f t="shared" si="2"/>
        <v>1.6244581049487086E-2</v>
      </c>
      <c r="N30" s="85">
        <f>K30/'סכום נכסי הקרן'!$C$42</f>
        <v>9.1578364030345614E-3</v>
      </c>
    </row>
    <row r="31" spans="2:14">
      <c r="B31" s="77" t="s">
        <v>340</v>
      </c>
      <c r="C31" s="74" t="s">
        <v>341</v>
      </c>
      <c r="D31" s="87" t="s">
        <v>27</v>
      </c>
      <c r="E31" s="74"/>
      <c r="F31" s="87" t="s">
        <v>313</v>
      </c>
      <c r="G31" s="87" t="s">
        <v>149</v>
      </c>
      <c r="H31" s="84">
        <v>19995.000000000004</v>
      </c>
      <c r="I31" s="86">
        <v>3684</v>
      </c>
      <c r="J31" s="74"/>
      <c r="K31" s="84">
        <v>1892.8816200000003</v>
      </c>
      <c r="L31" s="85">
        <v>3.545909688100933E-4</v>
      </c>
      <c r="M31" s="85">
        <f t="shared" si="2"/>
        <v>3.7998096658081516E-3</v>
      </c>
      <c r="N31" s="85">
        <f>K31/'סכום נכסי הקרן'!$C$42</f>
        <v>2.1421319008555909E-3</v>
      </c>
    </row>
    <row r="32" spans="2:14">
      <c r="B32" s="77" t="s">
        <v>342</v>
      </c>
      <c r="C32" s="74" t="s">
        <v>343</v>
      </c>
      <c r="D32" s="87" t="s">
        <v>27</v>
      </c>
      <c r="E32" s="74"/>
      <c r="F32" s="87" t="s">
        <v>313</v>
      </c>
      <c r="G32" s="87" t="s">
        <v>142</v>
      </c>
      <c r="H32" s="84">
        <v>366312.00000000006</v>
      </c>
      <c r="I32" s="86">
        <v>2213</v>
      </c>
      <c r="J32" s="74"/>
      <c r="K32" s="84">
        <v>32635.085540000007</v>
      </c>
      <c r="L32" s="85">
        <v>1.4374066069472238E-3</v>
      </c>
      <c r="M32" s="85">
        <f t="shared" si="2"/>
        <v>6.5512344865690991E-2</v>
      </c>
      <c r="N32" s="85">
        <f>K32/'סכום נכסי הקרן'!$C$42</f>
        <v>3.6932398246006005E-2</v>
      </c>
    </row>
    <row r="33" spans="2:14">
      <c r="B33" s="77" t="s">
        <v>344</v>
      </c>
      <c r="C33" s="74" t="s">
        <v>345</v>
      </c>
      <c r="D33" s="87" t="s">
        <v>346</v>
      </c>
      <c r="E33" s="74"/>
      <c r="F33" s="87" t="s">
        <v>313</v>
      </c>
      <c r="G33" s="87" t="s">
        <v>140</v>
      </c>
      <c r="H33" s="84">
        <v>141639.00000000003</v>
      </c>
      <c r="I33" s="86">
        <v>2708.73</v>
      </c>
      <c r="J33" s="74"/>
      <c r="K33" s="84">
        <v>13201.802810000003</v>
      </c>
      <c r="L33" s="85">
        <v>2.1299097744360906E-2</v>
      </c>
      <c r="M33" s="85">
        <f t="shared" si="2"/>
        <v>2.6501571674371911E-2</v>
      </c>
      <c r="N33" s="85">
        <f>K33/'סכום נכסי הקרן'!$C$42</f>
        <v>1.4940185719646842E-2</v>
      </c>
    </row>
    <row r="34" spans="2:14">
      <c r="B34" s="77" t="s">
        <v>347</v>
      </c>
      <c r="C34" s="74" t="s">
        <v>348</v>
      </c>
      <c r="D34" s="87" t="s">
        <v>346</v>
      </c>
      <c r="E34" s="74"/>
      <c r="F34" s="87" t="s">
        <v>313</v>
      </c>
      <c r="G34" s="87" t="s">
        <v>140</v>
      </c>
      <c r="H34" s="84">
        <v>18285.000000000004</v>
      </c>
      <c r="I34" s="86">
        <v>3195</v>
      </c>
      <c r="J34" s="74"/>
      <c r="K34" s="84">
        <v>2010.2519900000002</v>
      </c>
      <c r="L34" s="85">
        <v>2.8348837209302333E-3</v>
      </c>
      <c r="M34" s="85">
        <f t="shared" si="2"/>
        <v>4.0354213711008887E-3</v>
      </c>
      <c r="N34" s="85">
        <f>K34/'סכום נכסי הקרן'!$C$42</f>
        <v>2.2749573301564592E-3</v>
      </c>
    </row>
    <row r="35" spans="2:14">
      <c r="B35" s="77" t="s">
        <v>349</v>
      </c>
      <c r="C35" s="74" t="s">
        <v>350</v>
      </c>
      <c r="D35" s="87" t="s">
        <v>100</v>
      </c>
      <c r="E35" s="74"/>
      <c r="F35" s="87" t="s">
        <v>313</v>
      </c>
      <c r="G35" s="87" t="s">
        <v>140</v>
      </c>
      <c r="H35" s="84">
        <v>30604.000000000004</v>
      </c>
      <c r="I35" s="86">
        <v>62558</v>
      </c>
      <c r="J35" s="74"/>
      <c r="K35" s="84">
        <v>65878.806350000013</v>
      </c>
      <c r="L35" s="85">
        <v>2.1889521146340294E-3</v>
      </c>
      <c r="M35" s="85">
        <f t="shared" si="2"/>
        <v>0.13224647674514026</v>
      </c>
      <c r="N35" s="85">
        <f>K35/'סכום נכסי הקרן'!$C$42</f>
        <v>7.4553575448961712E-2</v>
      </c>
    </row>
    <row r="36" spans="2:14">
      <c r="B36" s="77" t="s">
        <v>351</v>
      </c>
      <c r="C36" s="74" t="s">
        <v>352</v>
      </c>
      <c r="D36" s="87" t="s">
        <v>112</v>
      </c>
      <c r="E36" s="74"/>
      <c r="F36" s="87" t="s">
        <v>313</v>
      </c>
      <c r="G36" s="87" t="s">
        <v>144</v>
      </c>
      <c r="H36" s="84">
        <v>8200.0000000000018</v>
      </c>
      <c r="I36" s="86">
        <v>7483</v>
      </c>
      <c r="J36" s="74"/>
      <c r="K36" s="84">
        <v>1502.2915700000003</v>
      </c>
      <c r="L36" s="85">
        <v>1.0905979101962848E-4</v>
      </c>
      <c r="M36" s="85">
        <f t="shared" si="2"/>
        <v>3.0157311309030005E-3</v>
      </c>
      <c r="N36" s="85">
        <f>K36/'סכום נכסי הקרן'!$C$42</f>
        <v>1.7001098549857703E-3</v>
      </c>
    </row>
    <row r="37" spans="2:14">
      <c r="B37" s="77" t="s">
        <v>353</v>
      </c>
      <c r="C37" s="74" t="s">
        <v>354</v>
      </c>
      <c r="D37" s="87" t="s">
        <v>346</v>
      </c>
      <c r="E37" s="74"/>
      <c r="F37" s="87" t="s">
        <v>313</v>
      </c>
      <c r="G37" s="87" t="s">
        <v>140</v>
      </c>
      <c r="H37" s="84">
        <v>148430.00000000003</v>
      </c>
      <c r="I37" s="86">
        <v>4324</v>
      </c>
      <c r="J37" s="74"/>
      <c r="K37" s="84">
        <v>22084.72752</v>
      </c>
      <c r="L37" s="85">
        <v>1.0615250409119284E-4</v>
      </c>
      <c r="M37" s="85">
        <f t="shared" si="2"/>
        <v>4.4333338234450854E-2</v>
      </c>
      <c r="N37" s="85">
        <f>K37/'סכום נכסי הקרן'!$C$42</f>
        <v>2.4992793443836901E-2</v>
      </c>
    </row>
    <row r="38" spans="2:14">
      <c r="B38" s="77" t="s">
        <v>355</v>
      </c>
      <c r="C38" s="74" t="s">
        <v>356</v>
      </c>
      <c r="D38" s="87" t="s">
        <v>346</v>
      </c>
      <c r="E38" s="74"/>
      <c r="F38" s="87" t="s">
        <v>313</v>
      </c>
      <c r="G38" s="87" t="s">
        <v>140</v>
      </c>
      <c r="H38" s="84">
        <v>3150.0000000000005</v>
      </c>
      <c r="I38" s="86">
        <v>30765</v>
      </c>
      <c r="J38" s="84">
        <v>14.183040000000002</v>
      </c>
      <c r="K38" s="84">
        <v>3348.8475400000007</v>
      </c>
      <c r="L38" s="85">
        <v>6.0148293038702947E-6</v>
      </c>
      <c r="M38" s="85">
        <f t="shared" si="2"/>
        <v>6.722545729938384E-3</v>
      </c>
      <c r="N38" s="85">
        <f>K38/'סכום נכסי הקרן'!$C$42</f>
        <v>3.7898160512202391E-3</v>
      </c>
    </row>
    <row r="39" spans="2:14">
      <c r="B39" s="73"/>
      <c r="C39" s="74"/>
      <c r="D39" s="74"/>
      <c r="E39" s="74"/>
      <c r="F39" s="74"/>
      <c r="G39" s="74"/>
      <c r="H39" s="84"/>
      <c r="I39" s="86"/>
      <c r="J39" s="74"/>
      <c r="K39" s="74"/>
      <c r="L39" s="74"/>
      <c r="M39" s="85"/>
      <c r="N39" s="74"/>
    </row>
    <row r="40" spans="2:14">
      <c r="B40" s="93" t="s">
        <v>233</v>
      </c>
      <c r="C40" s="72"/>
      <c r="D40" s="72"/>
      <c r="E40" s="72"/>
      <c r="F40" s="72"/>
      <c r="G40" s="72"/>
      <c r="H40" s="81"/>
      <c r="I40" s="83"/>
      <c r="J40" s="72"/>
      <c r="K40" s="81">
        <v>74700.742730000115</v>
      </c>
      <c r="L40" s="72"/>
      <c r="M40" s="82">
        <f t="shared" ref="M40:M49" si="3">K40/$K$11</f>
        <v>0.14995581407172329</v>
      </c>
      <c r="N40" s="82">
        <f>K40/'סכום נכסי הקרן'!$C$42</f>
        <v>8.453716404068605E-2</v>
      </c>
    </row>
    <row r="41" spans="2:14">
      <c r="B41" s="77" t="s">
        <v>357</v>
      </c>
      <c r="C41" s="74" t="s">
        <v>358</v>
      </c>
      <c r="D41" s="87" t="s">
        <v>27</v>
      </c>
      <c r="E41" s="74"/>
      <c r="F41" s="87" t="s">
        <v>325</v>
      </c>
      <c r="G41" s="87" t="s">
        <v>142</v>
      </c>
      <c r="H41" s="84">
        <v>13073.000000000002</v>
      </c>
      <c r="I41" s="86">
        <v>18878</v>
      </c>
      <c r="J41" s="74"/>
      <c r="K41" s="84">
        <v>9935.3561199999986</v>
      </c>
      <c r="L41" s="85">
        <v>1.831278112493399E-2</v>
      </c>
      <c r="M41" s="85">
        <f t="shared" si="3"/>
        <v>1.9944439112902453E-2</v>
      </c>
      <c r="N41" s="85">
        <f>K41/'סכום נכסי הקרן'!$C$42</f>
        <v>1.1243620872082227E-2</v>
      </c>
    </row>
    <row r="42" spans="2:14">
      <c r="B42" s="77" t="s">
        <v>359</v>
      </c>
      <c r="C42" s="74" t="s">
        <v>360</v>
      </c>
      <c r="D42" s="87" t="s">
        <v>100</v>
      </c>
      <c r="E42" s="74"/>
      <c r="F42" s="87" t="s">
        <v>325</v>
      </c>
      <c r="G42" s="87" t="s">
        <v>140</v>
      </c>
      <c r="H42" s="84">
        <v>26245.000000000004</v>
      </c>
      <c r="I42" s="86">
        <v>10298</v>
      </c>
      <c r="J42" s="74"/>
      <c r="K42" s="84">
        <v>9300.0254499999992</v>
      </c>
      <c r="L42" s="85">
        <v>3.4168256498478219E-3</v>
      </c>
      <c r="M42" s="85">
        <f t="shared" si="3"/>
        <v>1.8669063201729327E-2</v>
      </c>
      <c r="N42" s="85">
        <f>K42/'סכום נכסי הקרן'!$C$42</f>
        <v>1.0524631326503062E-2</v>
      </c>
    </row>
    <row r="43" spans="2:14">
      <c r="B43" s="77" t="s">
        <v>361</v>
      </c>
      <c r="C43" s="74" t="s">
        <v>362</v>
      </c>
      <c r="D43" s="87" t="s">
        <v>100</v>
      </c>
      <c r="E43" s="74"/>
      <c r="F43" s="87" t="s">
        <v>325</v>
      </c>
      <c r="G43" s="87" t="s">
        <v>140</v>
      </c>
      <c r="H43" s="84">
        <v>36356.000000000007</v>
      </c>
      <c r="I43" s="86">
        <v>9977</v>
      </c>
      <c r="J43" s="74"/>
      <c r="K43" s="84">
        <v>12481.326369999999</v>
      </c>
      <c r="L43" s="85">
        <v>7.6218563039833463E-4</v>
      </c>
      <c r="M43" s="85">
        <f t="shared" si="3"/>
        <v>2.505527238561921E-2</v>
      </c>
      <c r="N43" s="85">
        <f>K43/'סכום נכסי הקרן'!$C$42</f>
        <v>1.4124838605684756E-2</v>
      </c>
    </row>
    <row r="44" spans="2:14">
      <c r="B44" s="77" t="s">
        <v>363</v>
      </c>
      <c r="C44" s="74" t="s">
        <v>364</v>
      </c>
      <c r="D44" s="87" t="s">
        <v>100</v>
      </c>
      <c r="E44" s="74"/>
      <c r="F44" s="87" t="s">
        <v>325</v>
      </c>
      <c r="G44" s="87" t="s">
        <v>142</v>
      </c>
      <c r="H44" s="84">
        <v>5091.0000000000009</v>
      </c>
      <c r="I44" s="86">
        <v>9744</v>
      </c>
      <c r="J44" s="74"/>
      <c r="K44" s="84">
        <v>1997.0666900000003</v>
      </c>
      <c r="L44" s="85">
        <v>8.2367188005719546E-5</v>
      </c>
      <c r="M44" s="85">
        <f t="shared" si="3"/>
        <v>4.008952927508214E-3</v>
      </c>
      <c r="N44" s="85">
        <f>K44/'סכום נכסי הקרן'!$C$42</f>
        <v>2.2600358202987266E-3</v>
      </c>
    </row>
    <row r="45" spans="2:14">
      <c r="B45" s="77" t="s">
        <v>365</v>
      </c>
      <c r="C45" s="74" t="s">
        <v>366</v>
      </c>
      <c r="D45" s="87" t="s">
        <v>100</v>
      </c>
      <c r="E45" s="74"/>
      <c r="F45" s="87" t="s">
        <v>325</v>
      </c>
      <c r="G45" s="87" t="s">
        <v>140</v>
      </c>
      <c r="H45" s="84">
        <v>11960.000000000002</v>
      </c>
      <c r="I45" s="86">
        <v>12848</v>
      </c>
      <c r="J45" s="74"/>
      <c r="K45" s="84">
        <v>5287.5121700000009</v>
      </c>
      <c r="L45" s="85">
        <v>1.9246386185240097E-4</v>
      </c>
      <c r="M45" s="85">
        <f t="shared" si="3"/>
        <v>1.0614261155773826E-2</v>
      </c>
      <c r="N45" s="85">
        <f>K45/'סכום נכסי הקרן'!$C$42</f>
        <v>5.9837595631147657E-3</v>
      </c>
    </row>
    <row r="46" spans="2:14">
      <c r="B46" s="77" t="s">
        <v>367</v>
      </c>
      <c r="C46" s="74" t="s">
        <v>368</v>
      </c>
      <c r="D46" s="87" t="s">
        <v>346</v>
      </c>
      <c r="E46" s="74"/>
      <c r="F46" s="87" t="s">
        <v>325</v>
      </c>
      <c r="G46" s="87" t="s">
        <v>140</v>
      </c>
      <c r="H46" s="84">
        <v>35829.000000000007</v>
      </c>
      <c r="I46" s="86">
        <v>10427</v>
      </c>
      <c r="J46" s="74"/>
      <c r="K46" s="84">
        <v>12855.196900000003</v>
      </c>
      <c r="L46" s="85">
        <v>3.0761211853862913E-4</v>
      </c>
      <c r="M46" s="85">
        <f t="shared" si="3"/>
        <v>2.5805787810696257E-2</v>
      </c>
      <c r="N46" s="85">
        <f>K46/'סכום נכסי הקרן'!$C$42</f>
        <v>1.4547939543768141E-2</v>
      </c>
    </row>
    <row r="47" spans="2:14">
      <c r="B47" s="77" t="s">
        <v>369</v>
      </c>
      <c r="C47" s="74" t="s">
        <v>370</v>
      </c>
      <c r="D47" s="87" t="s">
        <v>100</v>
      </c>
      <c r="E47" s="74"/>
      <c r="F47" s="87" t="s">
        <v>325</v>
      </c>
      <c r="G47" s="87" t="s">
        <v>140</v>
      </c>
      <c r="H47" s="84">
        <v>6981.0000000000009</v>
      </c>
      <c r="I47" s="86">
        <v>6769</v>
      </c>
      <c r="J47" s="74"/>
      <c r="K47" s="84">
        <v>1626.0235200001002</v>
      </c>
      <c r="L47" s="85">
        <v>1.6299281423729276E-4</v>
      </c>
      <c r="M47" s="85">
        <f t="shared" si="3"/>
        <v>3.2641132033009936E-3</v>
      </c>
      <c r="N47" s="85">
        <f>K47/'סכום נכסי הקרן'!$C$42</f>
        <v>1.8401345424515839E-3</v>
      </c>
    </row>
    <row r="48" spans="2:14">
      <c r="B48" s="77" t="s">
        <v>371</v>
      </c>
      <c r="C48" s="74" t="s">
        <v>372</v>
      </c>
      <c r="D48" s="87" t="s">
        <v>346</v>
      </c>
      <c r="E48" s="74"/>
      <c r="F48" s="87" t="s">
        <v>325</v>
      </c>
      <c r="G48" s="87" t="s">
        <v>140</v>
      </c>
      <c r="H48" s="84">
        <v>73024.000000000015</v>
      </c>
      <c r="I48" s="86">
        <v>3676</v>
      </c>
      <c r="J48" s="74"/>
      <c r="K48" s="84">
        <v>9236.8904700000021</v>
      </c>
      <c r="L48" s="85">
        <v>4.4364500642502766E-4</v>
      </c>
      <c r="M48" s="85">
        <f t="shared" si="3"/>
        <v>1.8542324738679221E-2</v>
      </c>
      <c r="N48" s="85">
        <f>K48/'סכום נכסי הקרן'!$C$42</f>
        <v>1.0453182878122084E-2</v>
      </c>
    </row>
    <row r="49" spans="2:14">
      <c r="B49" s="77" t="s">
        <v>373</v>
      </c>
      <c r="C49" s="74" t="s">
        <v>374</v>
      </c>
      <c r="D49" s="87" t="s">
        <v>346</v>
      </c>
      <c r="E49" s="74"/>
      <c r="F49" s="87" t="s">
        <v>325</v>
      </c>
      <c r="G49" s="87" t="s">
        <v>140</v>
      </c>
      <c r="H49" s="84">
        <v>42027.000000000007</v>
      </c>
      <c r="I49" s="86">
        <v>8285</v>
      </c>
      <c r="J49" s="74"/>
      <c r="K49" s="84">
        <v>11981.345039999998</v>
      </c>
      <c r="L49" s="85">
        <v>1.0649506123737158E-4</v>
      </c>
      <c r="M49" s="85">
        <f t="shared" si="3"/>
        <v>2.4051599535513762E-2</v>
      </c>
      <c r="N49" s="85">
        <f>K49/'סכום נכסי הקרן'!$C$42</f>
        <v>1.3559020888660695E-2</v>
      </c>
    </row>
    <row r="50" spans="2:14">
      <c r="D50" s="1"/>
      <c r="E50" s="1"/>
      <c r="F50" s="1"/>
      <c r="G50" s="1"/>
    </row>
    <row r="51" spans="2:14">
      <c r="D51" s="1"/>
      <c r="E51" s="1"/>
      <c r="F51" s="1"/>
      <c r="G51" s="1"/>
    </row>
    <row r="52" spans="2:14">
      <c r="D52" s="1"/>
      <c r="E52" s="1"/>
      <c r="F52" s="1"/>
      <c r="G52" s="1"/>
    </row>
    <row r="53" spans="2:14">
      <c r="B53" s="89" t="s">
        <v>227</v>
      </c>
      <c r="D53" s="1"/>
      <c r="E53" s="1"/>
      <c r="F53" s="1"/>
      <c r="G53" s="1"/>
    </row>
    <row r="54" spans="2:14">
      <c r="B54" s="89" t="s">
        <v>89</v>
      </c>
      <c r="D54" s="1"/>
      <c r="E54" s="1"/>
      <c r="F54" s="1"/>
      <c r="G54" s="1"/>
    </row>
    <row r="55" spans="2:14">
      <c r="B55" s="89" t="s">
        <v>210</v>
      </c>
      <c r="D55" s="1"/>
      <c r="E55" s="1"/>
      <c r="F55" s="1"/>
      <c r="G55" s="1"/>
    </row>
    <row r="56" spans="2:14">
      <c r="B56" s="89" t="s">
        <v>218</v>
      </c>
      <c r="D56" s="1"/>
      <c r="E56" s="1"/>
      <c r="F56" s="1"/>
      <c r="G56" s="1"/>
    </row>
    <row r="57" spans="2:14">
      <c r="B57" s="89" t="s">
        <v>225</v>
      </c>
      <c r="D57" s="1"/>
      <c r="E57" s="1"/>
      <c r="F57" s="1"/>
      <c r="G57" s="1"/>
    </row>
    <row r="58" spans="2:14">
      <c r="D58" s="1"/>
      <c r="E58" s="1"/>
      <c r="F58" s="1"/>
      <c r="G58" s="1"/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2 B54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I18" sqref="I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156</v>
      </c>
      <c r="C1" s="68" t="s" vm="1">
        <v>236</v>
      </c>
    </row>
    <row r="2" spans="2:65">
      <c r="B2" s="47" t="s">
        <v>155</v>
      </c>
      <c r="C2" s="68" t="s">
        <v>237</v>
      </c>
    </row>
    <row r="3" spans="2:65">
      <c r="B3" s="47" t="s">
        <v>157</v>
      </c>
      <c r="C3" s="68" t="s">
        <v>238</v>
      </c>
    </row>
    <row r="4" spans="2:65">
      <c r="B4" s="47" t="s">
        <v>158</v>
      </c>
      <c r="C4" s="68">
        <v>2112</v>
      </c>
    </row>
    <row r="6" spans="2:65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3"/>
    </row>
    <row r="8" spans="2:65" s="3" customFormat="1" ht="78.75">
      <c r="B8" s="22" t="s">
        <v>92</v>
      </c>
      <c r="C8" s="30" t="s">
        <v>34</v>
      </c>
      <c r="D8" s="30" t="s">
        <v>96</v>
      </c>
      <c r="E8" s="30" t="s">
        <v>94</v>
      </c>
      <c r="F8" s="30" t="s">
        <v>46</v>
      </c>
      <c r="G8" s="30" t="s">
        <v>14</v>
      </c>
      <c r="H8" s="30" t="s">
        <v>47</v>
      </c>
      <c r="I8" s="30" t="s">
        <v>80</v>
      </c>
      <c r="J8" s="30" t="s">
        <v>212</v>
      </c>
      <c r="K8" s="30" t="s">
        <v>211</v>
      </c>
      <c r="L8" s="30" t="s">
        <v>45</v>
      </c>
      <c r="M8" s="30" t="s">
        <v>44</v>
      </c>
      <c r="N8" s="30" t="s">
        <v>159</v>
      </c>
      <c r="O8" s="20" t="s">
        <v>161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219</v>
      </c>
      <c r="K9" s="32"/>
      <c r="L9" s="32" t="s">
        <v>215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110" t="s">
        <v>661</v>
      </c>
      <c r="C11" s="92"/>
      <c r="D11" s="92"/>
      <c r="E11" s="92"/>
      <c r="F11" s="92"/>
      <c r="G11" s="92"/>
      <c r="H11" s="92"/>
      <c r="I11" s="92"/>
      <c r="J11" s="92"/>
      <c r="K11" s="92"/>
      <c r="L11" s="111">
        <v>0</v>
      </c>
      <c r="M11" s="92"/>
      <c r="N11" s="92"/>
      <c r="O11" s="92"/>
      <c r="P11" s="5"/>
      <c r="BG11" s="1"/>
      <c r="BH11" s="3"/>
      <c r="BI11" s="1"/>
      <c r="BM11" s="1"/>
    </row>
    <row r="12" spans="2:65" s="4" customFormat="1" ht="18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5"/>
      <c r="BG12" s="1"/>
      <c r="BH12" s="3"/>
      <c r="BI12" s="1"/>
      <c r="BM12" s="1"/>
    </row>
    <row r="13" spans="2:65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BH13" s="3"/>
    </row>
    <row r="14" spans="2:65" ht="20.25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BH14" s="4"/>
    </row>
    <row r="15" spans="2:65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6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2: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59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59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59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59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59" ht="20.2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BG37" s="4"/>
    </row>
    <row r="38" spans="2:59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BG38" s="3"/>
    </row>
    <row r="39" spans="2:59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59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59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59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59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59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59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59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59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59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156</v>
      </c>
      <c r="C1" s="68" t="s" vm="1">
        <v>236</v>
      </c>
    </row>
    <row r="2" spans="2:60">
      <c r="B2" s="47" t="s">
        <v>155</v>
      </c>
      <c r="C2" s="68" t="s">
        <v>237</v>
      </c>
    </row>
    <row r="3" spans="2:60">
      <c r="B3" s="47" t="s">
        <v>157</v>
      </c>
      <c r="C3" s="68" t="s">
        <v>238</v>
      </c>
    </row>
    <row r="4" spans="2:60">
      <c r="B4" s="47" t="s">
        <v>158</v>
      </c>
      <c r="C4" s="68">
        <v>2112</v>
      </c>
    </row>
    <row r="6" spans="2:60" ht="26.25" customHeight="1">
      <c r="B6" s="116" t="s">
        <v>186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3"/>
    </row>
    <row r="8" spans="2:60" s="3" customFormat="1" ht="78.75">
      <c r="B8" s="22" t="s">
        <v>93</v>
      </c>
      <c r="C8" s="30" t="s">
        <v>34</v>
      </c>
      <c r="D8" s="30" t="s">
        <v>96</v>
      </c>
      <c r="E8" s="30" t="s">
        <v>46</v>
      </c>
      <c r="F8" s="30" t="s">
        <v>80</v>
      </c>
      <c r="G8" s="30" t="s">
        <v>212</v>
      </c>
      <c r="H8" s="30" t="s">
        <v>211</v>
      </c>
      <c r="I8" s="30" t="s">
        <v>45</v>
      </c>
      <c r="J8" s="30" t="s">
        <v>44</v>
      </c>
      <c r="K8" s="30" t="s">
        <v>159</v>
      </c>
      <c r="L8" s="66" t="s">
        <v>161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219</v>
      </c>
      <c r="H9" s="16"/>
      <c r="I9" s="16" t="s">
        <v>215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10" t="s">
        <v>662</v>
      </c>
      <c r="C11" s="92"/>
      <c r="D11" s="92"/>
      <c r="E11" s="92"/>
      <c r="F11" s="92"/>
      <c r="G11" s="92"/>
      <c r="H11" s="92"/>
      <c r="I11" s="111">
        <v>0</v>
      </c>
      <c r="J11" s="92"/>
      <c r="K11" s="92"/>
      <c r="L11" s="92"/>
      <c r="BC11" s="1"/>
      <c r="BD11" s="3"/>
      <c r="BE11" s="1"/>
      <c r="BG11" s="1"/>
    </row>
    <row r="12" spans="2:60" s="4" customFormat="1" ht="18" customHeight="1">
      <c r="B12" s="89" t="s">
        <v>227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BC12" s="1"/>
      <c r="BD12" s="3"/>
      <c r="BE12" s="1"/>
      <c r="BG12" s="1"/>
    </row>
    <row r="13" spans="2:60">
      <c r="B13" s="89" t="s">
        <v>89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BD13" s="3"/>
    </row>
    <row r="14" spans="2:60" ht="20.25">
      <c r="B14" s="89" t="s">
        <v>210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BD14" s="4"/>
    </row>
    <row r="15" spans="2:60">
      <c r="B15" s="89" t="s">
        <v>218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60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5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5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2:56" ht="20.2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BC19" s="4"/>
    </row>
    <row r="20" spans="2:5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BD20" s="3"/>
    </row>
    <row r="21" spans="2:5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5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5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5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5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5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5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5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5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5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5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5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